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2 - DICIEMBRE\"/>
    </mc:Choice>
  </mc:AlternateContent>
  <bookViews>
    <workbookView xWindow="-45" yWindow="-45" windowWidth="19275" windowHeight="10275"/>
  </bookViews>
  <sheets>
    <sheet name="TABLA DINAMICA 31 DICIEMBR 2022" sheetId="2" r:id="rId1"/>
    <sheet name="Ejecución 31 diciembre 2022" sheetId="1" state="hidden" r:id="rId2"/>
    <sheet name="Hoja2" sheetId="4" state="hidden" r:id="rId3"/>
  </sheets>
  <definedNames>
    <definedName name="_xlnm._FilterDatabase" localSheetId="1" hidden="1">'Ejecución 31 diciembre 2022'!$B$1:$O$1508</definedName>
    <definedName name="_xlnm.Print_Titles" localSheetId="0">'TABLA DINAMICA 31 DICIEMBR 2022'!$1:$3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07" i="1" l="1"/>
  <c r="F1507" i="1"/>
  <c r="E1508" i="1"/>
  <c r="F1508" i="1"/>
  <c r="A1507" i="1"/>
  <c r="A1508" i="1"/>
  <c r="D1507" i="1"/>
  <c r="D1508" i="1"/>
  <c r="A1497" i="1" l="1"/>
  <c r="A1498" i="1"/>
  <c r="A1499" i="1"/>
  <c r="A1500" i="1"/>
  <c r="A1501" i="1"/>
  <c r="A1502" i="1"/>
  <c r="A1503" i="1"/>
  <c r="A1504" i="1"/>
  <c r="A1505" i="1"/>
  <c r="A1506" i="1"/>
  <c r="E1497" i="1"/>
  <c r="E1498" i="1"/>
  <c r="E1499" i="1"/>
  <c r="E1500" i="1"/>
  <c r="E1501" i="1"/>
  <c r="E1502" i="1"/>
  <c r="E1503" i="1"/>
  <c r="E1504" i="1"/>
  <c r="E1505" i="1"/>
  <c r="E1506" i="1"/>
  <c r="F1497" i="1"/>
  <c r="F1498" i="1"/>
  <c r="F1499" i="1"/>
  <c r="F1500" i="1"/>
  <c r="F1501" i="1"/>
  <c r="F1502" i="1"/>
  <c r="F1503" i="1"/>
  <c r="F1504" i="1"/>
  <c r="F1505" i="1"/>
  <c r="F1506" i="1"/>
  <c r="A1490" i="1" l="1"/>
  <c r="A1491" i="1"/>
  <c r="A1492" i="1"/>
  <c r="A1493" i="1"/>
  <c r="A1494" i="1"/>
  <c r="A1495" i="1"/>
  <c r="A1496" i="1"/>
  <c r="E1490" i="1"/>
  <c r="E1491" i="1"/>
  <c r="E1492" i="1"/>
  <c r="E1493" i="1"/>
  <c r="E1494" i="1"/>
  <c r="E1495" i="1"/>
  <c r="E1496" i="1"/>
  <c r="F1490" i="1"/>
  <c r="F1491" i="1"/>
  <c r="F1492" i="1"/>
  <c r="F1493" i="1"/>
  <c r="F1494" i="1"/>
  <c r="F1495" i="1"/>
  <c r="F1496" i="1"/>
  <c r="A1480" i="1" l="1"/>
  <c r="A1481" i="1"/>
  <c r="A1482" i="1"/>
  <c r="A1483" i="1"/>
  <c r="A1484" i="1"/>
  <c r="A1485" i="1"/>
  <c r="A1486" i="1"/>
  <c r="A1487" i="1"/>
  <c r="A1488" i="1"/>
  <c r="A1489" i="1"/>
  <c r="E1480" i="1"/>
  <c r="E1481" i="1"/>
  <c r="E1482" i="1"/>
  <c r="E1483" i="1"/>
  <c r="E1484" i="1"/>
  <c r="E1485" i="1"/>
  <c r="E1486" i="1"/>
  <c r="E1487" i="1"/>
  <c r="E1488" i="1"/>
  <c r="E1489" i="1"/>
  <c r="F1480" i="1"/>
  <c r="F1481" i="1"/>
  <c r="F1482" i="1"/>
  <c r="F1483" i="1"/>
  <c r="F1484" i="1"/>
  <c r="F1485" i="1"/>
  <c r="F1486" i="1"/>
  <c r="F1487" i="1"/>
  <c r="F1488" i="1"/>
  <c r="F1489" i="1"/>
  <c r="A1474" i="1" l="1"/>
  <c r="A1475" i="1"/>
  <c r="A1476" i="1"/>
  <c r="A1477" i="1"/>
  <c r="A1478" i="1"/>
  <c r="A1479" i="1"/>
  <c r="E1474" i="1"/>
  <c r="E1475" i="1"/>
  <c r="E1476" i="1"/>
  <c r="E1477" i="1"/>
  <c r="E1478" i="1"/>
  <c r="E1479" i="1"/>
  <c r="F1474" i="1"/>
  <c r="F1475" i="1"/>
  <c r="F1476" i="1"/>
  <c r="F1477" i="1"/>
  <c r="F1478" i="1"/>
  <c r="F1479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E1466" i="1" l="1"/>
  <c r="E1467" i="1"/>
  <c r="E1468" i="1"/>
  <c r="E1469" i="1"/>
  <c r="E1470" i="1"/>
  <c r="E1471" i="1"/>
  <c r="E1472" i="1"/>
  <c r="E1473" i="1"/>
  <c r="F1466" i="1"/>
  <c r="F1467" i="1"/>
  <c r="F1468" i="1"/>
  <c r="F1469" i="1"/>
  <c r="F1470" i="1"/>
  <c r="F1471" i="1"/>
  <c r="F1472" i="1"/>
  <c r="F1473" i="1"/>
  <c r="E1452" i="1" l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99" i="1" l="1"/>
  <c r="D1503" i="1"/>
  <c r="D1498" i="1"/>
  <c r="D1506" i="1"/>
  <c r="D1500" i="1"/>
  <c r="D1504" i="1"/>
  <c r="D1502" i="1"/>
  <c r="D1497" i="1"/>
  <c r="D1501" i="1"/>
  <c r="D1505" i="1"/>
  <c r="D1491" i="1"/>
  <c r="D1495" i="1"/>
  <c r="D1492" i="1"/>
  <c r="D1496" i="1"/>
  <c r="D1494" i="1"/>
  <c r="D1493" i="1"/>
  <c r="D1490" i="1"/>
  <c r="D1483" i="1"/>
  <c r="D1487" i="1"/>
  <c r="D1485" i="1"/>
  <c r="D1480" i="1"/>
  <c r="D1484" i="1"/>
  <c r="D1488" i="1"/>
  <c r="D1481" i="1"/>
  <c r="D1489" i="1"/>
  <c r="D1482" i="1"/>
  <c r="D1486" i="1"/>
  <c r="D1476" i="1"/>
  <c r="D1475" i="1"/>
  <c r="D1477" i="1"/>
  <c r="D1474" i="1"/>
  <c r="D1478" i="1"/>
  <c r="D1479" i="1"/>
  <c r="D1466" i="1"/>
  <c r="D1470" i="1"/>
  <c r="D1467" i="1"/>
  <c r="D1471" i="1"/>
  <c r="D1468" i="1"/>
  <c r="D1472" i="1"/>
  <c r="D1473" i="1"/>
  <c r="D1469" i="1"/>
  <c r="D1454" i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<sst xmlns="http://schemas.openxmlformats.org/spreadsheetml/2006/main" count="6657" uniqueCount="864">
  <si>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</si>
  <si>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</si>
  <si>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</si>
  <si>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</si>
  <si>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</si>
  <si>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</si>
  <si>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</si>
  <si>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</si>
  <si>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</si>
  <si>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</si>
  <si>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</si>
  <si>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</si>
  <si>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</si>
  <si>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</si>
  <si>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</si>
  <si>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</si>
  <si>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</si>
  <si>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</si>
  <si>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</si>
  <si>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</si>
  <si>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</si>
  <si>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</si>
  <si>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</si>
  <si>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</si>
  <si>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</si>
  <si>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</si>
  <si>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</si>
  <si>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</si>
  <si>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</si>
  <si>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</si>
  <si>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</si>
  <si>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</si>
  <si>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</si>
  <si>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</si>
  <si>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</si>
  <si>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</si>
  <si>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</si>
  <si>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</si>
  <si>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</si>
  <si>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</si>
  <si>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</si>
  <si>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</si>
  <si>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</si>
  <si>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</si>
  <si>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</si>
  <si>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</si>
  <si>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</si>
  <si>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</si>
  <si>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</si>
  <si>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</si>
  <si>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</si>
  <si>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</si>
  <si>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</si>
  <si>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</si>
  <si>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</si>
  <si>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</si>
  <si>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</si>
  <si>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</si>
  <si>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</si>
  <si>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</si>
  <si>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</si>
  <si>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</si>
  <si>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</si>
  <si>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</si>
  <si>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</si>
  <si>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</si>
  <si>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</si>
  <si>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</si>
  <si>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</si>
  <si>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</si>
  <si>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</si>
  <si>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</si>
  <si>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</si>
  <si>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</si>
  <si>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</si>
  <si>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</si>
  <si>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</si>
  <si>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</si>
  <si>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</si>
  <si>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</si>
  <si>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</si>
  <si>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</si>
  <si>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</si>
  <si>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</si>
  <si>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</si>
  <si>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</si>
  <si>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</si>
  <si>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</si>
  <si>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</si>
  <si>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</si>
  <si>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</si>
  <si>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</si>
  <si>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</si>
  <si>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</si>
  <si>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</si>
  <si>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</si>
  <si>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</si>
  <si>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</si>
  <si>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</si>
  <si>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</si>
  <si>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</si>
  <si>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</si>
  <si>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</si>
  <si>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</si>
  <si>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</si>
  <si>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</si>
  <si>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</si>
  <si>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</si>
  <si>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</si>
  <si>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</si>
  <si>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</si>
  <si>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</si>
  <si>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</si>
  <si>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</si>
  <si>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</si>
  <si>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</si>
  <si>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</si>
  <si>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</si>
  <si>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</si>
  <si>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</si>
  <si>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</si>
  <si>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</si>
  <si>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</si>
  <si>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</si>
  <si>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</si>
  <si>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9339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</si>
  <si>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</si>
  <si>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</si>
  <si>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</si>
  <si>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</si>
  <si>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</si>
  <si>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</si>
  <si>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</si>
  <si>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</si>
  <si>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</si>
  <si>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</si>
  <si>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</si>
  <si>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</si>
  <si>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</si>
  <si>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</si>
  <si>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</si>
  <si>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</si>
  <si>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</si>
  <si>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</si>
  <si>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</si>
  <si>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</si>
  <si>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</si>
  <si>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</si>
  <si>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</si>
  <si>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</si>
  <si>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</si>
  <si>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</si>
  <si>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</si>
  <si>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</si>
  <si>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2316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</si>
  <si>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</si>
  <si>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</si>
  <si>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</si>
  <si>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</si>
  <si>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</si>
  <si>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</si>
  <si>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</si>
  <si>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</si>
  <si>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</si>
  <si>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0450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</si>
  <si>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</si>
  <si>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</si>
  <si>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</si>
  <si>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</si>
  <si>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</si>
  <si>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</si>
  <si>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</si>
  <si>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</si>
  <si>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</si>
  <si>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</si>
  <si>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</si>
  <si>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</si>
  <si>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</si>
  <si>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</si>
  <si>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</si>
  <si>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</si>
  <si>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</si>
  <si>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</si>
  <si>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</si>
  <si>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</si>
  <si>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</si>
  <si>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</si>
  <si>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</si>
  <si>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</si>
  <si>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</si>
  <si>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</si>
  <si>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</si>
  <si>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</si>
  <si>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</si>
  <si>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</si>
  <si>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</si>
  <si>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</si>
  <si>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</si>
  <si>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</si>
  <si>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</si>
  <si>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</si>
  <si>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</si>
  <si>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</si>
  <si>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</si>
  <si>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</si>
  <si>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</si>
  <si>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</si>
  <si>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</si>
  <si>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</si>
  <si>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</si>
  <si>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</si>
  <si>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</si>
  <si>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</si>
  <si>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</si>
  <si>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</si>
  <si>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</si>
  <si>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</si>
  <si>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</si>
  <si>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</si>
  <si>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</si>
  <si>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</si>
  <si>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</si>
  <si>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</si>
  <si>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</si>
  <si>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</si>
  <si>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</si>
  <si>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</si>
  <si>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</si>
  <si>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</si>
  <si>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</si>
  <si>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</si>
  <si>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</si>
  <si>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</si>
  <si>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</si>
  <si>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</si>
  <si>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</si>
  <si>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</si>
  <si>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</si>
  <si>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</si>
  <si>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</si>
  <si>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</si>
  <si>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</si>
  <si>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</si>
  <si>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</si>
  <si>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</si>
  <si>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</si>
  <si>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</si>
  <si>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</si>
  <si>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</si>
  <si>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</si>
  <si>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</si>
  <si>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</si>
  <si>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</si>
  <si>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</si>
  <si>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</si>
  <si>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</si>
  <si>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</si>
  <si>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</si>
  <si>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</si>
  <si>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</si>
  <si>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</si>
  <si>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</si>
  <si>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</si>
  <si>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</si>
  <si>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</si>
  <si>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</si>
  <si>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</si>
  <si>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</si>
  <si>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</si>
  <si>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</si>
  <si>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</si>
  <si>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</si>
  <si>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</si>
  <si>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</si>
  <si>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</si>
  <si>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</si>
  <si>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</si>
  <si>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</si>
  <si>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</si>
  <si>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</si>
  <si>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</si>
  <si>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</si>
  <si>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</si>
  <si>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</si>
  <si>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</si>
  <si>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</si>
  <si>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</si>
  <si>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</si>
  <si>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</si>
  <si>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</si>
  <si>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</si>
  <si>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</si>
  <si>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</si>
  <si>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</si>
  <si>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</si>
  <si>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</si>
  <si>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</si>
  <si>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</si>
  <si>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</si>
  <si>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</si>
  <si>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</si>
  <si>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</si>
  <si>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</si>
  <si>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</si>
  <si>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</si>
  <si>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</si>
  <si>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</si>
  <si>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</si>
  <si>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</si>
  <si>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</si>
  <si>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</si>
  <si>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</si>
  <si>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</si>
  <si>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</si>
  <si>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</si>
  <si>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</si>
  <si>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</si>
  <si>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</si>
  <si>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</si>
  <si>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</si>
  <si>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</si>
  <si>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</si>
  <si>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</si>
  <si>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</si>
  <si>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</si>
  <si>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</si>
  <si>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</si>
  <si>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</si>
  <si>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</si>
  <si>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</si>
  <si>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</si>
  <si>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</si>
  <si>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</si>
  <si>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</si>
  <si>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</si>
  <si>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</si>
  <si>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</si>
  <si>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</si>
  <si>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</si>
  <si>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</si>
  <si>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</si>
  <si>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</si>
  <si>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</si>
  <si>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</si>
  <si>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</si>
  <si>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</si>
  <si>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</si>
  <si>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</si>
  <si>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</si>
  <si>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</si>
  <si>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</si>
  <si>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</si>
  <si>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</si>
  <si>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</si>
  <si>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</si>
  <si>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</si>
  <si>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</si>
  <si>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</si>
  <si>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</si>
  <si>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</si>
  <si>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</si>
  <si>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</si>
  <si>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</si>
  <si>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</si>
  <si>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</si>
  <si>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</si>
  <si>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</si>
  <si>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</si>
  <si>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</si>
  <si>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</si>
  <si>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</si>
  <si>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</si>
  <si>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</si>
  <si>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</si>
  <si>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0650</t>
  </si>
  <si>
    <t>Total 0650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</si>
  <si>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</si>
  <si>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</si>
  <si>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</si>
  <si>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</si>
  <si>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</si>
  <si>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</si>
  <si>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</si>
  <si>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</si>
  <si>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</si>
  <si>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</si>
  <si>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</si>
  <si>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</si>
  <si>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</si>
  <si>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</si>
  <si>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</si>
  <si>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</si>
  <si>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</si>
  <si>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</si>
  <si>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</si>
  <si>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</si>
  <si>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</si>
  <si>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</si>
  <si>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</si>
  <si>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</si>
  <si>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</si>
  <si>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</si>
  <si>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</si>
  <si>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</si>
  <si>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</si>
  <si>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</si>
  <si>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</si>
  <si>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</si>
  <si>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</si>
  <si>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</si>
  <si>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</si>
  <si>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</si>
  <si>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</si>
  <si>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</si>
  <si>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</si>
  <si>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</si>
  <si>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</si>
  <si>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</si>
  <si>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</si>
  <si>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</si>
  <si>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</si>
  <si>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</si>
  <si>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</si>
  <si>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</si>
  <si>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</si>
  <si>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</si>
  <si>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</si>
  <si>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</si>
  <si>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</si>
  <si>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</si>
  <si>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</si>
  <si>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</si>
  <si>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</si>
  <si>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</si>
  <si>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</si>
  <si>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</si>
  <si>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</si>
  <si>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</si>
  <si>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</si>
  <si>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</si>
  <si>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</si>
  <si>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</si>
  <si>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</si>
  <si>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</si>
  <si>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</si>
  <si>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</si>
  <si>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</si>
  <si>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</si>
  <si>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</si>
  <si>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</si>
  <si>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</si>
  <si>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</si>
  <si>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</si>
  <si>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</si>
  <si>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</si>
  <si>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</si>
  <si>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</si>
  <si>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224</t>
  </si>
  <si>
    <t>Primas de seguros.</t>
  </si>
  <si>
    <t>226</t>
  </si>
  <si>
    <t>Gastos diversos.</t>
  </si>
  <si>
    <t>22706</t>
  </si>
  <si>
    <t>Estudios y trabajos técnicos.</t>
  </si>
  <si>
    <t>629</t>
  </si>
  <si>
    <t>Otras inv nuevas asoc al funcionam operativo de los serv</t>
  </si>
  <si>
    <t>689</t>
  </si>
  <si>
    <t>Otros gastos en inversiones de bienes patrimoniales.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</si>
  <si>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</si>
  <si>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</si>
  <si>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</si>
  <si>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</si>
  <si>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</si>
  <si>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</si>
  <si>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</si>
  <si>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</si>
  <si>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</si>
  <si>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</si>
  <si>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</si>
  <si>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</si>
  <si>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</si>
  <si>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</si>
  <si>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</si>
  <si>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</si>
  <si>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</si>
  <si>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</si>
  <si>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</si>
  <si>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</si>
  <si>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</si>
  <si>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</si>
  <si>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</si>
  <si>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</si>
  <si>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</si>
  <si>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</si>
  <si>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</si>
  <si>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</si>
  <si>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</si>
  <si>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</si>
  <si>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</si>
  <si>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</si>
  <si>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</si>
  <si>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</si>
  <si>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</si>
  <si>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</si>
  <si>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</si>
  <si>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</si>
  <si>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</si>
  <si>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</si>
  <si>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</si>
  <si>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</si>
  <si>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</si>
  <si>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</si>
  <si>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</si>
  <si>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</si>
  <si>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</si>
  <si>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</si>
  <si>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</si>
  <si>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</si>
  <si>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</si>
  <si>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</si>
  <si>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</si>
  <si>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</si>
  <si>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</si>
  <si>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</si>
  <si>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</si>
  <si>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</si>
  <si>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</si>
  <si>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</si>
  <si>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</si>
  <si>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</si>
  <si>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</si>
  <si>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</si>
  <si>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</si>
  <si>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</si>
  <si>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</si>
  <si>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</si>
  <si>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</si>
  <si>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</si>
  <si>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</si>
  <si>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</si>
  <si>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</si>
  <si>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</si>
  <si>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</si>
  <si>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</si>
  <si>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</si>
  <si>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</si>
  <si>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</si>
  <si>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</si>
  <si>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</si>
  <si>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</si>
  <si>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</si>
  <si>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48996</t>
  </si>
  <si>
    <t>Conv. prevención abuso emocional y sexual en el Deporte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</si>
  <si>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</si>
  <si>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</si>
  <si>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</si>
  <si>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</si>
  <si>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</si>
  <si>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</si>
  <si>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</si>
  <si>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</si>
  <si>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</si>
  <si>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</si>
  <si>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</si>
  <si>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</si>
  <si>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</si>
  <si>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</si>
  <si>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</si>
  <si>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</si>
  <si>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</si>
  <si>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</si>
  <si>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</si>
  <si>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</si>
  <si>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</si>
  <si>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</si>
  <si>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</si>
  <si>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</si>
  <si>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</si>
  <si>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</si>
  <si>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</si>
  <si>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</si>
  <si>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</si>
  <si>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</si>
  <si>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</si>
  <si>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</si>
  <si>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</si>
  <si>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</si>
  <si>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</si>
  <si>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</si>
  <si>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</si>
  <si>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</si>
  <si>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</si>
  <si>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</si>
  <si>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</si>
  <si>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</si>
  <si>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</si>
  <si>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</si>
  <si>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</si>
  <si>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</si>
  <si>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</si>
  <si>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</si>
  <si>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</si>
  <si>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</si>
  <si>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</si>
  <si>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</si>
  <si>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</si>
  <si>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</si>
  <si>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</si>
  <si>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</si>
  <si>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</si>
  <si>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</si>
  <si>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</si>
  <si>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</si>
  <si>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</si>
  <si>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</si>
  <si>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</si>
  <si>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</si>
  <si>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</si>
  <si>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</si>
  <si>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</si>
  <si>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</si>
  <si>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</si>
  <si>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</si>
  <si>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</si>
  <si>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</si>
  <si>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</si>
  <si>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</si>
  <si>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</si>
  <si>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</si>
  <si>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</si>
  <si>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</si>
  <si>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</si>
  <si>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</si>
  <si>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</si>
  <si>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</si>
  <si>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</si>
  <si>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206</t>
  </si>
  <si>
    <t>Arrendamientos de equipos para procesos de información.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</si>
  <si>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</si>
  <si>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</si>
  <si>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</si>
  <si>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</si>
  <si>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</si>
  <si>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</si>
  <si>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</si>
  <si>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</si>
  <si>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</si>
  <si>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</si>
  <si>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</si>
  <si>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</si>
  <si>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</si>
  <si>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</si>
  <si>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</si>
  <si>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77901</t>
  </si>
  <si>
    <t>Subvención a Switch Mobility Europe S.L.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</si>
  <si>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</si>
  <si>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</si>
  <si>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</si>
  <si>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</si>
  <si>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</si>
  <si>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</si>
  <si>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</si>
  <si>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</si>
  <si>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</si>
  <si>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</si>
  <si>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</si>
  <si>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</si>
  <si>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</si>
  <si>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</si>
  <si>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</si>
  <si>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</si>
  <si>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</si>
  <si>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</si>
  <si>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</si>
  <si>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</si>
  <si>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</si>
  <si>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</si>
  <si>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</si>
  <si>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</si>
  <si>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</si>
  <si>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</si>
  <si>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</si>
  <si>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</si>
  <si>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</si>
  <si>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</si>
  <si>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</si>
  <si>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</si>
  <si>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</si>
  <si>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</si>
  <si>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</si>
  <si>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</si>
  <si>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</si>
  <si>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</si>
  <si>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</si>
  <si>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</si>
  <si>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</si>
  <si>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</si>
  <si>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</si>
  <si>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</si>
  <si>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</si>
  <si>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</si>
  <si>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</si>
  <si>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</si>
  <si>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215</t>
  </si>
  <si>
    <t>48901</t>
  </si>
  <si>
    <t>Conv. con Asoc. Empresarios Polígono San Cristóbal</t>
  </si>
  <si>
    <t>48942</t>
  </si>
  <si>
    <t>Transf. Liga Española de la Educación y Cultura Popular</t>
  </si>
  <si>
    <t>22603</t>
  </si>
  <si>
    <t>Publicación en Diarios Oficiales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</si>
  <si>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</si>
  <si>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</si>
  <si>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</si>
  <si>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</si>
  <si>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</si>
  <si>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</si>
  <si>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</si>
  <si>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</si>
  <si>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</si>
  <si>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</si>
  <si>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</si>
  <si>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</si>
  <si>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</si>
  <si>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</si>
  <si>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</si>
  <si>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</si>
  <si>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</si>
  <si>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</si>
  <si>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</si>
  <si>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</si>
  <si>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</si>
  <si>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</si>
  <si>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</si>
  <si>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</si>
  <si>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</si>
  <si>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</si>
  <si>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</si>
  <si>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</si>
  <si>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</si>
  <si>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</si>
  <si>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</si>
  <si>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</si>
  <si>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</si>
  <si>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</si>
  <si>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</si>
  <si>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</si>
  <si>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</si>
  <si>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</si>
  <si>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</si>
  <si>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</si>
  <si>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</si>
  <si>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</si>
  <si>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</si>
  <si>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</si>
  <si>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</si>
  <si>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</si>
  <si>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</si>
  <si>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</si>
  <si>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</si>
  <si>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</si>
  <si>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</si>
  <si>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</si>
  <si>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</si>
  <si>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</si>
  <si>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</si>
  <si>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</si>
  <si>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</si>
  <si>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</si>
  <si>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</si>
  <si>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</si>
  <si>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</si>
  <si>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</si>
  <si>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</si>
  <si>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</si>
  <si>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</si>
  <si>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</si>
  <si>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</si>
  <si>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</si>
  <si>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</si>
  <si>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</si>
  <si>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</si>
  <si>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</si>
  <si>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</si>
  <si>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</si>
  <si>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</si>
  <si>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</si>
  <si>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</si>
  <si>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</si>
  <si>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</si>
  <si>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</si>
  <si>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</si>
  <si>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</si>
  <si>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</si>
  <si>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</si>
  <si>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</si>
  <si>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</si>
  <si>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</si>
  <si>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</si>
  <si>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</si>
  <si>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</si>
  <si>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</si>
  <si>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</si>
  <si>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</si>
  <si>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</si>
  <si>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</si>
  <si>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</si>
  <si>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</si>
  <si>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</si>
  <si>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</si>
  <si>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</si>
  <si>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</si>
  <si>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</si>
  <si>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</si>
  <si>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</si>
  <si>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</si>
  <si>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</si>
  <si>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</si>
  <si>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</si>
  <si>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</si>
  <si>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</si>
  <si>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</si>
  <si>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</si>
  <si>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</si>
  <si>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</si>
  <si>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</si>
  <si>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</si>
  <si>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</si>
  <si>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</si>
  <si>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631</t>
  </si>
  <si>
    <t>Terrenos y bienes naturales.</t>
  </si>
  <si>
    <t>22616</t>
  </si>
  <si>
    <t>Plan Municipal de Convivencia</t>
  </si>
  <si>
    <t>48954</t>
  </si>
  <si>
    <t>Conv. CEOE asesoría sociolaboral personas inmigrantes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</si>
  <si>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</si>
  <si>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</si>
  <si>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</si>
  <si>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</si>
  <si>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</si>
  <si>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</si>
  <si>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</si>
  <si>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Conv. UGT: orientac.y asesoram.laboral personas inmigrantes</t>
  </si>
  <si>
    <t>48998</t>
  </si>
  <si>
    <t>Conv.CCOO: orientac.y asesoram.laboral personas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</si>
  <si>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</si>
  <si>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</si>
  <si>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</si>
  <si>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</si>
  <si>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</si>
  <si>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</si>
  <si>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</si>
  <si>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</si>
  <si>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</si>
  <si>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</si>
  <si>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</si>
  <si>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</si>
  <si>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</si>
  <si>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</si>
  <si>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</si>
  <si>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</si>
  <si>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</si>
  <si>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</si>
  <si>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</si>
  <si>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Gastos en aplicaciones informáticas. MRR</t>
  </si>
  <si>
    <t>AYUNTAMIENTO DE VALLADOLID  -  ESTADO DE EJECUCIÓN PRESUPUESTO DE GASTOS -  31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</si>
</sst>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49" fontId="6" fillId="0" borderId="0" xfId="4" applyNumberForma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49" fontId="5" fillId="0" borderId="0" xfId="4" applyNumberFormat="1" applyFont="1" applyFill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/>
    </xf>
    <xf numFmtId="49" fontId="4" fillId="0" borderId="0" xfId="4" applyNumberFormat="1" applyFont="1" applyFill="1"/>
    <xf numFmtId="49" fontId="3" fillId="0" borderId="0" xfId="4" applyNumberFormat="1" applyFont="1"/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/>
    <xf numFmtId="0" fontId="17" fillId="0" borderId="0" xfId="0" pivotButton="1" applyNumberFormat="1" applyFont="1" applyFill="1" applyBorder="1" applyAlignment="1" applyProtection="1"/>
    <xf numFmtId="4" fontId="17" fillId="0" borderId="0" xfId="0" applyNumberFormat="1" applyFont="1" applyFill="1" applyBorder="1" applyAlignment="1" applyProtection="1"/>
    <xf numFmtId="10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30 diciembre 2022_1" xfId="5"/>
    <cellStyle name="Normal_Hoja2" xfId="4"/>
    <cellStyle name="Título 1" xfId="3"/>
  </cellStyles>
  <dxfs count="8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971.430757291666" createdVersion="6" refreshedVersion="6" minRefreshableVersion="3" recordCount="1507">
  <cacheSource type="worksheet">
    <worksheetSource ref="B1:O1508" sheet="Ejecución 31 diciembre 2022"/>
  </cacheSource>
  <cacheFields count="15">
    <cacheField name="Org 2" numFmtId="1">
      <sharedItems containsBlank="1" count="18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6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925000" maxValue="10110745.75"/>
    </cacheField>
    <cacheField name="Créditos Totales" numFmtId="4">
      <sharedItems containsSemiMixedTypes="0" containsString="0" containsNumber="1" minValue="0" maxValue="24416633.870000001"/>
    </cacheField>
    <cacheField name="Gastos Autorizados" numFmtId="4">
      <sharedItems containsSemiMixedTypes="0" containsString="0" containsNumber="1" minValue="0" maxValue="23847685.77"/>
    </cacheField>
    <cacheField name="Disposiciones ó Compromisos" numFmtId="4">
      <sharedItems containsSemiMixedTypes="0" containsString="0" containsNumber="1" minValue="0" maxValue="23847685.77"/>
    </cacheField>
    <cacheField name="Obligaciones Reconocidas" numFmtId="4">
      <sharedItems containsSemiMixedTypes="0" containsString="0" containsNumber="1" minValue="0" maxValue="23847685.77"/>
    </cacheField>
    <cacheField name="Pagos Realizados" numFmtId="4">
      <sharedItems containsSemiMixedTypes="0" containsString="0" containsNumber="1" minValue="0" maxValue="23847685.7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7">
  <r>
    <x v="0"/>
    <x v="0"/>
    <x v="0"/>
    <x v="0"/>
    <s v="10"/>
    <s v="10000"/>
    <s v="Retribuciones básicas"/>
    <n v="1467381"/>
    <n v="21600"/>
    <n v="1488981"/>
    <n v="1488081"/>
    <n v="1488081"/>
    <n v="1486328.01"/>
    <n v="1486328.01"/>
  </r>
  <r>
    <x v="0"/>
    <x v="0"/>
    <x v="0"/>
    <x v="0"/>
    <s v="11"/>
    <s v="11000"/>
    <s v="Retribuciones básicas."/>
    <n v="791037"/>
    <n v="0"/>
    <n v="791037"/>
    <n v="776854"/>
    <n v="776854"/>
    <n v="766868.57"/>
    <n v="766868.57"/>
  </r>
  <r>
    <x v="0"/>
    <x v="0"/>
    <x v="0"/>
    <x v="0"/>
    <s v="11"/>
    <s v="11001"/>
    <s v="Retribuciones complementarias."/>
    <n v="2278"/>
    <n v="10000"/>
    <n v="12278"/>
    <n v="20672.599999999999"/>
    <n v="20672.599999999999"/>
    <n v="20586.169999999998"/>
    <n v="20586.169999999998"/>
  </r>
  <r>
    <x v="0"/>
    <x v="0"/>
    <x v="0"/>
    <x v="0"/>
    <s v="12"/>
    <s v="12003"/>
    <s v="Sueldos del Grupo C1."/>
    <n v="22102"/>
    <n v="0"/>
    <n v="22102"/>
    <n v="22412.799999999999"/>
    <n v="22412.799999999999"/>
    <n v="22405.360000000001"/>
    <n v="22405.360000000001"/>
  </r>
  <r>
    <x v="0"/>
    <x v="0"/>
    <x v="0"/>
    <x v="0"/>
    <s v="12"/>
    <s v="12006"/>
    <s v="Trienios."/>
    <n v="6874"/>
    <n v="0"/>
    <n v="6874"/>
    <n v="7381.64"/>
    <n v="7381.64"/>
    <n v="7377.84"/>
    <n v="7377.84"/>
  </r>
  <r>
    <x v="0"/>
    <x v="0"/>
    <x v="0"/>
    <x v="0"/>
    <s v="12"/>
    <s v="12100"/>
    <s v="Complemento de destino."/>
    <n v="13765"/>
    <n v="0"/>
    <n v="13765"/>
    <n v="13958.08"/>
    <n v="13958.08"/>
    <n v="13953.24"/>
    <n v="13953.24"/>
  </r>
  <r>
    <x v="0"/>
    <x v="0"/>
    <x v="0"/>
    <x v="0"/>
    <s v="12"/>
    <s v="12101"/>
    <s v="Complemento específico."/>
    <n v="31234"/>
    <n v="2500"/>
    <n v="33734"/>
    <n v="31672.2"/>
    <n v="31672.2"/>
    <n v="31661.98"/>
    <n v="31661.98"/>
  </r>
  <r>
    <x v="0"/>
    <x v="0"/>
    <x v="0"/>
    <x v="0"/>
    <s v="12"/>
    <s v="12103"/>
    <s v="Otros complementos."/>
    <n v="3228"/>
    <n v="0"/>
    <n v="3228"/>
    <n v="3468.16"/>
    <n v="3468.16"/>
    <n v="3463.2"/>
    <n v="3463.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6277.35"/>
    <n v="26277.35"/>
    <n v="26277.35"/>
    <n v="26277.35"/>
  </r>
  <r>
    <x v="0"/>
    <x v="0"/>
    <x v="0"/>
    <x v="1"/>
    <s v="23"/>
    <s v="23000"/>
    <s v="De los miembros de los órganos de gobierno."/>
    <n v="13000"/>
    <n v="0"/>
    <n v="13000"/>
    <n v="4480.54"/>
    <n v="4480.54"/>
    <n v="4480.54"/>
    <n v="4480.5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0535.76"/>
    <n v="10535.76"/>
    <n v="10535.76"/>
    <n v="10535.76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46134"/>
    <n v="-50000"/>
    <n v="196134"/>
    <n v="190907.04"/>
    <n v="190907.04"/>
    <n v="190336.64000000001"/>
    <n v="190336.64000000001"/>
  </r>
  <r>
    <x v="0"/>
    <x v="1"/>
    <x v="1"/>
    <x v="0"/>
    <s v="12"/>
    <s v="12001"/>
    <s v="Sueldos del Grupo A2."/>
    <n v="14429"/>
    <n v="0"/>
    <n v="14429"/>
    <n v="11670"/>
    <n v="11670"/>
    <n v="11484.41"/>
    <n v="11484.41"/>
  </r>
  <r>
    <x v="0"/>
    <x v="1"/>
    <x v="1"/>
    <x v="0"/>
    <s v="12"/>
    <s v="12003"/>
    <s v="Sueldos del Grupo C1."/>
    <n v="88441"/>
    <n v="0"/>
    <n v="88441"/>
    <n v="73509.919999999998"/>
    <n v="73509.919999999998"/>
    <n v="71405.08"/>
    <n v="71405.08"/>
  </r>
  <r>
    <x v="0"/>
    <x v="1"/>
    <x v="1"/>
    <x v="0"/>
    <s v="12"/>
    <s v="12004"/>
    <s v="Sueldos del Grupo C2."/>
    <n v="18734"/>
    <n v="0"/>
    <n v="18734"/>
    <n v="20016"/>
    <n v="20016"/>
    <n v="18991.46"/>
    <n v="18991.46"/>
  </r>
  <r>
    <x v="0"/>
    <x v="1"/>
    <x v="1"/>
    <x v="0"/>
    <s v="12"/>
    <s v="12006"/>
    <s v="Trienios."/>
    <n v="96780"/>
    <n v="0"/>
    <n v="96780"/>
    <n v="92279.679999999993"/>
    <n v="92279.679999999993"/>
    <n v="89439.43"/>
    <n v="89439.43"/>
  </r>
  <r>
    <x v="0"/>
    <x v="1"/>
    <x v="1"/>
    <x v="0"/>
    <s v="12"/>
    <s v="12100"/>
    <s v="Complemento de destino."/>
    <n v="256038"/>
    <n v="-40000"/>
    <n v="216038"/>
    <n v="207199.92"/>
    <n v="207199.92"/>
    <n v="206625.11"/>
    <n v="206625.11"/>
  </r>
  <r>
    <x v="0"/>
    <x v="1"/>
    <x v="1"/>
    <x v="0"/>
    <s v="12"/>
    <s v="12101"/>
    <s v="Complemento específico."/>
    <n v="671724"/>
    <n v="-50000"/>
    <n v="621724"/>
    <n v="607765.43999999994"/>
    <n v="607765.43999999994"/>
    <n v="601474.42000000004"/>
    <n v="601474.42000000004"/>
  </r>
  <r>
    <x v="0"/>
    <x v="1"/>
    <x v="1"/>
    <x v="0"/>
    <s v="12"/>
    <s v="12103"/>
    <s v="Otros complementos."/>
    <n v="46711"/>
    <n v="0"/>
    <n v="46711"/>
    <n v="47410.84"/>
    <n v="47410.84"/>
    <n v="44987.56"/>
    <n v="44987.56"/>
  </r>
  <r>
    <x v="0"/>
    <x v="1"/>
    <x v="1"/>
    <x v="1"/>
    <s v="20"/>
    <s v="203"/>
    <s v="Arrendamientos de maquinaria, instalaciones y utillaje."/>
    <n v="2500"/>
    <n v="200"/>
    <n v="2700"/>
    <n v="2692"/>
    <n v="2692"/>
    <n v="2376.77"/>
    <n v="1945.03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2010.25"/>
    <n v="1518.5"/>
  </r>
  <r>
    <x v="0"/>
    <x v="1"/>
    <x v="1"/>
    <x v="1"/>
    <s v="22"/>
    <s v="22604"/>
    <s v="Jurídicos, contenciosos."/>
    <n v="200000"/>
    <n v="0"/>
    <n v="200000"/>
    <n v="45878.85"/>
    <n v="45878.85"/>
    <n v="45878.85"/>
    <n v="41319.21"/>
  </r>
  <r>
    <x v="0"/>
    <x v="1"/>
    <x v="1"/>
    <x v="1"/>
    <s v="22"/>
    <s v="22799"/>
    <s v="Otros trabajos realizados por otras empresas y profes."/>
    <n v="68000"/>
    <n v="-1000"/>
    <n v="67000"/>
    <n v="51488.78"/>
    <n v="51488.78"/>
    <n v="51488.76"/>
    <n v="51488.76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452.48"/>
    <n v="22452.48"/>
    <n v="22405.360000000001"/>
    <n v="22405.360000000001"/>
  </r>
  <r>
    <x v="0"/>
    <x v="2"/>
    <x v="2"/>
    <x v="0"/>
    <s v="12"/>
    <s v="12004"/>
    <s v="Sueldos del Grupo C2."/>
    <n v="56229"/>
    <n v="0"/>
    <n v="56229"/>
    <n v="47536.1"/>
    <n v="47536.1"/>
    <n v="47007.02"/>
    <n v="47007.02"/>
  </r>
  <r>
    <x v="0"/>
    <x v="2"/>
    <x v="2"/>
    <x v="0"/>
    <s v="12"/>
    <s v="12005"/>
    <s v="Sueldos del Grupo E."/>
    <n v="25778"/>
    <n v="0"/>
    <n v="25778"/>
    <n v="8734.66"/>
    <n v="8734.66"/>
    <n v="8702.4"/>
    <n v="8702.4"/>
  </r>
  <r>
    <x v="0"/>
    <x v="2"/>
    <x v="2"/>
    <x v="0"/>
    <s v="12"/>
    <s v="12006"/>
    <s v="Trienios."/>
    <n v="23747"/>
    <n v="0"/>
    <n v="23747"/>
    <n v="24738.3"/>
    <n v="24738.3"/>
    <n v="24737.45"/>
    <n v="24737.45"/>
  </r>
  <r>
    <x v="0"/>
    <x v="2"/>
    <x v="2"/>
    <x v="0"/>
    <s v="12"/>
    <s v="12100"/>
    <s v="Complemento de destino."/>
    <n v="60125"/>
    <n v="-18000"/>
    <n v="42125"/>
    <n v="41654.879999999997"/>
    <n v="41654.879999999997"/>
    <n v="41327.35"/>
    <n v="41327.35"/>
  </r>
  <r>
    <x v="0"/>
    <x v="2"/>
    <x v="2"/>
    <x v="0"/>
    <s v="12"/>
    <s v="12101"/>
    <s v="Complemento específico."/>
    <n v="156917"/>
    <n v="-42000"/>
    <n v="114917"/>
    <n v="114794.76"/>
    <n v="114794.76"/>
    <n v="114745.18"/>
    <n v="114745.18"/>
  </r>
  <r>
    <x v="0"/>
    <x v="2"/>
    <x v="2"/>
    <x v="0"/>
    <s v="12"/>
    <s v="12103"/>
    <s v="Otros complementos."/>
    <n v="21156"/>
    <n v="0"/>
    <n v="21156"/>
    <n v="21995.11"/>
    <n v="21995.11"/>
    <n v="21989.64"/>
    <n v="21989.64"/>
  </r>
  <r>
    <x v="0"/>
    <x v="2"/>
    <x v="2"/>
    <x v="0"/>
    <s v="13"/>
    <s v="13000"/>
    <s v="Retribuciones básicas."/>
    <n v="285502"/>
    <n v="0"/>
    <n v="285502"/>
    <n v="273705.02"/>
    <n v="273705.02"/>
    <n v="270313.84000000003"/>
    <n v="270313.84000000003"/>
  </r>
  <r>
    <x v="0"/>
    <x v="2"/>
    <x v="2"/>
    <x v="0"/>
    <s v="13"/>
    <s v="13001"/>
    <s v="Horas extraordinarias"/>
    <n v="15000"/>
    <n v="0"/>
    <n v="15000"/>
    <n v="8432.94"/>
    <n v="8432.94"/>
    <n v="5941.37"/>
    <n v="5941.37"/>
  </r>
  <r>
    <x v="0"/>
    <x v="2"/>
    <x v="2"/>
    <x v="0"/>
    <s v="13"/>
    <s v="13002"/>
    <s v="Otras remuneraciones."/>
    <n v="241279"/>
    <n v="0"/>
    <n v="241279"/>
    <n v="259350.13"/>
    <n v="259350.13"/>
    <n v="259231.2"/>
    <n v="259231.2"/>
  </r>
  <r>
    <x v="0"/>
    <x v="2"/>
    <x v="2"/>
    <x v="0"/>
    <s v="15"/>
    <s v="151"/>
    <s v="Gratificaciones."/>
    <n v="15000"/>
    <n v="0"/>
    <n v="15000"/>
    <n v="9995.2900000000009"/>
    <n v="9995.2900000000009"/>
    <n v="9995"/>
    <n v="9995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1119.33"/>
    <n v="1119.33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9262.14"/>
    <n v="9231.11"/>
  </r>
  <r>
    <x v="0"/>
    <x v="2"/>
    <x v="2"/>
    <x v="1"/>
    <s v="21"/>
    <s v="214"/>
    <s v="Reparación de elementos de transporte."/>
    <n v="7500"/>
    <n v="0"/>
    <n v="7500"/>
    <n v="2519.36"/>
    <n v="1412.6"/>
    <n v="1412.6"/>
    <n v="1412.6"/>
  </r>
  <r>
    <x v="0"/>
    <x v="2"/>
    <x v="2"/>
    <x v="1"/>
    <s v="22"/>
    <s v="22000"/>
    <s v="Ordinario no inventariable."/>
    <n v="130000"/>
    <n v="0"/>
    <n v="130000"/>
    <n v="65198.47"/>
    <n v="65198.47"/>
    <n v="65198.47"/>
    <n v="65198.47"/>
  </r>
  <r>
    <x v="0"/>
    <x v="2"/>
    <x v="2"/>
    <x v="1"/>
    <s v="22"/>
    <s v="22103"/>
    <s v="Combustibles y carburantes."/>
    <n v="9500"/>
    <n v="0"/>
    <n v="9500"/>
    <n v="5450"/>
    <n v="5450"/>
    <n v="4465.42"/>
    <n v="4294.83"/>
  </r>
  <r>
    <x v="0"/>
    <x v="2"/>
    <x v="2"/>
    <x v="1"/>
    <s v="22"/>
    <s v="22104"/>
    <s v="Vestuario."/>
    <n v="17000"/>
    <n v="0"/>
    <n v="17000"/>
    <n v="16601.86"/>
    <n v="16601.86"/>
    <n v="10499.83"/>
    <n v="10499.83"/>
  </r>
  <r>
    <x v="0"/>
    <x v="2"/>
    <x v="2"/>
    <x v="1"/>
    <s v="22"/>
    <s v="22110"/>
    <s v="Productos de limpieza y aseo."/>
    <n v="1500"/>
    <n v="0"/>
    <n v="1500"/>
    <n v="460.97"/>
    <n v="460.97"/>
    <n v="460.97"/>
    <n v="460.9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61.79"/>
    <n v="61.79"/>
    <n v="61.79"/>
    <n v="61.79"/>
  </r>
  <r>
    <x v="0"/>
    <x v="2"/>
    <x v="2"/>
    <x v="1"/>
    <s v="22"/>
    <s v="22601"/>
    <s v="Atenciones protocolarias y representativas."/>
    <n v="17000"/>
    <n v="0"/>
    <n v="17000"/>
    <n v="10208.709999999999"/>
    <n v="10208.709999999999"/>
    <n v="10208.709999999999"/>
    <n v="10208.709999999999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6819.81"/>
    <n v="6819.81"/>
    <n v="6819.81"/>
    <n v="6819.81"/>
  </r>
  <r>
    <x v="0"/>
    <x v="2"/>
    <x v="2"/>
    <x v="1"/>
    <s v="22"/>
    <s v="22799"/>
    <s v="Otros trabajos realizados por otras empresas y profes."/>
    <n v="4000"/>
    <n v="6000"/>
    <n v="10000"/>
    <n v="9889"/>
    <n v="9889"/>
    <n v="9889"/>
    <n v="9889"/>
  </r>
  <r>
    <x v="0"/>
    <x v="2"/>
    <x v="2"/>
    <x v="1"/>
    <s v="23"/>
    <s v="23020"/>
    <s v="Dietas del personal no directivo"/>
    <n v="1300"/>
    <n v="0"/>
    <n v="1300"/>
    <n v="325.08"/>
    <n v="325.08"/>
    <n v="325.08"/>
    <n v="325.08"/>
  </r>
  <r>
    <x v="0"/>
    <x v="2"/>
    <x v="2"/>
    <x v="1"/>
    <s v="23"/>
    <s v="23120"/>
    <s v="Locomoción del personal no directivo."/>
    <n v="1300"/>
    <n v="0"/>
    <n v="1300"/>
    <n v="97.05"/>
    <n v="97.05"/>
    <n v="97.05"/>
    <n v="97.05"/>
  </r>
  <r>
    <x v="0"/>
    <x v="3"/>
    <x v="3"/>
    <x v="0"/>
    <s v="12"/>
    <s v="12005"/>
    <s v="Sueldos del Grupo E."/>
    <n v="8585"/>
    <n v="0"/>
    <n v="8585"/>
    <n v="1418"/>
    <n v="1418"/>
    <n v="659.59"/>
    <n v="659.59"/>
  </r>
  <r>
    <x v="0"/>
    <x v="3"/>
    <x v="3"/>
    <x v="0"/>
    <s v="12"/>
    <s v="12006"/>
    <s v="Trienios."/>
    <n v="3169"/>
    <n v="0"/>
    <n v="3169"/>
    <n v="1109"/>
    <n v="1109"/>
    <n v="243.53"/>
    <n v="243.53"/>
  </r>
  <r>
    <x v="0"/>
    <x v="3"/>
    <x v="3"/>
    <x v="0"/>
    <s v="12"/>
    <s v="12100"/>
    <s v="Complemento de destino."/>
    <n v="4071"/>
    <n v="0"/>
    <n v="4071"/>
    <n v="1002"/>
    <n v="1002"/>
    <n v="312.77999999999997"/>
    <n v="312.77999999999997"/>
  </r>
  <r>
    <x v="0"/>
    <x v="3"/>
    <x v="3"/>
    <x v="0"/>
    <s v="12"/>
    <s v="12101"/>
    <s v="Complemento específico."/>
    <n v="10626"/>
    <n v="-8000"/>
    <n v="2626"/>
    <n v="2407"/>
    <n v="2407"/>
    <n v="924.55"/>
    <n v="924.55"/>
  </r>
  <r>
    <x v="0"/>
    <x v="3"/>
    <x v="3"/>
    <x v="0"/>
    <s v="12"/>
    <s v="12103"/>
    <s v="Otros complementos."/>
    <n v="5071"/>
    <n v="0"/>
    <n v="5071"/>
    <n v="1967"/>
    <n v="1967"/>
    <n v="281.52"/>
    <n v="281.52"/>
  </r>
  <r>
    <x v="0"/>
    <x v="3"/>
    <x v="3"/>
    <x v="0"/>
    <s v="13"/>
    <s v="13000"/>
    <s v="Retribuciones básicas."/>
    <n v="67239"/>
    <n v="0"/>
    <n v="67239"/>
    <n v="49216.160000000003"/>
    <n v="49216.160000000003"/>
    <n v="44655.49"/>
    <n v="44655.49"/>
  </r>
  <r>
    <x v="0"/>
    <x v="3"/>
    <x v="3"/>
    <x v="0"/>
    <s v="13"/>
    <s v="13002"/>
    <s v="Otras remuneraciones."/>
    <n v="72469"/>
    <n v="0"/>
    <n v="72469"/>
    <n v="51168.46"/>
    <n v="51168.46"/>
    <n v="46702.07"/>
    <n v="46702.07"/>
  </r>
  <r>
    <x v="0"/>
    <x v="3"/>
    <x v="3"/>
    <x v="0"/>
    <s v="13"/>
    <s v="131"/>
    <s v="Laboral temporal."/>
    <n v="0"/>
    <n v="0"/>
    <n v="0"/>
    <n v="187.29"/>
    <n v="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5047.8599999999997"/>
    <n v="4661.63"/>
  </r>
  <r>
    <x v="0"/>
    <x v="3"/>
    <x v="3"/>
    <x v="1"/>
    <s v="21"/>
    <s v="213"/>
    <s v="Reparación de maquinaria, instalaciones técnicas y utillaje."/>
    <n v="10000"/>
    <n v="0"/>
    <n v="10000"/>
    <n v="6268.31"/>
    <n v="6268.31"/>
    <n v="4911.6099999999997"/>
    <n v="4901.140000000000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120.3000000000002"/>
    <n v="1972.96"/>
  </r>
  <r>
    <x v="0"/>
    <x v="3"/>
    <x v="3"/>
    <x v="1"/>
    <s v="22"/>
    <s v="22104"/>
    <s v="Vestuario."/>
    <n v="3000"/>
    <n v="0"/>
    <n v="3000"/>
    <n v="1714.99"/>
    <n v="1714.99"/>
    <n v="1029.77"/>
    <n v="1029.77"/>
  </r>
  <r>
    <x v="0"/>
    <x v="3"/>
    <x v="3"/>
    <x v="1"/>
    <s v="22"/>
    <s v="22199"/>
    <s v="Otros suministros."/>
    <n v="140000"/>
    <n v="-28000"/>
    <n v="112000"/>
    <n v="40655.910000000003"/>
    <n v="40655.910000000003"/>
    <n v="33542.76"/>
    <n v="33222.11"/>
  </r>
  <r>
    <x v="0"/>
    <x v="3"/>
    <x v="3"/>
    <x v="1"/>
    <s v="22"/>
    <s v="22699"/>
    <s v="Otros gastos diversos"/>
    <n v="3500"/>
    <n v="0"/>
    <n v="3500"/>
    <n v="262.97000000000003"/>
    <n v="262.97000000000003"/>
    <n v="262.97000000000003"/>
    <n v="262.97000000000003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642.900000000001"/>
    <n v="16642.900000000001"/>
    <n v="16633.900000000001"/>
    <n v="16633.900000000001"/>
  </r>
  <r>
    <x v="0"/>
    <x v="4"/>
    <x v="4"/>
    <x v="0"/>
    <s v="12"/>
    <s v="12001"/>
    <s v="Sueldos del Grupo A2."/>
    <n v="86575"/>
    <n v="0"/>
    <n v="86575"/>
    <n v="73245.7"/>
    <n v="73245.7"/>
    <n v="73134.899999999994"/>
    <n v="73134.899999999994"/>
  </r>
  <r>
    <x v="0"/>
    <x v="4"/>
    <x v="4"/>
    <x v="0"/>
    <s v="12"/>
    <s v="12004"/>
    <s v="Sueldos del Grupo C2."/>
    <n v="9367"/>
    <n v="0"/>
    <n v="9367"/>
    <n v="9351.83"/>
    <n v="9351.83"/>
    <n v="9337.27"/>
    <n v="9337.27"/>
  </r>
  <r>
    <x v="0"/>
    <x v="4"/>
    <x v="4"/>
    <x v="0"/>
    <s v="12"/>
    <s v="12006"/>
    <s v="Trienios."/>
    <n v="23563"/>
    <n v="0"/>
    <n v="23563"/>
    <n v="24879.15"/>
    <n v="24879.15"/>
    <n v="24869.31"/>
    <n v="24869.31"/>
  </r>
  <r>
    <x v="0"/>
    <x v="4"/>
    <x v="4"/>
    <x v="0"/>
    <s v="12"/>
    <s v="12100"/>
    <s v="Complemento de destino."/>
    <n v="60195"/>
    <n v="0"/>
    <n v="60195"/>
    <n v="53585.88"/>
    <n v="53585.88"/>
    <n v="53429.02"/>
    <n v="53429.02"/>
  </r>
  <r>
    <x v="0"/>
    <x v="4"/>
    <x v="4"/>
    <x v="0"/>
    <s v="12"/>
    <s v="12101"/>
    <s v="Complemento específico."/>
    <n v="142865"/>
    <n v="0"/>
    <n v="142865"/>
    <n v="128068.82"/>
    <n v="128068.82"/>
    <n v="128024.2"/>
    <n v="128024.2"/>
  </r>
  <r>
    <x v="0"/>
    <x v="4"/>
    <x v="4"/>
    <x v="0"/>
    <s v="12"/>
    <s v="12103"/>
    <s v="Otros complementos."/>
    <n v="9017"/>
    <n v="0"/>
    <n v="9017"/>
    <n v="11367.04"/>
    <n v="11367.04"/>
    <n v="11364.56"/>
    <n v="11364.56"/>
  </r>
  <r>
    <x v="0"/>
    <x v="4"/>
    <x v="4"/>
    <x v="0"/>
    <s v="13"/>
    <s v="13000"/>
    <s v="Retribuciones básicas."/>
    <n v="14533"/>
    <n v="0"/>
    <n v="14533"/>
    <n v="14945.01"/>
    <n v="14945.01"/>
    <n v="14433.91"/>
    <n v="14433.91"/>
  </r>
  <r>
    <x v="0"/>
    <x v="4"/>
    <x v="4"/>
    <x v="0"/>
    <s v="13"/>
    <s v="13002"/>
    <s v="Otras remuneraciones."/>
    <n v="14300"/>
    <n v="0"/>
    <n v="14300"/>
    <n v="14767.86"/>
    <n v="14767.86"/>
    <n v="14680.57"/>
    <n v="14680.57"/>
  </r>
  <r>
    <x v="0"/>
    <x v="4"/>
    <x v="4"/>
    <x v="0"/>
    <s v="13"/>
    <s v="131"/>
    <s v="Laboral temporal."/>
    <n v="35811"/>
    <n v="16100"/>
    <n v="51911"/>
    <n v="50984.21"/>
    <n v="50984.21"/>
    <n v="50930.86"/>
    <n v="50930.86"/>
  </r>
  <r>
    <x v="0"/>
    <x v="4"/>
    <x v="4"/>
    <x v="1"/>
    <s v="20"/>
    <s v="203"/>
    <s v="Arrendamientos de maquinaria, instalaciones y utillaje."/>
    <n v="1600"/>
    <n v="0"/>
    <n v="1600"/>
    <n v="1515"/>
    <n v="1515"/>
    <n v="1326.98"/>
    <n v="1326.98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316.99"/>
    <n v="272.2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2120.95"/>
    <n v="61667.34"/>
    <n v="61667.34"/>
    <n v="61667.34"/>
  </r>
  <r>
    <x v="0"/>
    <x v="4"/>
    <x v="4"/>
    <x v="1"/>
    <s v="22"/>
    <s v="22199"/>
    <s v="Otros suministros."/>
    <n v="5000"/>
    <n v="0"/>
    <n v="5000"/>
    <n v="5057.7"/>
    <n v="5057.7"/>
    <n v="5057.7"/>
    <n v="4951.2"/>
  </r>
  <r>
    <x v="0"/>
    <x v="4"/>
    <x v="4"/>
    <x v="1"/>
    <s v="22"/>
    <s v="224"/>
    <s v="Primas de seguros."/>
    <n v="0"/>
    <n v="0"/>
    <n v="0"/>
    <n v="243.33"/>
    <n v="243.33"/>
    <n v="162.22"/>
    <n v="162.22"/>
  </r>
  <r>
    <x v="0"/>
    <x v="4"/>
    <x v="4"/>
    <x v="1"/>
    <s v="22"/>
    <s v="226"/>
    <s v="Gastos diversos."/>
    <n v="1000"/>
    <n v="0"/>
    <n v="1000"/>
    <n v="96.8"/>
    <n v="96.8"/>
    <n v="96.8"/>
    <n v="96.8"/>
  </r>
  <r>
    <x v="0"/>
    <x v="4"/>
    <x v="4"/>
    <x v="1"/>
    <s v="22"/>
    <s v="22602"/>
    <s v="Publicidad y propaganda."/>
    <n v="7500"/>
    <n v="0"/>
    <n v="7500"/>
    <n v="11231.84"/>
    <n v="11231.84"/>
    <n v="10556.66"/>
    <n v="5181.9399999999996"/>
  </r>
  <r>
    <x v="0"/>
    <x v="4"/>
    <x v="4"/>
    <x v="1"/>
    <s v="22"/>
    <s v="22606"/>
    <s v="Reuniones, conferencias y cursos."/>
    <n v="17000"/>
    <n v="0"/>
    <n v="17000"/>
    <n v="8674.24"/>
    <n v="8674.24"/>
    <n v="8644.24"/>
    <n v="864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80466.03"/>
    <n v="80466.03"/>
  </r>
  <r>
    <x v="0"/>
    <x v="4"/>
    <x v="4"/>
    <x v="1"/>
    <s v="22"/>
    <s v="22799"/>
    <s v="Otros trabajos realizados por otras empresas y profes."/>
    <n v="70000"/>
    <n v="0"/>
    <n v="70000"/>
    <n v="70941.009999999995"/>
    <n v="70941.009999999995"/>
    <n v="69865.490000000005"/>
    <n v="54607.39"/>
  </r>
  <r>
    <x v="0"/>
    <x v="4"/>
    <x v="4"/>
    <x v="3"/>
    <s v="62"/>
    <s v="623"/>
    <s v="Maquinaria, instalaciones técnicas y utillaje."/>
    <n v="0"/>
    <n v="6000"/>
    <n v="6000"/>
    <n v="3618.91"/>
    <n v="3618.91"/>
    <n v="3618.91"/>
    <n v="3618.91"/>
  </r>
  <r>
    <x v="0"/>
    <x v="4"/>
    <x v="4"/>
    <x v="3"/>
    <s v="62"/>
    <s v="629"/>
    <s v="Otras inv nuevas asoc al funcionam operativo de los serv"/>
    <n v="0"/>
    <n v="0"/>
    <n v="0"/>
    <n v="2331"/>
    <n v="2331"/>
    <n v="2331"/>
    <n v="1331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642.900000000001"/>
    <n v="16642.900000000001"/>
    <n v="16633.900000000001"/>
    <n v="16633.900000000001"/>
  </r>
  <r>
    <x v="0"/>
    <x v="5"/>
    <x v="5"/>
    <x v="0"/>
    <s v="12"/>
    <s v="12003"/>
    <s v="Sueldos del Grupo C1."/>
    <n v="22102"/>
    <n v="0"/>
    <n v="22102"/>
    <n v="22377.19"/>
    <n v="22377.19"/>
    <n v="22350.959999999999"/>
    <n v="22350.959999999999"/>
  </r>
  <r>
    <x v="0"/>
    <x v="5"/>
    <x v="5"/>
    <x v="0"/>
    <s v="12"/>
    <s v="12006"/>
    <s v="Trienios."/>
    <n v="15843"/>
    <n v="0"/>
    <n v="15843"/>
    <n v="16589.48"/>
    <n v="16589.48"/>
    <n v="16580.07"/>
    <n v="16580.07"/>
  </r>
  <r>
    <x v="0"/>
    <x v="5"/>
    <x v="5"/>
    <x v="0"/>
    <s v="12"/>
    <s v="12100"/>
    <s v="Complemento de destino."/>
    <n v="26793"/>
    <n v="0"/>
    <n v="26793"/>
    <n v="27334.28"/>
    <n v="27334.28"/>
    <n v="27127.34"/>
    <n v="27127.34"/>
  </r>
  <r>
    <x v="0"/>
    <x v="5"/>
    <x v="5"/>
    <x v="0"/>
    <s v="12"/>
    <s v="12101"/>
    <s v="Complemento específico."/>
    <n v="59312"/>
    <n v="3500"/>
    <n v="62812"/>
    <n v="60412"/>
    <n v="60412"/>
    <n v="60240.93"/>
    <n v="60240.93"/>
  </r>
  <r>
    <x v="0"/>
    <x v="5"/>
    <x v="5"/>
    <x v="0"/>
    <s v="12"/>
    <s v="12103"/>
    <s v="Otros complementos."/>
    <n v="7780"/>
    <n v="0"/>
    <n v="7780"/>
    <n v="8346"/>
    <n v="8346"/>
    <n v="8164.37"/>
    <n v="8164.37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2366.7199999999998"/>
    <n v="1766.56"/>
  </r>
  <r>
    <x v="0"/>
    <x v="5"/>
    <x v="5"/>
    <x v="1"/>
    <s v="21"/>
    <s v="213"/>
    <s v="Reparación de maquinaria, instalaciones técnicas y utillaje."/>
    <n v="6100"/>
    <n v="0"/>
    <n v="6100"/>
    <n v="1627.88"/>
    <n v="1627.88"/>
    <n v="1092.8699999999999"/>
    <n v="954.9"/>
  </r>
  <r>
    <x v="0"/>
    <x v="5"/>
    <x v="5"/>
    <x v="1"/>
    <s v="22"/>
    <s v="22001"/>
    <s v="Prensa, revistas, libros y otras publicaciones."/>
    <n v="48000"/>
    <n v="0"/>
    <n v="48000"/>
    <n v="47279.62"/>
    <n v="47279.62"/>
    <n v="46313.87"/>
    <n v="40997.629999999997"/>
  </r>
  <r>
    <x v="0"/>
    <x v="5"/>
    <x v="5"/>
    <x v="1"/>
    <s v="22"/>
    <s v="22602"/>
    <s v="Publicidad y propaganda."/>
    <n v="70000"/>
    <n v="20000"/>
    <n v="90000"/>
    <n v="39350.69"/>
    <n v="39350.69"/>
    <n v="36862.199999999997"/>
    <n v="24928.7"/>
  </r>
  <r>
    <x v="0"/>
    <x v="5"/>
    <x v="5"/>
    <x v="1"/>
    <s v="22"/>
    <s v="22699"/>
    <s v="Otros gastos diversos"/>
    <n v="40000"/>
    <n v="0"/>
    <n v="40000"/>
    <n v="20685.849999999999"/>
    <n v="20685.849999999999"/>
    <n v="19823.12"/>
    <n v="13936.47"/>
  </r>
  <r>
    <x v="0"/>
    <x v="5"/>
    <x v="5"/>
    <x v="1"/>
    <s v="23"/>
    <s v="233"/>
    <s v="Otros trabajos realizados por otras empresas y profes."/>
    <n v="18000"/>
    <n v="0"/>
    <n v="18000"/>
    <n v="10800"/>
    <n v="10800"/>
    <n v="10800"/>
    <n v="96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-21000"/>
    <n v="93862"/>
    <n v="91017.600000000006"/>
    <n v="91017.600000000006"/>
    <n v="90388.57"/>
    <n v="90388.57"/>
  </r>
  <r>
    <x v="0"/>
    <x v="6"/>
    <x v="6"/>
    <x v="0"/>
    <s v="12"/>
    <s v="12001"/>
    <s v="Sueldos del Grupo A2."/>
    <n v="43287"/>
    <n v="-23000"/>
    <n v="20287"/>
    <n v="19358.28"/>
    <n v="19358.28"/>
    <n v="14754.62"/>
    <n v="14754.62"/>
  </r>
  <r>
    <x v="0"/>
    <x v="6"/>
    <x v="6"/>
    <x v="0"/>
    <s v="12"/>
    <s v="12003"/>
    <s v="Sueldos del Grupo C1."/>
    <n v="132646"/>
    <n v="0"/>
    <n v="132646"/>
    <n v="130928.82"/>
    <n v="130928.82"/>
    <n v="130500.27"/>
    <n v="130500.27"/>
  </r>
  <r>
    <x v="0"/>
    <x v="6"/>
    <x v="6"/>
    <x v="0"/>
    <s v="12"/>
    <s v="12004"/>
    <s v="Sueldos del Grupo C2."/>
    <n v="28102"/>
    <n v="0"/>
    <n v="28102"/>
    <n v="48744.22"/>
    <n v="48744.22"/>
    <n v="45975.22"/>
    <n v="45975.22"/>
  </r>
  <r>
    <x v="0"/>
    <x v="6"/>
    <x v="6"/>
    <x v="0"/>
    <s v="12"/>
    <s v="12006"/>
    <s v="Trienios."/>
    <n v="96875"/>
    <n v="0"/>
    <n v="96875"/>
    <n v="94592"/>
    <n v="94592"/>
    <n v="92088.43"/>
    <n v="92088.43"/>
  </r>
  <r>
    <x v="0"/>
    <x v="6"/>
    <x v="6"/>
    <x v="0"/>
    <s v="12"/>
    <s v="12100"/>
    <s v="Complemento de destino."/>
    <n v="211040"/>
    <n v="0"/>
    <n v="211040"/>
    <n v="193251.37"/>
    <n v="193251.37"/>
    <n v="185215.32"/>
    <n v="185215.32"/>
  </r>
  <r>
    <x v="0"/>
    <x v="6"/>
    <x v="6"/>
    <x v="0"/>
    <s v="12"/>
    <s v="12101"/>
    <s v="Complemento específico."/>
    <n v="536925"/>
    <n v="0"/>
    <n v="536925"/>
    <n v="490801.07"/>
    <n v="490801.07"/>
    <n v="490538.99"/>
    <n v="490538.99"/>
  </r>
  <r>
    <x v="0"/>
    <x v="6"/>
    <x v="6"/>
    <x v="0"/>
    <s v="12"/>
    <s v="12103"/>
    <s v="Otros complementos."/>
    <n v="45795"/>
    <n v="0"/>
    <n v="45795"/>
    <n v="44799"/>
    <n v="44799"/>
    <n v="44584.160000000003"/>
    <n v="44584.160000000003"/>
  </r>
  <r>
    <x v="0"/>
    <x v="6"/>
    <x v="6"/>
    <x v="1"/>
    <s v="20"/>
    <s v="203"/>
    <s v="Arrendamientos de maquinaria, instalaciones y utillaje."/>
    <n v="2000"/>
    <n v="0"/>
    <n v="2000"/>
    <n v="805.4"/>
    <n v="805.4"/>
    <n v="712.34"/>
    <n v="552.62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265.17"/>
    <n v="218.46"/>
  </r>
  <r>
    <x v="0"/>
    <x v="6"/>
    <x v="6"/>
    <x v="1"/>
    <s v="22"/>
    <s v="22602"/>
    <s v="Ordinario no inventariable."/>
    <n v="100"/>
    <n v="0"/>
    <n v="100"/>
    <n v="9.6"/>
    <n v="9.6"/>
    <n v="9.6"/>
    <n v="9.6"/>
  </r>
  <r>
    <x v="0"/>
    <x v="6"/>
    <x v="6"/>
    <x v="1"/>
    <s v="22"/>
    <s v="22699"/>
    <s v="Otros gastos diversos"/>
    <n v="1000"/>
    <n v="0"/>
    <n v="1000"/>
    <n v="669.28"/>
    <n v="669.28"/>
    <n v="630.99"/>
    <n v="630.99"/>
  </r>
  <r>
    <x v="0"/>
    <x v="6"/>
    <x v="6"/>
    <x v="1"/>
    <s v="22"/>
    <s v="22706"/>
    <s v="Estudios y trabajos técnicos."/>
    <n v="75000"/>
    <n v="0"/>
    <n v="75000"/>
    <n v="74672.649999999994"/>
    <n v="74151.899999999994"/>
    <n v="74151.899999999994"/>
    <n v="44727.65"/>
  </r>
  <r>
    <x v="0"/>
    <x v="6"/>
    <x v="6"/>
    <x v="1"/>
    <s v="23"/>
    <s v="23020"/>
    <s v="Dietas del personal no directivo"/>
    <n v="1000"/>
    <n v="0"/>
    <n v="1000"/>
    <n v="871.81"/>
    <n v="871.81"/>
    <n v="871.81"/>
    <n v="646.37"/>
  </r>
  <r>
    <x v="0"/>
    <x v="6"/>
    <x v="6"/>
    <x v="1"/>
    <s v="23"/>
    <s v="23120"/>
    <s v="Locomoción del personal no directivo."/>
    <n v="1000"/>
    <n v="0"/>
    <n v="1000"/>
    <n v="409.09"/>
    <n v="409.09"/>
    <n v="409.09"/>
    <n v="342.84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66925.600000000006"/>
    <n v="66925.600000000006"/>
    <n v="66158.53"/>
    <n v="66158.53"/>
  </r>
  <r>
    <x v="1"/>
    <x v="7"/>
    <x v="7"/>
    <x v="0"/>
    <s v="12"/>
    <s v="12003"/>
    <s v="Sueldos del Grupo C1."/>
    <n v="44205"/>
    <n v="0"/>
    <n v="44205"/>
    <n v="24741.88"/>
    <n v="24741.88"/>
    <n v="24225.85"/>
    <n v="24225.85"/>
  </r>
  <r>
    <x v="1"/>
    <x v="7"/>
    <x v="7"/>
    <x v="0"/>
    <s v="12"/>
    <s v="12006"/>
    <s v="Trienios."/>
    <n v="35094"/>
    <n v="0"/>
    <n v="35094"/>
    <n v="34811.480000000003"/>
    <n v="34811.480000000003"/>
    <n v="33945.18"/>
    <n v="33945.18"/>
  </r>
  <r>
    <x v="1"/>
    <x v="7"/>
    <x v="7"/>
    <x v="0"/>
    <s v="12"/>
    <s v="12100"/>
    <s v="Complemento de destino."/>
    <n v="91335"/>
    <n v="0"/>
    <n v="91335"/>
    <n v="70336.320000000007"/>
    <n v="70336.320000000007"/>
    <n v="69117.649999999994"/>
    <n v="69117.649999999994"/>
  </r>
  <r>
    <x v="1"/>
    <x v="7"/>
    <x v="7"/>
    <x v="0"/>
    <s v="12"/>
    <s v="12101"/>
    <s v="Complemento específico."/>
    <n v="213775"/>
    <n v="-40000"/>
    <n v="173775"/>
    <n v="175071.3"/>
    <n v="175071.3"/>
    <n v="173249.24"/>
    <n v="173249.24"/>
  </r>
  <r>
    <x v="1"/>
    <x v="7"/>
    <x v="7"/>
    <x v="0"/>
    <s v="12"/>
    <s v="12103"/>
    <s v="Otros complementos."/>
    <n v="17626"/>
    <n v="0"/>
    <n v="17626"/>
    <n v="17317"/>
    <n v="17317"/>
    <n v="17073.990000000002"/>
    <n v="17073.990000000002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9713.26"/>
    <n v="9008.3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33338.080000000002"/>
    <n v="33338.080000000002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71639.39"/>
    <n v="71639.39"/>
    <n v="69654.210000000006"/>
    <n v="69654.210000000006"/>
  </r>
  <r>
    <x v="1"/>
    <x v="7"/>
    <x v="7"/>
    <x v="1"/>
    <s v="22"/>
    <s v="22706"/>
    <s v="Estudios y trabajos técnicos."/>
    <n v="30000"/>
    <n v="0"/>
    <n v="30000"/>
    <n v="4840"/>
    <n v="4840"/>
    <n v="4840"/>
    <n v="0"/>
  </r>
  <r>
    <x v="1"/>
    <x v="7"/>
    <x v="7"/>
    <x v="1"/>
    <s v="23"/>
    <s v="23020"/>
    <s v="Dietas del personal no directivo"/>
    <n v="1000"/>
    <n v="0"/>
    <n v="1000"/>
    <n v="93.5"/>
    <n v="93.5"/>
    <n v="93.5"/>
    <n v="56.1"/>
  </r>
  <r>
    <x v="1"/>
    <x v="7"/>
    <x v="7"/>
    <x v="1"/>
    <s v="23"/>
    <s v="23120"/>
    <s v="Locomoción del personal no directivo."/>
    <n v="1000"/>
    <n v="0"/>
    <n v="1000"/>
    <n v="515.29999999999995"/>
    <n v="515.29999999999995"/>
    <n v="515.29999999999995"/>
    <n v="367.3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662310.36"/>
    <n v="662310.36"/>
    <n v="634427.5"/>
    <n v="634427.5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57979.16"/>
    <n v="57979.16"/>
    <n v="55458.32"/>
    <n v="55458.32"/>
  </r>
  <r>
    <x v="1"/>
    <x v="7"/>
    <x v="7"/>
    <x v="4"/>
    <s v="74"/>
    <s v="74905"/>
    <s v="Transf de capital a VIVA"/>
    <n v="5350000"/>
    <n v="3144772.5"/>
    <n v="8494772.5"/>
    <n v="8494647.0199999996"/>
    <n v="8494647.0199999996"/>
    <n v="7836047.0199999996"/>
    <n v="7836047.0199999996"/>
  </r>
  <r>
    <x v="1"/>
    <x v="7"/>
    <x v="7"/>
    <x v="5"/>
    <s v="82"/>
    <s v="82190"/>
    <s v="Préstamo participativo a Sociedad Valladolid Alta Velocidad"/>
    <n v="0"/>
    <n v="8253000"/>
    <n v="8253000"/>
    <n v="8253000"/>
    <n v="8253000"/>
    <n v="825300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-36000"/>
    <n v="210134"/>
    <n v="202824.74"/>
    <n v="202824.74"/>
    <n v="202479.55"/>
    <n v="202479.55"/>
  </r>
  <r>
    <x v="1"/>
    <x v="8"/>
    <x v="8"/>
    <x v="0"/>
    <s v="12"/>
    <s v="12001"/>
    <s v="Sueldos del Grupo A2."/>
    <n v="28898"/>
    <n v="0"/>
    <n v="28898"/>
    <n v="31301.439999999999"/>
    <n v="31301.439999999999"/>
    <n v="31080.73"/>
    <n v="31080.73"/>
  </r>
  <r>
    <x v="1"/>
    <x v="8"/>
    <x v="8"/>
    <x v="0"/>
    <s v="12"/>
    <s v="12003"/>
    <s v="Sueldos del Grupo C1."/>
    <n v="154717"/>
    <n v="0"/>
    <n v="154717"/>
    <n v="127754.97"/>
    <n v="127754.97"/>
    <n v="121841.13"/>
    <n v="121841.13"/>
  </r>
  <r>
    <x v="1"/>
    <x v="8"/>
    <x v="8"/>
    <x v="0"/>
    <s v="12"/>
    <s v="12004"/>
    <s v="Sueldos del Grupo C2."/>
    <n v="46836"/>
    <n v="0"/>
    <n v="46836"/>
    <n v="45713.7"/>
    <n v="45713.7"/>
    <n v="29418.87"/>
    <n v="29418.87"/>
  </r>
  <r>
    <x v="1"/>
    <x v="8"/>
    <x v="8"/>
    <x v="0"/>
    <s v="12"/>
    <s v="12006"/>
    <s v="Trienios."/>
    <n v="106060"/>
    <n v="0"/>
    <n v="106060"/>
    <n v="103047.4"/>
    <n v="103047.4"/>
    <n v="102868.19"/>
    <n v="102868.19"/>
  </r>
  <r>
    <x v="1"/>
    <x v="8"/>
    <x v="8"/>
    <x v="0"/>
    <s v="12"/>
    <s v="12100"/>
    <s v="Complemento de destino."/>
    <n v="291212"/>
    <n v="0"/>
    <n v="291212"/>
    <n v="241577.55"/>
    <n v="241577.55"/>
    <n v="237442.91"/>
    <n v="237442.91"/>
  </r>
  <r>
    <x v="1"/>
    <x v="8"/>
    <x v="8"/>
    <x v="0"/>
    <s v="12"/>
    <s v="12101"/>
    <s v="Complemento específico."/>
    <n v="718001"/>
    <n v="-108450"/>
    <n v="609551"/>
    <n v="637381.79"/>
    <n v="637381.79"/>
    <n v="627029.28"/>
    <n v="627029.28"/>
  </r>
  <r>
    <x v="1"/>
    <x v="8"/>
    <x v="8"/>
    <x v="0"/>
    <s v="12"/>
    <s v="12103"/>
    <s v="Otros complementos."/>
    <n v="54170"/>
    <n v="0"/>
    <n v="54170"/>
    <n v="53554.8"/>
    <n v="53554.8"/>
    <n v="53167.48"/>
    <n v="53167.48"/>
  </r>
  <r>
    <x v="1"/>
    <x v="8"/>
    <x v="8"/>
    <x v="0"/>
    <s v="13"/>
    <s v="13000"/>
    <s v="Retribuciones básicas."/>
    <n v="44027"/>
    <n v="0"/>
    <n v="44027"/>
    <n v="31407.759999999998"/>
    <n v="31407.759999999998"/>
    <n v="31404.07"/>
    <n v="31404.07"/>
  </r>
  <r>
    <x v="1"/>
    <x v="8"/>
    <x v="8"/>
    <x v="0"/>
    <s v="13"/>
    <s v="13002"/>
    <s v="Otras remuneraciones."/>
    <n v="43066"/>
    <n v="7000"/>
    <n v="50066"/>
    <n v="34018.32"/>
    <n v="34018.32"/>
    <n v="33444.28"/>
    <n v="33444.28"/>
  </r>
  <r>
    <x v="1"/>
    <x v="8"/>
    <x v="8"/>
    <x v="0"/>
    <s v="13"/>
    <s v="131"/>
    <s v="Laboral temporal."/>
    <n v="0"/>
    <n v="0"/>
    <n v="0"/>
    <n v="27176.58"/>
    <n v="27176.58"/>
    <n v="26622.38"/>
    <n v="26622.38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641.29999999999995"/>
    <n v="641.29999999999995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603.06"/>
    <n v="1603.06"/>
  </r>
  <r>
    <x v="1"/>
    <x v="8"/>
    <x v="8"/>
    <x v="1"/>
    <s v="22"/>
    <s v="22706"/>
    <s v="Estudios y trabajos técnicos."/>
    <n v="67500"/>
    <n v="0"/>
    <n v="67500"/>
    <n v="17478.45"/>
    <n v="17478.45"/>
    <n v="17478.45"/>
    <n v="17478.45"/>
  </r>
  <r>
    <x v="1"/>
    <x v="8"/>
    <x v="8"/>
    <x v="1"/>
    <s v="22"/>
    <s v="22799"/>
    <s v="Otros trabajos realizados por otras empresas y profes."/>
    <n v="27000"/>
    <n v="0"/>
    <n v="27000"/>
    <n v="10297.1"/>
    <n v="10297.1"/>
    <n v="10297.1"/>
    <n v="10297.1"/>
  </r>
  <r>
    <x v="1"/>
    <x v="8"/>
    <x v="8"/>
    <x v="3"/>
    <s v="60"/>
    <s v="600"/>
    <s v="Inversiones en terrenos."/>
    <n v="500000"/>
    <n v="424679.04"/>
    <n v="924679.04"/>
    <n v="158700.03"/>
    <n v="150258.41"/>
    <n v="144208.41"/>
    <n v="143796.03"/>
  </r>
  <r>
    <x v="1"/>
    <x v="8"/>
    <x v="8"/>
    <x v="3"/>
    <s v="60"/>
    <s v="609"/>
    <s v="Otras invers nuevas en infraest y bienes dest al uso gral"/>
    <n v="3055000"/>
    <n v="3679636.1"/>
    <n v="6734636.0999999996"/>
    <n v="3275437.33"/>
    <n v="1764525.48"/>
    <n v="679709.82"/>
    <n v="639236.59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1220234.79"/>
    <n v="320234.78999999998"/>
    <n v="25137.71"/>
    <n v="7600.53"/>
  </r>
  <r>
    <x v="1"/>
    <x v="8"/>
    <x v="8"/>
    <x v="3"/>
    <s v="64"/>
    <s v="641"/>
    <s v="Gastos en aplicaciones informáticas."/>
    <n v="6000"/>
    <n v="149828.85999999999"/>
    <n v="155828.85999999999"/>
    <n v="151810.66"/>
    <n v="137709.85999999999"/>
    <n v="65676.38"/>
    <n v="56559.27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51644"/>
    <n v="51644"/>
    <n v="51643.13"/>
    <n v="51643.13"/>
  </r>
  <r>
    <x v="1"/>
    <x v="9"/>
    <x v="9"/>
    <x v="0"/>
    <s v="12"/>
    <s v="12001"/>
    <s v="Sueldos del Grupo A2."/>
    <n v="14429"/>
    <n v="0"/>
    <n v="14429"/>
    <n v="14432"/>
    <n v="14432"/>
    <n v="13759.48"/>
    <n v="13759.48"/>
  </r>
  <r>
    <x v="1"/>
    <x v="9"/>
    <x v="9"/>
    <x v="0"/>
    <s v="12"/>
    <s v="12003"/>
    <s v="Sueldos del Grupo C1."/>
    <n v="44205"/>
    <n v="0"/>
    <n v="44205"/>
    <n v="40896"/>
    <n v="40896"/>
    <n v="39697.050000000003"/>
    <n v="39697.050000000003"/>
  </r>
  <r>
    <x v="1"/>
    <x v="9"/>
    <x v="9"/>
    <x v="0"/>
    <s v="12"/>
    <s v="12006"/>
    <s v="Trienios."/>
    <n v="28086"/>
    <n v="0"/>
    <n v="28086"/>
    <n v="26005.48"/>
    <n v="26005.48"/>
    <n v="25248.799999999999"/>
    <n v="25248.799999999999"/>
  </r>
  <r>
    <x v="1"/>
    <x v="9"/>
    <x v="9"/>
    <x v="0"/>
    <s v="12"/>
    <s v="12100"/>
    <s v="Complemento de destino."/>
    <n v="71821"/>
    <n v="0"/>
    <n v="71821"/>
    <n v="60437"/>
    <n v="60437"/>
    <n v="60436.92"/>
    <n v="60436.92"/>
  </r>
  <r>
    <x v="1"/>
    <x v="9"/>
    <x v="9"/>
    <x v="0"/>
    <s v="12"/>
    <s v="12101"/>
    <s v="Complemento específico."/>
    <n v="170837"/>
    <n v="0"/>
    <n v="170837"/>
    <n v="163114"/>
    <n v="163114"/>
    <n v="163113.45000000001"/>
    <n v="163113.45000000001"/>
  </r>
  <r>
    <x v="1"/>
    <x v="9"/>
    <x v="9"/>
    <x v="0"/>
    <s v="12"/>
    <s v="12103"/>
    <s v="Otros complementos."/>
    <n v="13648"/>
    <n v="0"/>
    <n v="13648"/>
    <n v="12409.37"/>
    <n v="12409.37"/>
    <n v="12322.22"/>
    <n v="12322.22"/>
  </r>
  <r>
    <x v="1"/>
    <x v="9"/>
    <x v="9"/>
    <x v="1"/>
    <s v="20"/>
    <s v="203"/>
    <s v="Arrendamientos de maquinaria, instalaciones y utillaje."/>
    <n v="1600"/>
    <n v="0"/>
    <n v="1600"/>
    <n v="1600"/>
    <n v="1600"/>
    <n v="716.55"/>
    <n v="716.55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1202.45"/>
    <n v="816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101"/>
    <s v="Agua."/>
    <n v="0"/>
    <n v="0"/>
    <n v="0"/>
    <n v="0"/>
    <n v="0"/>
    <n v="0"/>
    <n v="0"/>
  </r>
  <r>
    <x v="1"/>
    <x v="9"/>
    <x v="9"/>
    <x v="1"/>
    <s v="22"/>
    <s v="224"/>
    <s v="Primas de seguros."/>
    <n v="692340"/>
    <n v="-5000"/>
    <n v="687340"/>
    <n v="600954.1"/>
    <n v="600954.1"/>
    <n v="588100.49"/>
    <n v="588100.49"/>
  </r>
  <r>
    <x v="1"/>
    <x v="9"/>
    <x v="9"/>
    <x v="1"/>
    <s v="22"/>
    <s v="225"/>
    <s v="Tributos."/>
    <n v="6000"/>
    <n v="0"/>
    <n v="6000"/>
    <n v="5986.2"/>
    <n v="5986.2"/>
    <n v="5986.2"/>
    <n v="5986.2"/>
  </r>
  <r>
    <x v="1"/>
    <x v="9"/>
    <x v="9"/>
    <x v="1"/>
    <s v="22"/>
    <s v="22602"/>
    <s v="Publicidad y propaganda."/>
    <n v="1000"/>
    <n v="0"/>
    <n v="1000"/>
    <n v="131.81"/>
    <n v="131.81"/>
    <n v="131.81"/>
    <n v="131.8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-5000"/>
    <n v="30000"/>
    <n v="20502.189999999999"/>
    <n v="20502.189999999999"/>
    <n v="20381.47"/>
    <n v="20381.47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45012"/>
    <n v="40376.49"/>
    <n v="0"/>
    <n v="0"/>
  </r>
  <r>
    <x v="1"/>
    <x v="9"/>
    <x v="9"/>
    <x v="5"/>
    <s v="83"/>
    <s v="83000"/>
    <s v="Anuncios por cuenta de particulares"/>
    <n v="6000"/>
    <n v="0"/>
    <n v="6000"/>
    <n v="157.22999999999999"/>
    <n v="157.22999999999999"/>
    <n v="157.22999999999999"/>
    <n v="157.229999999999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51086"/>
    <n v="51086"/>
    <n v="50546.19"/>
    <n v="50546.19"/>
  </r>
  <r>
    <x v="1"/>
    <x v="10"/>
    <x v="10"/>
    <x v="0"/>
    <s v="12"/>
    <s v="12001"/>
    <s v="Sueldos del Grupo A2."/>
    <n v="43287"/>
    <n v="0"/>
    <n v="43287"/>
    <n v="29065.279999999999"/>
    <n v="29065.279999999999"/>
    <n v="28567.99"/>
    <n v="28567.99"/>
  </r>
  <r>
    <x v="1"/>
    <x v="10"/>
    <x v="10"/>
    <x v="0"/>
    <s v="12"/>
    <s v="12004"/>
    <s v="Sueldos del Grupo C2."/>
    <n v="18734"/>
    <n v="0"/>
    <n v="18734"/>
    <n v="18649"/>
    <n v="18649"/>
    <n v="18312.29"/>
    <n v="18312.29"/>
  </r>
  <r>
    <x v="1"/>
    <x v="10"/>
    <x v="10"/>
    <x v="0"/>
    <s v="12"/>
    <s v="12006"/>
    <s v="Trienios."/>
    <n v="11149"/>
    <n v="0"/>
    <n v="11149"/>
    <n v="9044"/>
    <n v="9044"/>
    <n v="8952.25"/>
    <n v="8952.25"/>
  </r>
  <r>
    <x v="1"/>
    <x v="10"/>
    <x v="10"/>
    <x v="0"/>
    <s v="12"/>
    <s v="12100"/>
    <s v="Complemento de destino."/>
    <n v="74454"/>
    <n v="0"/>
    <n v="74454"/>
    <n v="60509.120000000003"/>
    <n v="60509.120000000003"/>
    <n v="59884.88"/>
    <n v="59884.88"/>
  </r>
  <r>
    <x v="1"/>
    <x v="10"/>
    <x v="10"/>
    <x v="0"/>
    <s v="12"/>
    <s v="12101"/>
    <s v="Complemento específico."/>
    <n v="186673"/>
    <n v="0"/>
    <n v="186673"/>
    <n v="155206.32"/>
    <n v="155206.32"/>
    <n v="153416.53"/>
    <n v="153416.53"/>
  </r>
  <r>
    <x v="1"/>
    <x v="10"/>
    <x v="10"/>
    <x v="0"/>
    <s v="12"/>
    <s v="12103"/>
    <s v="Otros complementos."/>
    <n v="7123"/>
    <n v="0"/>
    <n v="7123"/>
    <n v="5968.05"/>
    <n v="5968.05"/>
    <n v="5953.03"/>
    <n v="5953.03"/>
  </r>
  <r>
    <x v="1"/>
    <x v="10"/>
    <x v="10"/>
    <x v="0"/>
    <s v="13"/>
    <s v="13000"/>
    <s v="Retribuciones básicas."/>
    <n v="742816"/>
    <n v="0"/>
    <n v="742816"/>
    <n v="670202.96"/>
    <n v="670202.96"/>
    <n v="613341.92000000004"/>
    <n v="613341.92000000004"/>
  </r>
  <r>
    <x v="1"/>
    <x v="10"/>
    <x v="10"/>
    <x v="0"/>
    <s v="13"/>
    <s v="13001"/>
    <s v="Horas extraordinarias"/>
    <n v="0"/>
    <n v="0"/>
    <n v="0"/>
    <n v="30600"/>
    <n v="30600"/>
    <n v="24120.03"/>
    <n v="24120.03"/>
  </r>
  <r>
    <x v="1"/>
    <x v="10"/>
    <x v="10"/>
    <x v="0"/>
    <s v="13"/>
    <s v="13002"/>
    <s v="Otras remuneraciones."/>
    <n v="720909"/>
    <n v="174500"/>
    <n v="895409"/>
    <n v="668597.23"/>
    <n v="668597.23"/>
    <n v="613759.25"/>
    <n v="613759.25"/>
  </r>
  <r>
    <x v="1"/>
    <x v="10"/>
    <x v="10"/>
    <x v="0"/>
    <s v="13"/>
    <s v="131"/>
    <s v="Laboral temporal."/>
    <n v="0"/>
    <n v="0"/>
    <n v="0"/>
    <n v="171629.97"/>
    <n v="171629.97"/>
    <n v="160470.07"/>
    <n v="160470.07"/>
  </r>
  <r>
    <x v="1"/>
    <x v="10"/>
    <x v="10"/>
    <x v="1"/>
    <s v="20"/>
    <s v="203"/>
    <s v="Arrendamientos de maquinaria, instalaciones y utillaje."/>
    <n v="10000"/>
    <n v="0"/>
    <n v="10000"/>
    <n v="9901.2999999999993"/>
    <n v="9901.2999999999993"/>
    <n v="8901.0499999999993"/>
    <n v="8554.5499999999993"/>
  </r>
  <r>
    <x v="1"/>
    <x v="10"/>
    <x v="10"/>
    <x v="1"/>
    <s v="21"/>
    <s v="212"/>
    <s v="Reparación de edificios y otras construcciones."/>
    <n v="70000"/>
    <n v="0"/>
    <n v="70000"/>
    <n v="56030.11"/>
    <n v="45855.75"/>
    <n v="34611.279999999999"/>
    <n v="33786.85"/>
  </r>
  <r>
    <x v="1"/>
    <x v="10"/>
    <x v="10"/>
    <x v="1"/>
    <s v="21"/>
    <s v="213"/>
    <s v="Reparación de maquinaria, instalaciones técnicas y utillaje."/>
    <n v="40000"/>
    <n v="36000"/>
    <n v="76000"/>
    <n v="67919.19"/>
    <n v="58240.69"/>
    <n v="51047.51"/>
    <n v="34966.83"/>
  </r>
  <r>
    <x v="1"/>
    <x v="10"/>
    <x v="10"/>
    <x v="1"/>
    <s v="21"/>
    <s v="214"/>
    <s v="Reparación de elementos de transporte."/>
    <n v="12000"/>
    <n v="0"/>
    <n v="12000"/>
    <n v="14352.17"/>
    <n v="12415.34"/>
    <n v="11933.16"/>
    <n v="10611.09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127611.84"/>
    <n v="121089.04"/>
  </r>
  <r>
    <x v="1"/>
    <x v="10"/>
    <x v="10"/>
    <x v="1"/>
    <s v="22"/>
    <s v="22101"/>
    <s v="Agua."/>
    <n v="0"/>
    <n v="0"/>
    <n v="0"/>
    <n v="10550.39"/>
    <n v="10550.39"/>
    <n v="10550.39"/>
    <n v="0"/>
  </r>
  <r>
    <x v="1"/>
    <x v="10"/>
    <x v="10"/>
    <x v="1"/>
    <s v="22"/>
    <s v="22102"/>
    <s v="Gas."/>
    <n v="75000"/>
    <n v="0"/>
    <n v="75000"/>
    <n v="95000"/>
    <n v="95000"/>
    <n v="81716.78"/>
    <n v="81525.100000000006"/>
  </r>
  <r>
    <x v="1"/>
    <x v="10"/>
    <x v="10"/>
    <x v="1"/>
    <s v="22"/>
    <s v="22103"/>
    <s v="Combustibles y carburantes."/>
    <n v="20000"/>
    <n v="0"/>
    <n v="20000"/>
    <n v="22500"/>
    <n v="22500"/>
    <n v="19280.77"/>
    <n v="15487.67"/>
  </r>
  <r>
    <x v="1"/>
    <x v="10"/>
    <x v="10"/>
    <x v="1"/>
    <s v="22"/>
    <s v="22104"/>
    <s v="Vestuario."/>
    <n v="32775"/>
    <n v="-5000"/>
    <n v="27775"/>
    <n v="23263.72"/>
    <n v="23263.72"/>
    <n v="23150.44"/>
    <n v="15897.97"/>
  </r>
  <r>
    <x v="1"/>
    <x v="10"/>
    <x v="10"/>
    <x v="1"/>
    <s v="22"/>
    <s v="225"/>
    <s v="Tributos."/>
    <n v="0"/>
    <n v="0"/>
    <n v="0"/>
    <n v="1900"/>
    <n v="1900"/>
    <n v="1333.52"/>
    <n v="1183.44"/>
  </r>
  <r>
    <x v="1"/>
    <x v="10"/>
    <x v="10"/>
    <x v="1"/>
    <s v="22"/>
    <s v="22699"/>
    <s v="Otros gastos diversos"/>
    <n v="3000"/>
    <n v="0"/>
    <n v="3000"/>
    <n v="2957.85"/>
    <n v="2957.85"/>
    <n v="2957.85"/>
    <n v="2065.9699999999998"/>
  </r>
  <r>
    <x v="1"/>
    <x v="10"/>
    <x v="10"/>
    <x v="1"/>
    <s v="22"/>
    <s v="22700"/>
    <s v="Limpieza y aseo."/>
    <n v="320000"/>
    <n v="0"/>
    <n v="320000"/>
    <n v="313235.67"/>
    <n v="313235.67"/>
    <n v="313235.28000000003"/>
    <n v="313235.28000000003"/>
  </r>
  <r>
    <x v="1"/>
    <x v="10"/>
    <x v="10"/>
    <x v="1"/>
    <s v="22"/>
    <s v="22706"/>
    <s v="Estudios y trabajos técnicos."/>
    <n v="0"/>
    <n v="0"/>
    <n v="0"/>
    <n v="3829.7"/>
    <n v="3829.7"/>
    <n v="3829.7"/>
    <n v="3829.7"/>
  </r>
  <r>
    <x v="1"/>
    <x v="10"/>
    <x v="10"/>
    <x v="1"/>
    <s v="22"/>
    <s v="22799"/>
    <s v="Otros trabajos realizados por otras empresas y profes."/>
    <n v="50000"/>
    <n v="-26000"/>
    <n v="24000"/>
    <n v="16806.11"/>
    <n v="16806.11"/>
    <n v="16508.63"/>
    <n v="260.10000000000002"/>
  </r>
  <r>
    <x v="1"/>
    <x v="10"/>
    <x v="10"/>
    <x v="3"/>
    <s v="61"/>
    <s v="610"/>
    <s v="Inversiones en terrenos."/>
    <n v="0"/>
    <n v="95426.71"/>
    <n v="95426.71"/>
    <n v="62474.61"/>
    <n v="62474.61"/>
    <n v="55350.69"/>
    <n v="55350.69"/>
  </r>
  <r>
    <x v="1"/>
    <x v="10"/>
    <x v="10"/>
    <x v="3"/>
    <s v="62"/>
    <s v="623"/>
    <s v="Maquinaria, instalaciones técnicas y utillaje."/>
    <n v="0"/>
    <n v="38282.949999999997"/>
    <n v="38282.949999999997"/>
    <n v="39402.58"/>
    <n v="39402.58"/>
    <n v="19595.52"/>
    <n v="19595.52"/>
  </r>
  <r>
    <x v="1"/>
    <x v="10"/>
    <x v="10"/>
    <x v="3"/>
    <s v="62"/>
    <s v="624"/>
    <s v="Elementos de transporte."/>
    <n v="0"/>
    <n v="181412.34"/>
    <n v="181412.34"/>
    <n v="194323.24"/>
    <n v="194218.17"/>
    <n v="158323.24"/>
    <n v="158323.24"/>
  </r>
  <r>
    <x v="1"/>
    <x v="10"/>
    <x v="10"/>
    <x v="3"/>
    <s v="63"/>
    <s v="632"/>
    <s v="Edificios y otras construcciones."/>
    <n v="85000"/>
    <n v="2426259.5099999998"/>
    <n v="2511259.5099999998"/>
    <n v="930136.16"/>
    <n v="873355.75"/>
    <n v="501111.79"/>
    <n v="424048.45"/>
  </r>
  <r>
    <x v="2"/>
    <x v="11"/>
    <x v="11"/>
    <x v="2"/>
    <s v="41"/>
    <s v="412"/>
    <s v="Transf. corriente a la F.M. Deportes"/>
    <n v="9000000"/>
    <n v="0"/>
    <n v="9000000"/>
    <n v="9000000"/>
    <n v="9000000"/>
    <n v="9000000"/>
    <n v="9000000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6"/>
    <s v="Conv. prevención abuso emocional y sexual en el Deporte"/>
    <n v="0"/>
    <n v="0"/>
    <n v="0"/>
    <n v="3445"/>
    <n v="3445"/>
    <n v="3445"/>
    <n v="0"/>
  </r>
  <r>
    <x v="2"/>
    <x v="11"/>
    <x v="11"/>
    <x v="2"/>
    <s v="48"/>
    <s v="48999"/>
    <s v="Otras transf. a Familias e Instituciones sin fines de lucro."/>
    <n v="38981"/>
    <n v="0"/>
    <n v="38981"/>
    <n v="37031.949999999997"/>
    <n v="37031.949999999997"/>
    <n v="37031.949999999997"/>
    <n v="37031.949999999997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2024699.27"/>
    <n v="1068515.95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42340.11"/>
    <n v="42340.11"/>
    <n v="38285.11"/>
    <n v="38285.11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474"/>
    <n v="22474"/>
    <n v="22405.360000000001"/>
    <n v="22405.360000000001"/>
  </r>
  <r>
    <x v="2"/>
    <x v="12"/>
    <x v="12"/>
    <x v="0"/>
    <s v="12"/>
    <s v="12004"/>
    <s v="Sueldos del Grupo C2."/>
    <n v="18734"/>
    <n v="0"/>
    <n v="18734"/>
    <n v="9517.2199999999993"/>
    <n v="9517.2199999999993"/>
    <n v="9495.7199999999993"/>
    <n v="9495.7199999999993"/>
  </r>
  <r>
    <x v="2"/>
    <x v="12"/>
    <x v="12"/>
    <x v="0"/>
    <s v="12"/>
    <s v="12006"/>
    <s v="Trienios."/>
    <n v="19933"/>
    <n v="0"/>
    <n v="19933"/>
    <n v="27397.31"/>
    <n v="27397.31"/>
    <n v="26477.37"/>
    <n v="26477.37"/>
  </r>
  <r>
    <x v="2"/>
    <x v="12"/>
    <x v="12"/>
    <x v="0"/>
    <s v="12"/>
    <s v="12100"/>
    <s v="Complemento de destino."/>
    <n v="70314"/>
    <n v="0"/>
    <n v="70314"/>
    <n v="57004.54"/>
    <n v="57004.54"/>
    <n v="54688.47"/>
    <n v="54688.47"/>
  </r>
  <r>
    <x v="2"/>
    <x v="12"/>
    <x v="12"/>
    <x v="0"/>
    <s v="12"/>
    <s v="12101"/>
    <s v="Complemento específico."/>
    <n v="159340"/>
    <n v="0"/>
    <n v="159340"/>
    <n v="134632.97"/>
    <n v="134632.97"/>
    <n v="130876.91"/>
    <n v="130876.91"/>
  </r>
  <r>
    <x v="2"/>
    <x v="12"/>
    <x v="12"/>
    <x v="0"/>
    <s v="12"/>
    <s v="12103"/>
    <s v="Otros complementos."/>
    <n v="11773"/>
    <n v="0"/>
    <n v="11773"/>
    <n v="15451.34"/>
    <n v="15451.34"/>
    <n v="15063.87"/>
    <n v="15063.87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10074.379999999999"/>
    <n v="10074.379999999999"/>
    <n v="10074.379999999999"/>
    <n v="10074.37999999999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642.900000000001"/>
    <n v="16642.900000000001"/>
    <n v="14664.77"/>
    <n v="14664.77"/>
  </r>
  <r>
    <x v="2"/>
    <x v="13"/>
    <x v="13"/>
    <x v="0"/>
    <s v="12"/>
    <s v="12001"/>
    <s v="Sueldos del Grupo A2."/>
    <n v="227860"/>
    <n v="0"/>
    <n v="227860"/>
    <n v="228823.24"/>
    <n v="228823.24"/>
    <n v="228048.87"/>
    <n v="228048.87"/>
  </r>
  <r>
    <x v="2"/>
    <x v="13"/>
    <x v="13"/>
    <x v="0"/>
    <s v="12"/>
    <s v="12003"/>
    <s v="Sueldos del Grupo C1."/>
    <n v="11051"/>
    <n v="0"/>
    <n v="11051"/>
    <n v="9974"/>
    <n v="9974"/>
    <n v="9420.15"/>
    <n v="9420.15"/>
  </r>
  <r>
    <x v="2"/>
    <x v="13"/>
    <x v="13"/>
    <x v="0"/>
    <s v="12"/>
    <s v="12004"/>
    <s v="Sueldos del Grupo C2."/>
    <n v="9367"/>
    <n v="0"/>
    <n v="9367"/>
    <n v="9508"/>
    <n v="9508"/>
    <n v="9495.7199999999993"/>
    <n v="9495.7199999999993"/>
  </r>
  <r>
    <x v="2"/>
    <x v="13"/>
    <x v="13"/>
    <x v="0"/>
    <s v="12"/>
    <s v="12005"/>
    <s v="Sueldos del Grupo E."/>
    <n v="8585"/>
    <n v="0"/>
    <n v="8585"/>
    <n v="7510"/>
    <n v="7510"/>
    <n v="6935.23"/>
    <n v="6935.23"/>
  </r>
  <r>
    <x v="2"/>
    <x v="13"/>
    <x v="13"/>
    <x v="0"/>
    <s v="12"/>
    <s v="12006"/>
    <s v="Trienios."/>
    <n v="88409"/>
    <n v="20000"/>
    <n v="108409"/>
    <n v="89369.03"/>
    <n v="89369.03"/>
    <n v="88889.87"/>
    <n v="88889.87"/>
  </r>
  <r>
    <x v="2"/>
    <x v="13"/>
    <x v="13"/>
    <x v="0"/>
    <s v="12"/>
    <s v="12100"/>
    <s v="Complemento de destino."/>
    <n v="139680"/>
    <n v="0"/>
    <n v="139680"/>
    <n v="138845.5"/>
    <n v="138845.5"/>
    <n v="136658.34"/>
    <n v="136658.34"/>
  </r>
  <r>
    <x v="2"/>
    <x v="13"/>
    <x v="13"/>
    <x v="0"/>
    <s v="12"/>
    <s v="12101"/>
    <s v="Complemento específico."/>
    <n v="356659"/>
    <n v="2700"/>
    <n v="359359"/>
    <n v="378159.49"/>
    <n v="378159.49"/>
    <n v="378116.22"/>
    <n v="378116.22"/>
  </r>
  <r>
    <x v="2"/>
    <x v="13"/>
    <x v="13"/>
    <x v="0"/>
    <s v="12"/>
    <s v="12103"/>
    <s v="Otros complementos."/>
    <n v="41417"/>
    <n v="0"/>
    <n v="41417"/>
    <n v="41609.46"/>
    <n v="41609.46"/>
    <n v="41471.129999999997"/>
    <n v="41471.129999999997"/>
  </r>
  <r>
    <x v="2"/>
    <x v="13"/>
    <x v="13"/>
    <x v="0"/>
    <s v="13"/>
    <s v="13000"/>
    <s v="Retribuciones básicas."/>
    <n v="489353"/>
    <n v="0"/>
    <n v="489353"/>
    <n v="449108"/>
    <n v="449108"/>
    <n v="436080.36"/>
    <n v="436080.36"/>
  </r>
  <r>
    <x v="2"/>
    <x v="13"/>
    <x v="13"/>
    <x v="0"/>
    <s v="13"/>
    <s v="13002"/>
    <s v="Otras remuneraciones."/>
    <n v="407613"/>
    <n v="0"/>
    <n v="407613"/>
    <n v="413985.99"/>
    <n v="413985.99"/>
    <n v="408655.44"/>
    <n v="408655.44"/>
  </r>
  <r>
    <x v="2"/>
    <x v="13"/>
    <x v="13"/>
    <x v="0"/>
    <s v="13"/>
    <s v="131"/>
    <s v="Laboral temporal."/>
    <n v="0"/>
    <n v="0"/>
    <n v="0"/>
    <n v="13989.29"/>
    <n v="13989.29"/>
    <n v="13387.76"/>
    <n v="13387.76"/>
  </r>
  <r>
    <x v="2"/>
    <x v="13"/>
    <x v="13"/>
    <x v="1"/>
    <s v="20"/>
    <s v="202"/>
    <s v="Arrendamientos de edificios y otras construcciones."/>
    <n v="5000"/>
    <n v="1573"/>
    <n v="6573"/>
    <n v="1573"/>
    <n v="1573"/>
    <n v="1573"/>
    <n v="1573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16786.14"/>
    <n v="15361.07"/>
  </r>
  <r>
    <x v="2"/>
    <x v="13"/>
    <x v="13"/>
    <x v="1"/>
    <s v="21"/>
    <s v="212"/>
    <s v="Reparación de edificios y otras construcciones."/>
    <n v="94236"/>
    <n v="0"/>
    <n v="94236"/>
    <n v="75912.44"/>
    <n v="75365.070000000007"/>
    <n v="72648.97"/>
    <n v="48887.85"/>
  </r>
  <r>
    <x v="2"/>
    <x v="13"/>
    <x v="13"/>
    <x v="1"/>
    <s v="21"/>
    <s v="213"/>
    <s v="Reparación de maquinaria, instalaciones técnicas y utillaje."/>
    <n v="168470"/>
    <n v="0"/>
    <n v="168470"/>
    <n v="184736.46"/>
    <n v="181972.07"/>
    <n v="179744.49"/>
    <n v="177707.49"/>
  </r>
  <r>
    <x v="2"/>
    <x v="13"/>
    <x v="13"/>
    <x v="1"/>
    <s v="22"/>
    <s v="22100"/>
    <s v="Energía eléctrica."/>
    <n v="520000"/>
    <n v="-160000"/>
    <n v="360000"/>
    <n v="320000"/>
    <n v="320000"/>
    <n v="232780.26"/>
    <n v="217709.13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430000"/>
    <n v="430000"/>
    <n v="260708.47"/>
    <n v="253817.32"/>
  </r>
  <r>
    <x v="2"/>
    <x v="13"/>
    <x v="13"/>
    <x v="1"/>
    <s v="22"/>
    <s v="22103"/>
    <s v="Combustibles y carburantes."/>
    <n v="8000"/>
    <n v="0"/>
    <n v="8000"/>
    <n v="3275.88"/>
    <n v="3275.88"/>
    <n v="3275.88"/>
    <n v="2718.86"/>
  </r>
  <r>
    <x v="2"/>
    <x v="13"/>
    <x v="13"/>
    <x v="1"/>
    <s v="22"/>
    <s v="22104"/>
    <s v="Vestuario."/>
    <n v="16000"/>
    <n v="0"/>
    <n v="16000"/>
    <n v="15796"/>
    <n v="15796"/>
    <n v="15256.99"/>
    <n v="15256.99"/>
  </r>
  <r>
    <x v="2"/>
    <x v="13"/>
    <x v="13"/>
    <x v="1"/>
    <s v="22"/>
    <s v="22110"/>
    <s v="Productos de limpieza y aseo."/>
    <n v="0"/>
    <n v="0"/>
    <n v="0"/>
    <n v="8032.34"/>
    <n v="8032.34"/>
    <n v="8030.32"/>
    <n v="978.68"/>
  </r>
  <r>
    <x v="2"/>
    <x v="13"/>
    <x v="13"/>
    <x v="1"/>
    <s v="22"/>
    <s v="22199"/>
    <s v="Otros suministros."/>
    <n v="5000"/>
    <n v="0"/>
    <n v="5000"/>
    <n v="26200.37"/>
    <n v="26200.37"/>
    <n v="18365"/>
    <n v="17470.05"/>
  </r>
  <r>
    <x v="2"/>
    <x v="13"/>
    <x v="13"/>
    <x v="1"/>
    <s v="22"/>
    <s v="22200"/>
    <s v="Servicios de Telecomunicaciones."/>
    <n v="55000"/>
    <n v="0"/>
    <n v="55000"/>
    <n v="10139.43"/>
    <n v="10139.43"/>
    <n v="10139.379999999999"/>
    <n v="10139.379999999999"/>
  </r>
  <r>
    <x v="2"/>
    <x v="13"/>
    <x v="13"/>
    <x v="1"/>
    <s v="22"/>
    <s v="223"/>
    <s v="Transportes."/>
    <n v="10000"/>
    <n v="0"/>
    <n v="10000"/>
    <n v="19834.330000000002"/>
    <n v="19834.330000000002"/>
    <n v="18964.240000000002"/>
    <n v="18873.490000000002"/>
  </r>
  <r>
    <x v="2"/>
    <x v="13"/>
    <x v="13"/>
    <x v="1"/>
    <s v="22"/>
    <s v="22602"/>
    <s v="Publicidad y propaganda."/>
    <n v="50000"/>
    <n v="0"/>
    <n v="50000"/>
    <n v="89286.67"/>
    <n v="89286.67"/>
    <n v="83455.100000000006"/>
    <n v="44812.99"/>
  </r>
  <r>
    <x v="2"/>
    <x v="13"/>
    <x v="13"/>
    <x v="1"/>
    <s v="22"/>
    <s v="22609"/>
    <s v="Actividades culturales y deportivas"/>
    <n v="170000"/>
    <n v="0"/>
    <n v="170000"/>
    <n v="116045.1"/>
    <n v="116045.1"/>
    <n v="105507.3"/>
    <n v="62913.2"/>
  </r>
  <r>
    <x v="2"/>
    <x v="13"/>
    <x v="13"/>
    <x v="1"/>
    <s v="22"/>
    <s v="22699"/>
    <s v="Otros gastos diversos"/>
    <n v="70000"/>
    <n v="0"/>
    <n v="70000"/>
    <n v="207516.59"/>
    <n v="207516.59"/>
    <n v="198704.44"/>
    <n v="130926.14"/>
  </r>
  <r>
    <x v="2"/>
    <x v="13"/>
    <x v="13"/>
    <x v="1"/>
    <s v="22"/>
    <s v="22700"/>
    <s v="Limpieza y aseo."/>
    <n v="525000"/>
    <n v="0"/>
    <n v="525000"/>
    <n v="427754.9"/>
    <n v="427754.9"/>
    <n v="423112.38"/>
    <n v="392186.59"/>
  </r>
  <r>
    <x v="2"/>
    <x v="13"/>
    <x v="13"/>
    <x v="1"/>
    <s v="22"/>
    <s v="22701"/>
    <s v="Seguridad."/>
    <n v="422818"/>
    <n v="0"/>
    <n v="422818"/>
    <n v="344682.61"/>
    <n v="344682.61"/>
    <n v="277686.65999999997"/>
    <n v="272445.84999999998"/>
  </r>
  <r>
    <x v="2"/>
    <x v="13"/>
    <x v="13"/>
    <x v="1"/>
    <s v="22"/>
    <s v="22706"/>
    <s v="Estudios y trabajos técnicos."/>
    <n v="40000"/>
    <n v="0"/>
    <n v="40000"/>
    <n v="42698.7"/>
    <n v="42692.65"/>
    <n v="42692.65"/>
    <n v="17198.25"/>
  </r>
  <r>
    <x v="2"/>
    <x v="13"/>
    <x v="13"/>
    <x v="1"/>
    <s v="22"/>
    <s v="22799"/>
    <s v="Otros trabajos realizados por otras empresas y profes."/>
    <n v="456536"/>
    <n v="0"/>
    <n v="456536"/>
    <n v="438106.23"/>
    <n v="438106.23"/>
    <n v="341224.11"/>
    <n v="307572.57"/>
  </r>
  <r>
    <x v="2"/>
    <x v="13"/>
    <x v="13"/>
    <x v="2"/>
    <s v="48"/>
    <s v="481"/>
    <s v="Premios, becas, etc."/>
    <n v="42000"/>
    <n v="0"/>
    <n v="42000"/>
    <n v="42000"/>
    <n v="34800"/>
    <n v="33200"/>
    <n v="332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110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401497.38"/>
    <n v="395909.43"/>
  </r>
  <r>
    <x v="2"/>
    <x v="13"/>
    <x v="13"/>
    <x v="3"/>
    <s v="63"/>
    <s v="632"/>
    <s v="Edificios y otras construcciones."/>
    <n v="1010782"/>
    <n v="768083.64"/>
    <n v="1778865.64"/>
    <n v="1372065.16"/>
    <n v="1191252.25"/>
    <n v="254537.74"/>
    <n v="252182.18"/>
  </r>
  <r>
    <x v="2"/>
    <x v="13"/>
    <x v="13"/>
    <x v="3"/>
    <s v="63"/>
    <s v="633"/>
    <s v="Maquinaria, instalaciones técnicas y utillaje."/>
    <n v="39944"/>
    <n v="193149.98"/>
    <n v="233093.98"/>
    <n v="398377.08"/>
    <n v="230904.25"/>
    <n v="220273.34"/>
    <n v="137310.74"/>
  </r>
  <r>
    <x v="2"/>
    <x v="13"/>
    <x v="13"/>
    <x v="3"/>
    <s v="63"/>
    <s v="635"/>
    <s v="Mobiliario."/>
    <n v="50000"/>
    <n v="100992.2"/>
    <n v="150992.20000000001"/>
    <n v="119451.1"/>
    <n v="19482.080000000002"/>
    <n v="19482.080000000002"/>
    <n v="19482.080000000002"/>
  </r>
  <r>
    <x v="3"/>
    <x v="14"/>
    <x v="14"/>
    <x v="6"/>
    <s v="31"/>
    <s v="310"/>
    <s v="Intereses."/>
    <n v="500000"/>
    <n v="0"/>
    <n v="500000"/>
    <n v="446008.03"/>
    <n v="446008.03"/>
    <n v="446008.03"/>
    <n v="373352.57"/>
  </r>
  <r>
    <x v="3"/>
    <x v="14"/>
    <x v="14"/>
    <x v="6"/>
    <s v="35"/>
    <s v="359"/>
    <s v="Otros gastos financieros."/>
    <n v="200000"/>
    <n v="0"/>
    <n v="200000"/>
    <n v="43.88"/>
    <n v="43.88"/>
    <n v="38.86"/>
    <n v="38.11"/>
  </r>
  <r>
    <x v="3"/>
    <x v="14"/>
    <x v="14"/>
    <x v="7"/>
    <s v="91"/>
    <s v="913"/>
    <s v="Amort de prést a l/p de entes de fuera del sector público."/>
    <n v="14280000"/>
    <n v="1961548.13"/>
    <n v="16241548.130000001"/>
    <n v="16098067.51"/>
    <n v="16098067.51"/>
    <n v="16098067.33"/>
    <n v="13715506.859999999"/>
  </r>
  <r>
    <x v="3"/>
    <x v="15"/>
    <x v="15"/>
    <x v="0"/>
    <s v="12"/>
    <s v="12000"/>
    <s v="Sueldos del Grupo A1."/>
    <n v="82045"/>
    <n v="0"/>
    <n v="82045"/>
    <n v="81728.09"/>
    <n v="81728.09"/>
    <n v="81670.350000000006"/>
    <n v="81670.350000000006"/>
  </r>
  <r>
    <x v="3"/>
    <x v="15"/>
    <x v="15"/>
    <x v="0"/>
    <s v="12"/>
    <s v="12001"/>
    <s v="Sueldos del Grupo A2."/>
    <n v="43287"/>
    <n v="0"/>
    <n v="43287"/>
    <n v="38997"/>
    <n v="38997"/>
    <n v="36582.660000000003"/>
    <n v="36582.660000000003"/>
  </r>
  <r>
    <x v="3"/>
    <x v="15"/>
    <x v="15"/>
    <x v="0"/>
    <s v="12"/>
    <s v="12004"/>
    <s v="Sueldos del Grupo C2."/>
    <n v="9367"/>
    <n v="0"/>
    <n v="9367"/>
    <n v="9508"/>
    <n v="9508"/>
    <n v="9495.7199999999993"/>
    <n v="9495.7199999999993"/>
  </r>
  <r>
    <x v="3"/>
    <x v="15"/>
    <x v="15"/>
    <x v="0"/>
    <s v="12"/>
    <s v="12006"/>
    <s v="Trienios."/>
    <n v="25264"/>
    <n v="0"/>
    <n v="25264"/>
    <n v="28235.82"/>
    <n v="28235.82"/>
    <n v="28198.35"/>
    <n v="28198.35"/>
  </r>
  <r>
    <x v="3"/>
    <x v="15"/>
    <x v="15"/>
    <x v="0"/>
    <s v="12"/>
    <s v="12100"/>
    <s v="Complemento de destino."/>
    <n v="73318"/>
    <n v="0"/>
    <n v="73318"/>
    <n v="71810"/>
    <n v="71810"/>
    <n v="70143.47"/>
    <n v="70143.47"/>
  </r>
  <r>
    <x v="3"/>
    <x v="15"/>
    <x v="15"/>
    <x v="0"/>
    <s v="12"/>
    <s v="12101"/>
    <s v="Complemento específico."/>
    <n v="188000"/>
    <n v="0"/>
    <n v="188000"/>
    <n v="187933"/>
    <n v="187933"/>
    <n v="185947.31"/>
    <n v="185947.31"/>
  </r>
  <r>
    <x v="3"/>
    <x v="15"/>
    <x v="15"/>
    <x v="0"/>
    <s v="12"/>
    <s v="12103"/>
    <s v="Otros complementos."/>
    <n v="13663"/>
    <n v="0"/>
    <n v="13663"/>
    <n v="16151.36"/>
    <n v="16151.36"/>
    <n v="16133.74"/>
    <n v="16133.74"/>
  </r>
  <r>
    <x v="3"/>
    <x v="15"/>
    <x v="15"/>
    <x v="0"/>
    <s v="13"/>
    <s v="13000"/>
    <s v="Retribuciones básicas."/>
    <n v="20044"/>
    <n v="0"/>
    <n v="20044"/>
    <n v="7598"/>
    <n v="7598"/>
    <n v="4958.8100000000004"/>
    <n v="4958.8100000000004"/>
  </r>
  <r>
    <x v="3"/>
    <x v="15"/>
    <x v="15"/>
    <x v="0"/>
    <s v="13"/>
    <s v="13002"/>
    <s v="Otras remuneraciones."/>
    <n v="18299"/>
    <n v="0"/>
    <n v="18299"/>
    <n v="12958"/>
    <n v="12958"/>
    <n v="6610.48"/>
    <n v="6610.48"/>
  </r>
  <r>
    <x v="3"/>
    <x v="15"/>
    <x v="15"/>
    <x v="0"/>
    <s v="13"/>
    <s v="131"/>
    <s v="Laboral temporal."/>
    <n v="0"/>
    <n v="0"/>
    <n v="0"/>
    <n v="13588.29"/>
    <n v="13588.29"/>
    <n v="13387.76"/>
    <n v="13387.76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1410.56"/>
    <n v="1410.56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771.73"/>
    <n v="771.73"/>
    <n v="771.73"/>
    <n v="0"/>
  </r>
  <r>
    <x v="3"/>
    <x v="15"/>
    <x v="15"/>
    <x v="1"/>
    <s v="22"/>
    <s v="22106"/>
    <s v="Productos farmacéuticos y material sanitario."/>
    <n v="42630"/>
    <n v="0"/>
    <n v="42630"/>
    <n v="40500"/>
    <n v="40500"/>
    <n v="32727.46"/>
    <n v="32727.46"/>
  </r>
  <r>
    <x v="3"/>
    <x v="15"/>
    <x v="15"/>
    <x v="1"/>
    <s v="22"/>
    <s v="22199"/>
    <s v="Otros suministros."/>
    <n v="508"/>
    <n v="0"/>
    <n v="508"/>
    <n v="3494.44"/>
    <n v="3494.44"/>
    <n v="3088.87"/>
    <n v="3085.07"/>
  </r>
  <r>
    <x v="3"/>
    <x v="15"/>
    <x v="15"/>
    <x v="1"/>
    <s v="22"/>
    <s v="22706"/>
    <s v="Estudios y trabajos técnicos."/>
    <n v="34138"/>
    <n v="0"/>
    <n v="34138"/>
    <n v="41016.300000000003"/>
    <n v="41016.300000000003"/>
    <n v="34472.94"/>
    <n v="33377.980000000003"/>
  </r>
  <r>
    <x v="3"/>
    <x v="15"/>
    <x v="15"/>
    <x v="1"/>
    <s v="22"/>
    <s v="22799"/>
    <s v="Otros trabajos realizados por otras empresas y profes."/>
    <n v="28120"/>
    <n v="-5000"/>
    <n v="23120"/>
    <n v="4154.67"/>
    <n v="4154.67"/>
    <n v="2102.92"/>
    <n v="2014.35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4950"/>
  </r>
  <r>
    <x v="3"/>
    <x v="16"/>
    <x v="16"/>
    <x v="0"/>
    <s v="12"/>
    <s v="12000"/>
    <s v="Sueldos del Grupo A1."/>
    <n v="49227"/>
    <n v="0"/>
    <n v="49227"/>
    <n v="20922.68"/>
    <n v="20922.68"/>
    <n v="20404.57"/>
    <n v="20404.57"/>
  </r>
  <r>
    <x v="3"/>
    <x v="16"/>
    <x v="16"/>
    <x v="0"/>
    <s v="12"/>
    <s v="12001"/>
    <s v="Sueldos del Grupo A2."/>
    <n v="57717"/>
    <n v="0"/>
    <n v="57717"/>
    <n v="58802.879999999997"/>
    <n v="58802.879999999997"/>
    <n v="58507.93"/>
    <n v="58507.93"/>
  </r>
  <r>
    <x v="3"/>
    <x v="16"/>
    <x v="16"/>
    <x v="0"/>
    <s v="12"/>
    <s v="12003"/>
    <s v="Sueldos del Grupo C1."/>
    <n v="110512"/>
    <n v="0"/>
    <n v="110512"/>
    <n v="100230.94"/>
    <n v="100230.94"/>
    <n v="100034.69"/>
    <n v="100034.69"/>
  </r>
  <r>
    <x v="3"/>
    <x v="16"/>
    <x v="16"/>
    <x v="0"/>
    <s v="12"/>
    <s v="12004"/>
    <s v="Sueldos del Grupo C2."/>
    <n v="56203"/>
    <n v="0"/>
    <n v="56203"/>
    <n v="86795.37"/>
    <n v="86795.37"/>
    <n v="70125.22"/>
    <n v="70125.22"/>
  </r>
  <r>
    <x v="3"/>
    <x v="16"/>
    <x v="16"/>
    <x v="0"/>
    <s v="12"/>
    <s v="12006"/>
    <s v="Trienios."/>
    <n v="67360"/>
    <n v="0"/>
    <n v="67360"/>
    <n v="69900.039999999994"/>
    <n v="69900.039999999994"/>
    <n v="69863.7"/>
    <n v="69863.7"/>
  </r>
  <r>
    <x v="3"/>
    <x v="16"/>
    <x v="16"/>
    <x v="0"/>
    <s v="12"/>
    <s v="12100"/>
    <s v="Complemento de destino."/>
    <n v="167706"/>
    <n v="0"/>
    <n v="167706"/>
    <n v="151948.09"/>
    <n v="151948.09"/>
    <n v="151921.43"/>
    <n v="151921.43"/>
  </r>
  <r>
    <x v="3"/>
    <x v="16"/>
    <x v="16"/>
    <x v="0"/>
    <s v="12"/>
    <s v="12101"/>
    <s v="Complemento específico."/>
    <n v="394877"/>
    <n v="46000"/>
    <n v="440877"/>
    <n v="380634.74"/>
    <n v="380634.74"/>
    <n v="379790.46"/>
    <n v="379790.46"/>
  </r>
  <r>
    <x v="3"/>
    <x v="16"/>
    <x v="16"/>
    <x v="0"/>
    <s v="12"/>
    <s v="12103"/>
    <s v="Otros complementos."/>
    <n v="32984"/>
    <n v="0"/>
    <n v="32984"/>
    <n v="35089.72"/>
    <n v="35089.72"/>
    <n v="35026.230000000003"/>
    <n v="35026.230000000003"/>
  </r>
  <r>
    <x v="3"/>
    <x v="16"/>
    <x v="16"/>
    <x v="0"/>
    <s v="14"/>
    <s v="143"/>
    <s v="Otro personal."/>
    <n v="194368"/>
    <n v="40000"/>
    <n v="234368"/>
    <n v="243800"/>
    <n v="243800"/>
    <n v="229544.2"/>
    <n v="229544.2"/>
  </r>
  <r>
    <x v="3"/>
    <x v="16"/>
    <x v="16"/>
    <x v="0"/>
    <s v="15"/>
    <s v="150"/>
    <s v="Productividad."/>
    <n v="313322"/>
    <n v="0"/>
    <n v="313322"/>
    <n v="255242.07"/>
    <n v="255242.07"/>
    <n v="252131.25"/>
    <n v="2521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1744706.87"/>
    <n v="24416633.870000001"/>
    <n v="23847685.77"/>
    <n v="23847685.77"/>
    <n v="23847685.77"/>
    <n v="23847685.77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988.54"/>
    <n v="988.54"/>
    <n v="988.54"/>
    <n v="988.54"/>
  </r>
  <r>
    <x v="3"/>
    <x v="16"/>
    <x v="16"/>
    <x v="0"/>
    <s v="16"/>
    <s v="16200"/>
    <s v="Formación y perfeccionamiento del personal."/>
    <n v="98760"/>
    <n v="0"/>
    <n v="98760"/>
    <n v="49235.65"/>
    <n v="49235.65"/>
    <n v="49235.65"/>
    <n v="49235.65"/>
  </r>
  <r>
    <x v="3"/>
    <x v="16"/>
    <x v="16"/>
    <x v="0"/>
    <s v="16"/>
    <s v="16204"/>
    <s v="Acción social."/>
    <n v="599300"/>
    <n v="0"/>
    <n v="599300"/>
    <n v="250854.07"/>
    <n v="250854.07"/>
    <n v="250852.37"/>
    <n v="250852.37"/>
  </r>
  <r>
    <x v="3"/>
    <x v="16"/>
    <x v="16"/>
    <x v="0"/>
    <s v="16"/>
    <s v="16205"/>
    <s v="Seguros."/>
    <n v="349500"/>
    <n v="0"/>
    <n v="349500"/>
    <n v="172590.63"/>
    <n v="172590.63"/>
    <n v="160073.85999999999"/>
    <n v="86269.17"/>
  </r>
  <r>
    <x v="3"/>
    <x v="16"/>
    <x v="16"/>
    <x v="1"/>
    <s v="20"/>
    <s v="203"/>
    <s v="Arrendamientos de maquinaria, instalaciones y utillaje."/>
    <n v="2000"/>
    <n v="0"/>
    <n v="2000"/>
    <n v="1660"/>
    <n v="1660"/>
    <n v="1256.1400000000001"/>
    <n v="1079.18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2447.86"/>
    <n v="2328.77"/>
  </r>
  <r>
    <x v="3"/>
    <x v="16"/>
    <x v="16"/>
    <x v="1"/>
    <s v="22"/>
    <s v="22602"/>
    <s v="Publicidad y propaganda."/>
    <n v="5000"/>
    <n v="0"/>
    <n v="5000"/>
    <n v="1395.6"/>
    <n v="1395.6"/>
    <n v="1395.6"/>
    <n v="1395.6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43876.42"/>
    <n v="43876.42"/>
    <n v="43438.52"/>
    <n v="43438.52"/>
  </r>
  <r>
    <x v="3"/>
    <x v="16"/>
    <x v="16"/>
    <x v="1"/>
    <s v="22"/>
    <s v="22699"/>
    <s v="Otros gastos diversos"/>
    <n v="2100"/>
    <n v="0"/>
    <n v="2100"/>
    <n v="5186.1000000000004"/>
    <n v="5186.1000000000004"/>
    <n v="5186.1000000000004"/>
    <n v="5186.1000000000004"/>
  </r>
  <r>
    <x v="3"/>
    <x v="16"/>
    <x v="16"/>
    <x v="1"/>
    <s v="22"/>
    <s v="22799"/>
    <s v="Otros trabajos realizados por otras empresas y profes."/>
    <n v="20000"/>
    <n v="27000"/>
    <n v="47000"/>
    <n v="27520.240000000002"/>
    <n v="27520.240000000002"/>
    <n v="26818.44"/>
    <n v="2371.6"/>
  </r>
  <r>
    <x v="3"/>
    <x v="16"/>
    <x v="16"/>
    <x v="1"/>
    <s v="23"/>
    <s v="23020"/>
    <s v="Dietas del personal no directivo"/>
    <n v="4000"/>
    <n v="0"/>
    <n v="4000"/>
    <n v="3353.33"/>
    <n v="3353.33"/>
    <n v="3353.33"/>
    <n v="3353.33"/>
  </r>
  <r>
    <x v="3"/>
    <x v="16"/>
    <x v="16"/>
    <x v="1"/>
    <s v="23"/>
    <s v="23120"/>
    <s v="Locomoción del personal no directivo."/>
    <n v="4000"/>
    <n v="0"/>
    <n v="4000"/>
    <n v="2168.7399999999998"/>
    <n v="2168.7399999999998"/>
    <n v="2168.7399999999998"/>
    <n v="2168.7399999999998"/>
  </r>
  <r>
    <x v="3"/>
    <x v="16"/>
    <x v="16"/>
    <x v="1"/>
    <s v="23"/>
    <s v="233"/>
    <s v="Otras indemnizaciones."/>
    <n v="290000"/>
    <n v="0"/>
    <n v="290000"/>
    <n v="233463.49"/>
    <n v="233463.49"/>
    <n v="232886.68"/>
    <n v="223686.68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19300"/>
    <n v="19300"/>
    <n v="19300"/>
    <n v="19300"/>
  </r>
  <r>
    <x v="3"/>
    <x v="16"/>
    <x v="16"/>
    <x v="5"/>
    <s v="83"/>
    <s v="83101"/>
    <s v="Prestamos al personal"/>
    <n v="400000"/>
    <n v="0"/>
    <n v="400000"/>
    <n v="125148"/>
    <n v="125148"/>
    <n v="125148"/>
    <n v="125148"/>
  </r>
  <r>
    <x v="3"/>
    <x v="17"/>
    <x v="17"/>
    <x v="0"/>
    <s v="12"/>
    <s v="12000"/>
    <s v="Sueldos del Grupo A1."/>
    <n v="164089"/>
    <n v="0"/>
    <n v="164089"/>
    <n v="130464.36"/>
    <n v="130464.36"/>
    <n v="117043.78"/>
    <n v="117043.78"/>
  </r>
  <r>
    <x v="3"/>
    <x v="17"/>
    <x v="17"/>
    <x v="0"/>
    <s v="12"/>
    <s v="12001"/>
    <s v="Sueldos del Grupo A2."/>
    <n v="72186"/>
    <n v="0"/>
    <n v="72186"/>
    <n v="43937.42"/>
    <n v="43937.42"/>
    <n v="43880.94"/>
    <n v="43880.94"/>
  </r>
  <r>
    <x v="3"/>
    <x v="17"/>
    <x v="17"/>
    <x v="0"/>
    <s v="12"/>
    <s v="12003"/>
    <s v="Sueldos del Grupo C1."/>
    <n v="11051"/>
    <n v="0"/>
    <n v="11051"/>
    <n v="11210.4"/>
    <n v="11210.4"/>
    <n v="11202.68"/>
    <n v="11202.68"/>
  </r>
  <r>
    <x v="3"/>
    <x v="17"/>
    <x v="17"/>
    <x v="0"/>
    <s v="12"/>
    <s v="12004"/>
    <s v="Sueldos del Grupo C2."/>
    <n v="9367"/>
    <n v="0"/>
    <n v="9367"/>
    <n v="9408.76"/>
    <n v="9408.76"/>
    <n v="9405.17"/>
    <n v="9405.17"/>
  </r>
  <r>
    <x v="3"/>
    <x v="17"/>
    <x v="17"/>
    <x v="0"/>
    <s v="12"/>
    <s v="12006"/>
    <s v="Trienios."/>
    <n v="34798"/>
    <n v="0"/>
    <n v="34798"/>
    <n v="36816.199999999997"/>
    <n v="36816.199999999997"/>
    <n v="36764.51"/>
    <n v="36764.51"/>
  </r>
  <r>
    <x v="3"/>
    <x v="17"/>
    <x v="17"/>
    <x v="0"/>
    <s v="12"/>
    <s v="12100"/>
    <s v="Complemento de destino."/>
    <n v="139465"/>
    <n v="0"/>
    <n v="139465"/>
    <n v="111293.08"/>
    <n v="111293.08"/>
    <n v="103386.5"/>
    <n v="103386.5"/>
  </r>
  <r>
    <x v="3"/>
    <x v="17"/>
    <x v="17"/>
    <x v="0"/>
    <s v="12"/>
    <s v="12101"/>
    <s v="Complemento específico."/>
    <n v="398875"/>
    <n v="-59000"/>
    <n v="339875"/>
    <n v="322634.36"/>
    <n v="322634.36"/>
    <n v="299322.34999999998"/>
    <n v="299322.34999999998"/>
  </r>
  <r>
    <x v="3"/>
    <x v="17"/>
    <x v="17"/>
    <x v="0"/>
    <s v="12"/>
    <s v="12103"/>
    <s v="Otros complementos."/>
    <n v="14066"/>
    <n v="0"/>
    <n v="14066"/>
    <n v="20471"/>
    <n v="20471"/>
    <n v="19084.650000000001"/>
    <n v="19084.650000000001"/>
  </r>
  <r>
    <x v="3"/>
    <x v="17"/>
    <x v="17"/>
    <x v="0"/>
    <s v="13"/>
    <s v="13000"/>
    <s v="Retribuciones básicas."/>
    <n v="35816"/>
    <n v="0"/>
    <n v="35816"/>
    <n v="36331.339999999997"/>
    <n v="36331.339999999997"/>
    <n v="36308.019999999997"/>
    <n v="36308.019999999997"/>
  </r>
  <r>
    <x v="3"/>
    <x v="17"/>
    <x v="17"/>
    <x v="0"/>
    <s v="13"/>
    <s v="13002"/>
    <s v="Otras remuneraciones."/>
    <n v="42537"/>
    <n v="2000"/>
    <n v="44537"/>
    <n v="43224.15"/>
    <n v="43224.15"/>
    <n v="43200.37"/>
    <n v="43200.37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7467.86"/>
    <n v="16587.599999999999"/>
    <n v="16127.1"/>
    <n v="10149.86"/>
  </r>
  <r>
    <x v="3"/>
    <x v="17"/>
    <x v="17"/>
    <x v="1"/>
    <s v="21"/>
    <s v="216"/>
    <s v="Equipos para procesos de información."/>
    <n v="1014100"/>
    <n v="0"/>
    <n v="1014100"/>
    <n v="973163.38"/>
    <n v="973163.38"/>
    <n v="972930.97"/>
    <n v="867939.9"/>
  </r>
  <r>
    <x v="3"/>
    <x v="17"/>
    <x v="17"/>
    <x v="1"/>
    <s v="22"/>
    <s v="22002"/>
    <s v="Material informático no inventariable."/>
    <n v="69000"/>
    <n v="0"/>
    <n v="69000"/>
    <n v="63697.760000000002"/>
    <n v="63697.760000000002"/>
    <n v="32450.44"/>
    <n v="32450.44"/>
  </r>
  <r>
    <x v="3"/>
    <x v="17"/>
    <x v="17"/>
    <x v="1"/>
    <s v="22"/>
    <s v="22100"/>
    <s v="Energía eléctrica."/>
    <n v="85000"/>
    <n v="0"/>
    <n v="85000"/>
    <n v="85000"/>
    <n v="85000"/>
    <n v="37902.160000000003"/>
    <n v="34910.980000000003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452780.41"/>
    <n v="344574.36"/>
  </r>
  <r>
    <x v="3"/>
    <x v="17"/>
    <x v="17"/>
    <x v="1"/>
    <s v="22"/>
    <s v="22699"/>
    <s v="Otros gastos diversos"/>
    <n v="6000"/>
    <n v="0"/>
    <n v="6000"/>
    <n v="13874.2"/>
    <n v="13874.2"/>
    <n v="11552.91"/>
    <n v="11552.91"/>
  </r>
  <r>
    <x v="3"/>
    <x v="17"/>
    <x v="17"/>
    <x v="1"/>
    <s v="22"/>
    <s v="22700"/>
    <s v="Limpieza y aseo."/>
    <n v="8000"/>
    <n v="0"/>
    <n v="8000"/>
    <n v="7510.47"/>
    <n v="7510.47"/>
    <n v="7510.44"/>
    <n v="6884.57"/>
  </r>
  <r>
    <x v="3"/>
    <x v="17"/>
    <x v="17"/>
    <x v="1"/>
    <s v="22"/>
    <s v="22701"/>
    <s v="Seguridad."/>
    <n v="34000"/>
    <n v="0"/>
    <n v="34000"/>
    <n v="33880"/>
    <n v="33880"/>
    <n v="20566.61"/>
    <n v="18920.89"/>
  </r>
  <r>
    <x v="3"/>
    <x v="17"/>
    <x v="17"/>
    <x v="1"/>
    <s v="22"/>
    <s v="22799"/>
    <s v="Otros trabajos realizados por otras empresas y profes."/>
    <n v="51000"/>
    <n v="0"/>
    <n v="51000"/>
    <n v="29142.01"/>
    <n v="29142.01"/>
    <n v="23604.3"/>
    <n v="21288.14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604195.28"/>
    <n v="604098.48"/>
    <n v="491563.22"/>
    <n v="334500.74"/>
  </r>
  <r>
    <x v="3"/>
    <x v="17"/>
    <x v="17"/>
    <x v="3"/>
    <s v="63"/>
    <s v="636"/>
    <s v="Equipos para procesos de información."/>
    <n v="1234008"/>
    <n v="0"/>
    <n v="1234008"/>
    <n v="811753.31"/>
    <n v="801295.7"/>
    <n v="663138.80000000005"/>
    <n v="489008.75"/>
  </r>
  <r>
    <x v="3"/>
    <x v="17"/>
    <x v="17"/>
    <x v="3"/>
    <s v="64"/>
    <s v="641"/>
    <s v="Gastos en aplicaciones informáticas."/>
    <n v="2275990"/>
    <n v="473865.29"/>
    <n v="2749855.29"/>
    <n v="1603181.13"/>
    <n v="1538822.31"/>
    <n v="1316793.27"/>
    <n v="709966.68"/>
  </r>
  <r>
    <x v="3"/>
    <x v="18"/>
    <x v="18"/>
    <x v="0"/>
    <s v="12"/>
    <s v="12000"/>
    <s v="Sueldos del Grupo A1."/>
    <n v="98454"/>
    <n v="0"/>
    <n v="98454"/>
    <n v="94554.94"/>
    <n v="94554.94"/>
    <n v="94231.19"/>
    <n v="94231.19"/>
  </r>
  <r>
    <x v="3"/>
    <x v="18"/>
    <x v="18"/>
    <x v="0"/>
    <s v="12"/>
    <s v="12001"/>
    <s v="Sueldos del Grupo A2."/>
    <n v="14429"/>
    <n v="0"/>
    <n v="14429"/>
    <n v="10332"/>
    <n v="10332"/>
    <n v="9985.11"/>
    <n v="9985.11"/>
  </r>
  <r>
    <x v="3"/>
    <x v="18"/>
    <x v="18"/>
    <x v="0"/>
    <s v="12"/>
    <s v="12003"/>
    <s v="Sueldos del Grupo C1."/>
    <n v="77359"/>
    <n v="0"/>
    <n v="77359"/>
    <n v="66307.44"/>
    <n v="66307.44"/>
    <n v="66019.27"/>
    <n v="66019.27"/>
  </r>
  <r>
    <x v="3"/>
    <x v="18"/>
    <x v="18"/>
    <x v="0"/>
    <s v="12"/>
    <s v="12004"/>
    <s v="Sueldos del Grupo C2."/>
    <n v="9367"/>
    <n v="0"/>
    <n v="9367"/>
    <n v="9508"/>
    <n v="9508"/>
    <n v="9495.7199999999993"/>
    <n v="9495.7199999999993"/>
  </r>
  <r>
    <x v="3"/>
    <x v="18"/>
    <x v="18"/>
    <x v="0"/>
    <s v="12"/>
    <s v="12006"/>
    <s v="Trienios."/>
    <n v="59711"/>
    <n v="0"/>
    <n v="59711"/>
    <n v="63139.54"/>
    <n v="63139.54"/>
    <n v="63131.24"/>
    <n v="63131.24"/>
  </r>
  <r>
    <x v="3"/>
    <x v="18"/>
    <x v="18"/>
    <x v="0"/>
    <s v="12"/>
    <s v="12100"/>
    <s v="Complemento de destino."/>
    <n v="137699"/>
    <n v="0"/>
    <n v="137699"/>
    <n v="126930.47"/>
    <n v="126930.47"/>
    <n v="126926.77"/>
    <n v="126926.77"/>
  </r>
  <r>
    <x v="3"/>
    <x v="18"/>
    <x v="18"/>
    <x v="0"/>
    <s v="12"/>
    <s v="12101"/>
    <s v="Complemento específico."/>
    <n v="319950"/>
    <n v="0"/>
    <n v="319950"/>
    <n v="307078.23"/>
    <n v="307078.23"/>
    <n v="304141.40999999997"/>
    <n v="304141.40999999997"/>
  </r>
  <r>
    <x v="3"/>
    <x v="18"/>
    <x v="18"/>
    <x v="0"/>
    <s v="12"/>
    <s v="12103"/>
    <s v="Otros complementos."/>
    <n v="28644"/>
    <n v="0"/>
    <n v="28644"/>
    <n v="32453.99"/>
    <n v="32453.99"/>
    <n v="32190.05"/>
    <n v="32190.05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3200.51"/>
    <n v="2648.27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8296.189999999999"/>
    <n v="18296.189999999999"/>
    <n v="13298.42"/>
    <n v="13092.24"/>
  </r>
  <r>
    <x v="3"/>
    <x v="19"/>
    <x v="19"/>
    <x v="0"/>
    <s v="12"/>
    <s v="12000"/>
    <s v="Sueldos del Grupo A1."/>
    <n v="32818"/>
    <n v="0"/>
    <n v="32818"/>
    <n v="33285.800000000003"/>
    <n v="33285.800000000003"/>
    <n v="33267.800000000003"/>
    <n v="33267.800000000003"/>
  </r>
  <r>
    <x v="3"/>
    <x v="19"/>
    <x v="19"/>
    <x v="0"/>
    <s v="12"/>
    <s v="12001"/>
    <s v="Sueldos del Grupo A2."/>
    <n v="43287"/>
    <n v="0"/>
    <n v="43287"/>
    <n v="29897"/>
    <n v="29897"/>
    <n v="29253.96"/>
    <n v="29253.96"/>
  </r>
  <r>
    <x v="3"/>
    <x v="19"/>
    <x v="19"/>
    <x v="0"/>
    <s v="12"/>
    <s v="12003"/>
    <s v="Sueldos del Grupo C1."/>
    <n v="187871"/>
    <n v="0"/>
    <n v="187871"/>
    <n v="186221.95"/>
    <n v="186221.95"/>
    <n v="178743.55"/>
    <n v="178743.55"/>
  </r>
  <r>
    <x v="3"/>
    <x v="19"/>
    <x v="19"/>
    <x v="0"/>
    <s v="12"/>
    <s v="12004"/>
    <s v="Sueldos del Grupo C2."/>
    <n v="93672"/>
    <n v="0"/>
    <n v="93672"/>
    <n v="77304.98"/>
    <n v="77304.98"/>
    <n v="74762.960000000006"/>
    <n v="74762.960000000006"/>
  </r>
  <r>
    <x v="3"/>
    <x v="19"/>
    <x v="19"/>
    <x v="0"/>
    <s v="12"/>
    <s v="12006"/>
    <s v="Trienios."/>
    <n v="109723"/>
    <n v="0"/>
    <n v="109723"/>
    <n v="106828"/>
    <n v="106828"/>
    <n v="103876.87"/>
    <n v="103876.87"/>
  </r>
  <r>
    <x v="3"/>
    <x v="19"/>
    <x v="19"/>
    <x v="0"/>
    <s v="12"/>
    <s v="12100"/>
    <s v="Complemento de destino."/>
    <n v="217868"/>
    <n v="0"/>
    <n v="217868"/>
    <n v="198514.7"/>
    <n v="198514.7"/>
    <n v="194750.42"/>
    <n v="194750.42"/>
  </r>
  <r>
    <x v="3"/>
    <x v="19"/>
    <x v="19"/>
    <x v="0"/>
    <s v="12"/>
    <s v="12101"/>
    <s v="Complemento específico."/>
    <n v="498276"/>
    <n v="0"/>
    <n v="498276"/>
    <n v="484074.51"/>
    <n v="484074.51"/>
    <n v="473019.21"/>
    <n v="473019.21"/>
  </r>
  <r>
    <x v="3"/>
    <x v="19"/>
    <x v="19"/>
    <x v="0"/>
    <s v="12"/>
    <s v="12103"/>
    <s v="Otros complementos."/>
    <n v="60650"/>
    <n v="0"/>
    <n v="60650"/>
    <n v="58633"/>
    <n v="58633"/>
    <n v="56503.55"/>
    <n v="56503.55"/>
  </r>
  <r>
    <x v="3"/>
    <x v="19"/>
    <x v="19"/>
    <x v="0"/>
    <s v="13"/>
    <s v="13000"/>
    <s v="Retribuciones básicas."/>
    <n v="72637"/>
    <n v="0"/>
    <n v="72637"/>
    <n v="68262"/>
    <n v="68262"/>
    <n v="68226.73"/>
    <n v="68226.73"/>
  </r>
  <r>
    <x v="3"/>
    <x v="19"/>
    <x v="19"/>
    <x v="0"/>
    <s v="13"/>
    <s v="13002"/>
    <s v="Otras remuneraciones."/>
    <n v="62056"/>
    <n v="6700"/>
    <n v="68756"/>
    <n v="72366.460000000006"/>
    <n v="72366.460000000006"/>
    <n v="68235.350000000006"/>
    <n v="68235.350000000006"/>
  </r>
  <r>
    <x v="3"/>
    <x v="19"/>
    <x v="19"/>
    <x v="0"/>
    <s v="13"/>
    <s v="131"/>
    <s v="Laboral temporal."/>
    <n v="0"/>
    <n v="21000"/>
    <n v="21000"/>
    <n v="21500"/>
    <n v="21500"/>
    <n v="21124.48"/>
    <n v="21124.48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3122.22"/>
    <n v="2851.93"/>
  </r>
  <r>
    <x v="3"/>
    <x v="19"/>
    <x v="19"/>
    <x v="1"/>
    <s v="22"/>
    <s v="22000"/>
    <s v="Ordinario no inventariable."/>
    <n v="2000"/>
    <n v="0"/>
    <n v="2000"/>
    <n v="1309.83"/>
    <n v="1309.83"/>
    <n v="1309.83"/>
    <n v="1309.83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651.16"/>
    <n v="98651.16"/>
    <n v="98590.87"/>
    <n v="81069.960000000006"/>
  </r>
  <r>
    <x v="3"/>
    <x v="19"/>
    <x v="19"/>
    <x v="1"/>
    <s v="22"/>
    <s v="22201"/>
    <s v="Postales."/>
    <n v="1300000"/>
    <n v="0"/>
    <n v="1300000"/>
    <n v="1287114.68"/>
    <n v="1287114.68"/>
    <n v="1132793.0900000001"/>
    <n v="1114406.42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1279.3800000000001"/>
    <n v="1279.3800000000001"/>
    <n v="1279.3800000000001"/>
    <n v="1279.3800000000001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401236.32"/>
    <n v="401236.32"/>
    <n v="353272.49"/>
    <n v="331662.53000000003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633"/>
    <n v="32633"/>
    <n v="32491.599999999999"/>
    <n v="32491.599999999999"/>
  </r>
  <r>
    <x v="3"/>
    <x v="21"/>
    <x v="21"/>
    <x v="0"/>
    <s v="12"/>
    <s v="12003"/>
    <s v="Sueldos del Grupo C1."/>
    <n v="22102"/>
    <n v="0"/>
    <n v="22102"/>
    <n v="22430.799999999999"/>
    <n v="22430.799999999999"/>
    <n v="22405.360000000001"/>
    <n v="22405.360000000001"/>
  </r>
  <r>
    <x v="3"/>
    <x v="21"/>
    <x v="21"/>
    <x v="0"/>
    <s v="12"/>
    <s v="12006"/>
    <s v="Trienios."/>
    <n v="13189"/>
    <n v="0"/>
    <n v="13189"/>
    <n v="13897.05"/>
    <n v="13897.05"/>
    <n v="13891.77"/>
    <n v="13891.77"/>
  </r>
  <r>
    <x v="3"/>
    <x v="21"/>
    <x v="21"/>
    <x v="0"/>
    <s v="12"/>
    <s v="12100"/>
    <s v="Complemento de destino."/>
    <n v="37722"/>
    <n v="0"/>
    <n v="37722"/>
    <n v="37664.32"/>
    <n v="37664.32"/>
    <n v="37656.17"/>
    <n v="37656.17"/>
  </r>
  <r>
    <x v="3"/>
    <x v="21"/>
    <x v="21"/>
    <x v="0"/>
    <s v="12"/>
    <s v="12101"/>
    <s v="Complemento específico."/>
    <n v="90502"/>
    <n v="5000"/>
    <n v="95502"/>
    <n v="93694.5"/>
    <n v="93694.5"/>
    <n v="93531.07"/>
    <n v="93531.07"/>
  </r>
  <r>
    <x v="3"/>
    <x v="21"/>
    <x v="21"/>
    <x v="0"/>
    <s v="12"/>
    <s v="12103"/>
    <s v="Otros complementos."/>
    <n v="6503"/>
    <n v="0"/>
    <n v="6503"/>
    <n v="6855.76"/>
    <n v="6855.76"/>
    <n v="6845.68"/>
    <n v="6845.68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894.99"/>
    <n v="795.82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115.2"/>
    <n v="115.2"/>
    <n v="115.2"/>
    <n v="115.2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3811.5"/>
    <n v="3811.5"/>
    <n v="3811.5"/>
    <n v="3811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-30000"/>
    <n v="84862"/>
    <n v="75517.820000000007"/>
    <n v="75517.820000000007"/>
    <n v="70004.78"/>
    <n v="70004.78"/>
  </r>
  <r>
    <x v="3"/>
    <x v="22"/>
    <x v="22"/>
    <x v="0"/>
    <s v="12"/>
    <s v="12001"/>
    <s v="Sueldos del Grupo A2."/>
    <n v="57717"/>
    <n v="0"/>
    <n v="57717"/>
    <n v="70643.199999999997"/>
    <n v="70643.199999999997"/>
    <n v="68980.08"/>
    <n v="68980.08"/>
  </r>
  <r>
    <x v="3"/>
    <x v="22"/>
    <x v="22"/>
    <x v="0"/>
    <s v="12"/>
    <s v="12003"/>
    <s v="Sueldos del Grupo C1."/>
    <n v="232076"/>
    <n v="0"/>
    <n v="232076"/>
    <n v="206990.27"/>
    <n v="206990.27"/>
    <n v="203788.67"/>
    <n v="203788.67"/>
  </r>
  <r>
    <x v="3"/>
    <x v="22"/>
    <x v="22"/>
    <x v="0"/>
    <s v="12"/>
    <s v="12004"/>
    <s v="Sueldos del Grupo C2."/>
    <n v="74938"/>
    <n v="0"/>
    <n v="74938"/>
    <n v="76533.850000000006"/>
    <n v="76533.850000000006"/>
    <n v="62492.38"/>
    <n v="62492.38"/>
  </r>
  <r>
    <x v="3"/>
    <x v="22"/>
    <x v="22"/>
    <x v="0"/>
    <s v="12"/>
    <s v="12006"/>
    <s v="Trienios."/>
    <n v="130296"/>
    <n v="0"/>
    <n v="130296"/>
    <n v="132295.66"/>
    <n v="132295.66"/>
    <n v="130099.79"/>
    <n v="130099.79"/>
  </r>
  <r>
    <x v="3"/>
    <x v="22"/>
    <x v="22"/>
    <x v="0"/>
    <s v="12"/>
    <s v="12100"/>
    <s v="Complemento de destino."/>
    <n v="286281"/>
    <n v="0"/>
    <n v="286281"/>
    <n v="268007.55"/>
    <n v="268007.55"/>
    <n v="246574.19"/>
    <n v="246574.19"/>
  </r>
  <r>
    <x v="3"/>
    <x v="22"/>
    <x v="22"/>
    <x v="0"/>
    <s v="12"/>
    <s v="12101"/>
    <s v="Complemento específico."/>
    <n v="667194"/>
    <n v="-7000"/>
    <n v="660194"/>
    <n v="656692.79"/>
    <n v="656692.79"/>
    <n v="615867.56999999995"/>
    <n v="615867.56999999995"/>
  </r>
  <r>
    <x v="3"/>
    <x v="22"/>
    <x v="22"/>
    <x v="0"/>
    <s v="12"/>
    <s v="12103"/>
    <s v="Otros complementos."/>
    <n v="62767"/>
    <n v="0"/>
    <n v="62767"/>
    <n v="65575.28"/>
    <n v="65575.28"/>
    <n v="64907.42"/>
    <n v="64907.42"/>
  </r>
  <r>
    <x v="3"/>
    <x v="22"/>
    <x v="22"/>
    <x v="0"/>
    <s v="13"/>
    <s v="13000"/>
    <s v="Retribuciones básicas."/>
    <n v="33161"/>
    <n v="0"/>
    <n v="33161"/>
    <n v="33629.18"/>
    <n v="33629.18"/>
    <n v="33615.4"/>
    <n v="33615.4"/>
  </r>
  <r>
    <x v="3"/>
    <x v="22"/>
    <x v="22"/>
    <x v="0"/>
    <s v="13"/>
    <s v="13002"/>
    <s v="Otras remuneraciones."/>
    <n v="29499"/>
    <n v="0"/>
    <n v="29499"/>
    <n v="30024.639999999999"/>
    <n v="30024.639999999999"/>
    <n v="30009.65"/>
    <n v="30009.65"/>
  </r>
  <r>
    <x v="3"/>
    <x v="22"/>
    <x v="22"/>
    <x v="0"/>
    <s v="13"/>
    <s v="131"/>
    <s v="Laboral temporal."/>
    <n v="0"/>
    <n v="38000"/>
    <n v="38000"/>
    <n v="32500"/>
    <n v="32500"/>
    <n v="31627.1"/>
    <n v="31627.1"/>
  </r>
  <r>
    <x v="3"/>
    <x v="22"/>
    <x v="22"/>
    <x v="0"/>
    <s v="15"/>
    <s v="151"/>
    <s v="Gratificaciones."/>
    <n v="2500"/>
    <n v="7000"/>
    <n v="9500"/>
    <n v="8805.2999999999993"/>
    <n v="8805.2999999999993"/>
    <n v="8804.76"/>
    <n v="8804.76"/>
  </r>
  <r>
    <x v="3"/>
    <x v="22"/>
    <x v="22"/>
    <x v="1"/>
    <s v="20"/>
    <s v="203"/>
    <s v="Arrendamientos de maquinaria, instalaciones y utillaje."/>
    <n v="9500"/>
    <n v="0"/>
    <n v="9500"/>
    <n v="6000"/>
    <n v="6000"/>
    <n v="4832.09"/>
    <n v="4522.25"/>
  </r>
  <r>
    <x v="3"/>
    <x v="22"/>
    <x v="22"/>
    <x v="1"/>
    <s v="22"/>
    <s v="22000"/>
    <s v="Ordinario no inventariable."/>
    <n v="2200"/>
    <n v="0"/>
    <n v="2200"/>
    <n v="642.69000000000005"/>
    <n v="642.69000000000005"/>
    <n v="642.69000000000005"/>
    <n v="642.69000000000005"/>
  </r>
  <r>
    <x v="3"/>
    <x v="22"/>
    <x v="22"/>
    <x v="1"/>
    <s v="22"/>
    <s v="22602"/>
    <s v="Publicidad y propaganda."/>
    <n v="14000"/>
    <n v="0"/>
    <n v="14000"/>
    <n v="10903.2"/>
    <n v="10903.2"/>
    <n v="5884.5"/>
    <n v="5884.5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698.46"/>
    <n v="5698.46"/>
    <n v="5696.85"/>
    <n v="5696.85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30291.74"/>
    <n v="30291.74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123497.44"/>
    <n v="57691.199999999997"/>
  </r>
  <r>
    <x v="3"/>
    <x v="23"/>
    <x v="23"/>
    <x v="0"/>
    <s v="12"/>
    <s v="12000"/>
    <s v="Sueldos del Grupo A1."/>
    <n v="65636"/>
    <n v="0"/>
    <n v="65636"/>
    <n v="76444.210000000006"/>
    <n v="76444.210000000006"/>
    <n v="66406.33"/>
    <n v="66406.33"/>
  </r>
  <r>
    <x v="3"/>
    <x v="23"/>
    <x v="23"/>
    <x v="0"/>
    <s v="12"/>
    <s v="12001"/>
    <s v="Sueldos del Grupo A2."/>
    <n v="43287"/>
    <n v="0"/>
    <n v="43287"/>
    <n v="33326.04"/>
    <n v="33326.04"/>
    <n v="33307.019999999997"/>
    <n v="33307.019999999997"/>
  </r>
  <r>
    <x v="3"/>
    <x v="23"/>
    <x v="23"/>
    <x v="0"/>
    <s v="12"/>
    <s v="12003"/>
    <s v="Sueldos del Grupo C1."/>
    <n v="221056"/>
    <n v="0"/>
    <n v="221056"/>
    <n v="193962.32"/>
    <n v="193962.32"/>
    <n v="170895.89"/>
    <n v="170895.89"/>
  </r>
  <r>
    <x v="3"/>
    <x v="23"/>
    <x v="23"/>
    <x v="0"/>
    <s v="12"/>
    <s v="12004"/>
    <s v="Sueldos del Grupo C2."/>
    <n v="65571"/>
    <n v="0"/>
    <n v="65571"/>
    <n v="57203.32"/>
    <n v="57203.32"/>
    <n v="55456.01"/>
    <n v="55456.01"/>
  </r>
  <r>
    <x v="3"/>
    <x v="23"/>
    <x v="23"/>
    <x v="0"/>
    <s v="12"/>
    <s v="12006"/>
    <s v="Trienios."/>
    <n v="112688"/>
    <n v="0"/>
    <n v="112688"/>
    <n v="110050"/>
    <n v="110050"/>
    <n v="108567.1"/>
    <n v="108567.1"/>
  </r>
  <r>
    <x v="3"/>
    <x v="23"/>
    <x v="23"/>
    <x v="0"/>
    <s v="12"/>
    <s v="12100"/>
    <s v="Complemento de destino."/>
    <n v="240807"/>
    <n v="0"/>
    <n v="240807"/>
    <n v="207318.5"/>
    <n v="207318.5"/>
    <n v="198936.46"/>
    <n v="198936.46"/>
  </r>
  <r>
    <x v="3"/>
    <x v="23"/>
    <x v="23"/>
    <x v="0"/>
    <s v="12"/>
    <s v="12101"/>
    <s v="Complemento específico."/>
    <n v="567650"/>
    <n v="-30000"/>
    <n v="537650"/>
    <n v="501560.33"/>
    <n v="501560.33"/>
    <n v="497326.76"/>
    <n v="497326.76"/>
  </r>
  <r>
    <x v="3"/>
    <x v="23"/>
    <x v="23"/>
    <x v="0"/>
    <s v="12"/>
    <s v="12103"/>
    <s v="Otros complementos."/>
    <n v="58064"/>
    <n v="0"/>
    <n v="58064"/>
    <n v="57639"/>
    <n v="57639"/>
    <n v="56705.19"/>
    <n v="56705.19"/>
  </r>
  <r>
    <x v="3"/>
    <x v="23"/>
    <x v="23"/>
    <x v="0"/>
    <s v="13"/>
    <s v="13000"/>
    <s v="Retribuciones básicas."/>
    <n v="78548"/>
    <n v="40000"/>
    <n v="118548"/>
    <n v="86263.38"/>
    <n v="86263.38"/>
    <n v="80447.39"/>
    <n v="80447.39"/>
  </r>
  <r>
    <x v="3"/>
    <x v="23"/>
    <x v="23"/>
    <x v="0"/>
    <s v="13"/>
    <s v="13002"/>
    <s v="Otras remuneraciones."/>
    <n v="64699"/>
    <n v="0"/>
    <n v="64699"/>
    <n v="76187.3"/>
    <n v="76187.3"/>
    <n v="68906.880000000005"/>
    <n v="68906.880000000005"/>
  </r>
  <r>
    <x v="3"/>
    <x v="23"/>
    <x v="23"/>
    <x v="0"/>
    <s v="13"/>
    <s v="131"/>
    <s v="Laboral temporal."/>
    <n v="0"/>
    <n v="30000"/>
    <n v="30000"/>
    <n v="50487.25"/>
    <n v="50487.25"/>
    <n v="48910.66"/>
    <n v="48910.66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4021.95"/>
    <n v="3648.29"/>
  </r>
  <r>
    <x v="3"/>
    <x v="23"/>
    <x v="23"/>
    <x v="1"/>
    <s v="22"/>
    <s v="22000"/>
    <s v="Ordinario no inventariable."/>
    <n v="1200"/>
    <n v="0"/>
    <n v="1200"/>
    <n v="995.49"/>
    <n v="995.49"/>
    <n v="995.49"/>
    <n v="995.49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49944.84"/>
    <n v="49944.84"/>
    <n v="38519.01"/>
    <n v="38519.0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33537.19"/>
    <n v="33537.19"/>
    <n v="33265.370000000003"/>
    <n v="33265.370000000003"/>
  </r>
  <r>
    <x v="4"/>
    <x v="24"/>
    <x v="24"/>
    <x v="0"/>
    <s v="12"/>
    <s v="12001"/>
    <s v="Sueldos del Grupo A2."/>
    <n v="14429"/>
    <n v="0"/>
    <n v="14429"/>
    <n v="14665.02"/>
    <n v="14665.02"/>
    <n v="14626.98"/>
    <n v="14626.98"/>
  </r>
  <r>
    <x v="4"/>
    <x v="24"/>
    <x v="24"/>
    <x v="0"/>
    <s v="12"/>
    <s v="12003"/>
    <s v="Sueldos del Grupo C1."/>
    <n v="22102"/>
    <n v="0"/>
    <n v="22102"/>
    <n v="22216.35"/>
    <n v="22216.35"/>
    <n v="22187.75"/>
    <n v="22187.75"/>
  </r>
  <r>
    <x v="4"/>
    <x v="24"/>
    <x v="24"/>
    <x v="0"/>
    <s v="12"/>
    <s v="12004"/>
    <s v="Sueldos del Grupo C2."/>
    <n v="9367"/>
    <n v="0"/>
    <n v="9367"/>
    <n v="3974.16"/>
    <n v="3974.16"/>
    <n v="3103.99"/>
    <n v="3103.99"/>
  </r>
  <r>
    <x v="4"/>
    <x v="24"/>
    <x v="24"/>
    <x v="0"/>
    <s v="12"/>
    <s v="12006"/>
    <s v="Trienios."/>
    <n v="24412"/>
    <n v="0"/>
    <n v="24412"/>
    <n v="26894.52"/>
    <n v="26894.52"/>
    <n v="25708.68"/>
    <n v="25708.68"/>
  </r>
  <r>
    <x v="4"/>
    <x v="24"/>
    <x v="24"/>
    <x v="0"/>
    <s v="12"/>
    <s v="12100"/>
    <s v="Complemento de destino."/>
    <n v="66367"/>
    <n v="0"/>
    <n v="66367"/>
    <n v="56072.15"/>
    <n v="56072.15"/>
    <n v="55809.15"/>
    <n v="55809.15"/>
  </r>
  <r>
    <x v="4"/>
    <x v="24"/>
    <x v="24"/>
    <x v="0"/>
    <s v="12"/>
    <s v="12101"/>
    <s v="Complemento específico."/>
    <n v="159995"/>
    <n v="0"/>
    <n v="159995"/>
    <n v="133486.15"/>
    <n v="133486.15"/>
    <n v="132869.91"/>
    <n v="132869.91"/>
  </r>
  <r>
    <x v="4"/>
    <x v="24"/>
    <x v="24"/>
    <x v="0"/>
    <s v="12"/>
    <s v="12103"/>
    <s v="Otros complementos."/>
    <n v="10180"/>
    <n v="0"/>
    <n v="10180"/>
    <n v="12592.48"/>
    <n v="12592.48"/>
    <n v="12535.22"/>
    <n v="12535.22"/>
  </r>
  <r>
    <x v="4"/>
    <x v="24"/>
    <x v="24"/>
    <x v="1"/>
    <s v="20"/>
    <s v="203"/>
    <s v="Arrendamientos de maquinaria, instalaciones y utillaje."/>
    <n v="3000"/>
    <n v="0"/>
    <n v="3000"/>
    <n v="2500"/>
    <n v="2500"/>
    <n v="1193.75"/>
    <n v="1122.18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56.1"/>
    <n v="56.1"/>
    <n v="56.1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12296.3"/>
    <n v="12296.3"/>
    <n v="0"/>
    <n v="0"/>
  </r>
  <r>
    <x v="4"/>
    <x v="25"/>
    <x v="25"/>
    <x v="0"/>
    <s v="12"/>
    <s v="12001"/>
    <s v="Sueldos del Grupo A2."/>
    <n v="43287"/>
    <n v="0"/>
    <n v="43287"/>
    <n v="9800"/>
    <n v="9800"/>
    <n v="9605.69"/>
    <n v="9605.69"/>
  </r>
  <r>
    <x v="4"/>
    <x v="25"/>
    <x v="25"/>
    <x v="0"/>
    <s v="12"/>
    <s v="12003"/>
    <s v="Sueldos del Grupo C1."/>
    <n v="11051"/>
    <n v="0"/>
    <n v="11051"/>
    <n v="15810.4"/>
    <n v="15810.4"/>
    <n v="13387.9"/>
    <n v="13387.9"/>
  </r>
  <r>
    <x v="4"/>
    <x v="25"/>
    <x v="25"/>
    <x v="0"/>
    <s v="12"/>
    <s v="12004"/>
    <s v="Sueldos del Grupo C2."/>
    <n v="18734"/>
    <n v="0"/>
    <n v="18734"/>
    <n v="18972.2"/>
    <n v="18972.2"/>
    <n v="18955.669999999998"/>
    <n v="18955.669999999998"/>
  </r>
  <r>
    <x v="4"/>
    <x v="25"/>
    <x v="25"/>
    <x v="0"/>
    <s v="12"/>
    <s v="12006"/>
    <s v="Trienios."/>
    <n v="17134"/>
    <n v="0"/>
    <n v="17134"/>
    <n v="10880"/>
    <n v="10880"/>
    <n v="10795.06"/>
    <n v="10795.06"/>
  </r>
  <r>
    <x v="4"/>
    <x v="25"/>
    <x v="25"/>
    <x v="0"/>
    <s v="12"/>
    <s v="12100"/>
    <s v="Complemento de destino."/>
    <n v="39319"/>
    <n v="0"/>
    <n v="39319"/>
    <n v="28850.43"/>
    <n v="28850.43"/>
    <n v="22993.87"/>
    <n v="22993.87"/>
  </r>
  <r>
    <x v="4"/>
    <x v="25"/>
    <x v="25"/>
    <x v="0"/>
    <s v="12"/>
    <s v="12101"/>
    <s v="Complemento específico."/>
    <n v="98720"/>
    <n v="0"/>
    <n v="98720"/>
    <n v="69688.08"/>
    <n v="69688.08"/>
    <n v="55025.69"/>
    <n v="55025.69"/>
  </r>
  <r>
    <x v="4"/>
    <x v="25"/>
    <x v="25"/>
    <x v="0"/>
    <s v="12"/>
    <s v="12103"/>
    <s v="Otros complementos."/>
    <n v="8488"/>
    <n v="0"/>
    <n v="8488"/>
    <n v="5602"/>
    <n v="5602"/>
    <n v="5597.11"/>
    <n v="5597.11"/>
  </r>
  <r>
    <x v="4"/>
    <x v="25"/>
    <x v="25"/>
    <x v="0"/>
    <s v="13"/>
    <s v="13000"/>
    <s v="Retribuciones básicas."/>
    <n v="208702"/>
    <n v="0"/>
    <n v="208702"/>
    <n v="140960.57999999999"/>
    <n v="140960.57999999999"/>
    <n v="128712.03"/>
    <n v="128712.03"/>
  </r>
  <r>
    <x v="4"/>
    <x v="25"/>
    <x v="25"/>
    <x v="0"/>
    <s v="13"/>
    <s v="13001"/>
    <s v="Horas extraordinarias"/>
    <n v="0"/>
    <n v="0"/>
    <n v="0"/>
    <n v="1868.31"/>
    <n v="1868.31"/>
    <n v="898.69"/>
    <n v="898.69"/>
  </r>
  <r>
    <x v="4"/>
    <x v="25"/>
    <x v="25"/>
    <x v="0"/>
    <s v="13"/>
    <s v="13002"/>
    <s v="Otras remuneraciones."/>
    <n v="188505"/>
    <n v="0"/>
    <n v="188505"/>
    <n v="189928.04"/>
    <n v="189928.04"/>
    <n v="189308.29"/>
    <n v="189308.29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10920.54"/>
    <n v="10920.54"/>
    <n v="10320.06"/>
    <n v="10320.06"/>
  </r>
  <r>
    <x v="4"/>
    <x v="25"/>
    <x v="25"/>
    <x v="1"/>
    <s v="20"/>
    <s v="203"/>
    <s v="Arrendamientos de maquinaria, instalaciones y utillaje."/>
    <n v="1500"/>
    <n v="0"/>
    <n v="1500"/>
    <n v="2050"/>
    <n v="2050"/>
    <n v="830.74"/>
    <n v="830.74"/>
  </r>
  <r>
    <x v="4"/>
    <x v="25"/>
    <x v="25"/>
    <x v="1"/>
    <s v="21"/>
    <s v="212"/>
    <s v="Reparación de edificios y otras construcciones."/>
    <n v="5500"/>
    <n v="0"/>
    <n v="5500"/>
    <n v="5424.78"/>
    <n v="5424.78"/>
    <n v="5424.78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1120.95"/>
    <n v="1059.06"/>
  </r>
  <r>
    <x v="4"/>
    <x v="25"/>
    <x v="25"/>
    <x v="1"/>
    <s v="22"/>
    <s v="22102"/>
    <s v="Gas."/>
    <n v="0"/>
    <n v="0"/>
    <n v="0"/>
    <n v="1960"/>
    <n v="1960"/>
    <n v="1932.99"/>
    <n v="1932.99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1484.54"/>
    <n v="1360.58"/>
  </r>
  <r>
    <x v="4"/>
    <x v="25"/>
    <x v="25"/>
    <x v="1"/>
    <s v="22"/>
    <s v="22199"/>
    <s v="Otros suministros."/>
    <n v="900"/>
    <n v="0"/>
    <n v="900"/>
    <n v="580.88"/>
    <n v="580.88"/>
    <n v="580.88"/>
    <n v="580.88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31015.39"/>
    <n v="56015.39"/>
    <n v="51629.49"/>
    <n v="51629.49"/>
    <n v="51629.49"/>
    <n v="12427.66"/>
  </r>
  <r>
    <x v="4"/>
    <x v="25"/>
    <x v="25"/>
    <x v="1"/>
    <s v="22"/>
    <s v="22606"/>
    <s v="Reuniones, conferencias y cursos."/>
    <n v="0"/>
    <n v="0"/>
    <n v="0"/>
    <n v="0"/>
    <n v="0"/>
    <n v="0"/>
    <n v="0"/>
  </r>
  <r>
    <x v="4"/>
    <x v="25"/>
    <x v="25"/>
    <x v="1"/>
    <s v="22"/>
    <s v="22699"/>
    <s v="Otros gastos diversos"/>
    <n v="20000"/>
    <n v="0"/>
    <n v="20000"/>
    <n v="73659.27"/>
    <n v="73659.27"/>
    <n v="73659.27"/>
    <n v="73659.27"/>
  </r>
  <r>
    <x v="4"/>
    <x v="25"/>
    <x v="25"/>
    <x v="1"/>
    <s v="22"/>
    <s v="22700"/>
    <s v="Limpieza y aseo."/>
    <n v="4000"/>
    <n v="0"/>
    <n v="4000"/>
    <n v="4461.2700000000004"/>
    <n v="4461.2700000000004"/>
    <n v="4234.32"/>
    <n v="4234.32"/>
  </r>
  <r>
    <x v="4"/>
    <x v="25"/>
    <x v="25"/>
    <x v="1"/>
    <s v="22"/>
    <s v="22706"/>
    <s v="Estudios y trabajos técnicos."/>
    <n v="80000"/>
    <n v="0"/>
    <n v="80000"/>
    <n v="35798.9"/>
    <n v="35798.9"/>
    <n v="34346.9"/>
    <n v="15372.35"/>
  </r>
  <r>
    <x v="4"/>
    <x v="25"/>
    <x v="25"/>
    <x v="1"/>
    <s v="22"/>
    <s v="22799"/>
    <s v="Otros trabajos realizados por otras empresas y profes."/>
    <n v="30000"/>
    <n v="20000"/>
    <n v="50000"/>
    <n v="43584.11"/>
    <n v="43584.11"/>
    <n v="43584.1"/>
    <n v="35911.599999999999"/>
  </r>
  <r>
    <x v="4"/>
    <x v="25"/>
    <x v="25"/>
    <x v="2"/>
    <s v="47"/>
    <s v="479"/>
    <s v="Otras subvenciones a Empresas privadas."/>
    <n v="20000"/>
    <n v="-20000"/>
    <n v="0"/>
    <n v="0"/>
    <n v="0"/>
    <n v="0"/>
    <n v="0"/>
  </r>
  <r>
    <x v="4"/>
    <x v="25"/>
    <x v="25"/>
    <x v="3"/>
    <s v="62"/>
    <s v="623"/>
    <s v="Maquinaria, instalaciones técnicas y utillaje."/>
    <n v="0"/>
    <n v="22990.26"/>
    <n v="22990.26"/>
    <n v="4840.26"/>
    <n v="4840.26"/>
    <n v="4840.26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5688.73"/>
    <n v="15688.73"/>
  </r>
  <r>
    <x v="4"/>
    <x v="26"/>
    <x v="26"/>
    <x v="0"/>
    <s v="12"/>
    <s v="12000"/>
    <s v="Sueldos del Grupo A1."/>
    <n v="32818"/>
    <n v="0"/>
    <n v="32818"/>
    <n v="31245.39"/>
    <n v="31245.39"/>
    <n v="29192.43"/>
    <n v="29192.43"/>
  </r>
  <r>
    <x v="4"/>
    <x v="26"/>
    <x v="26"/>
    <x v="0"/>
    <s v="12"/>
    <s v="12001"/>
    <s v="Sueldos del Grupo A2."/>
    <n v="28858"/>
    <n v="0"/>
    <n v="28858"/>
    <n v="35029"/>
    <n v="35029"/>
    <n v="32516.68"/>
    <n v="32516.68"/>
  </r>
  <r>
    <x v="4"/>
    <x v="26"/>
    <x v="26"/>
    <x v="0"/>
    <s v="12"/>
    <s v="12003"/>
    <s v="Sueldos del Grupo C1."/>
    <n v="11051"/>
    <n v="0"/>
    <n v="11051"/>
    <n v="12200"/>
    <n v="12200"/>
    <n v="9076.7000000000007"/>
    <n v="9076.7000000000007"/>
  </r>
  <r>
    <x v="4"/>
    <x v="26"/>
    <x v="26"/>
    <x v="0"/>
    <s v="12"/>
    <s v="12004"/>
    <s v="Sueldos del Grupo C2."/>
    <n v="9367"/>
    <n v="0"/>
    <n v="9367"/>
    <n v="9418.76"/>
    <n v="9418.76"/>
    <n v="9405.17"/>
    <n v="9405.17"/>
  </r>
  <r>
    <x v="4"/>
    <x v="26"/>
    <x v="26"/>
    <x v="0"/>
    <s v="12"/>
    <s v="12006"/>
    <s v="Trienios."/>
    <n v="16872"/>
    <n v="0"/>
    <n v="16872"/>
    <n v="24731.37"/>
    <n v="24731.37"/>
    <n v="21654.73"/>
    <n v="21654.73"/>
  </r>
  <r>
    <x v="4"/>
    <x v="26"/>
    <x v="26"/>
    <x v="0"/>
    <s v="12"/>
    <s v="12100"/>
    <s v="Complemento de destino."/>
    <n v="48671"/>
    <n v="0"/>
    <n v="48671"/>
    <n v="57810.66"/>
    <n v="57810.66"/>
    <n v="47527.32"/>
    <n v="47527.32"/>
  </r>
  <r>
    <x v="4"/>
    <x v="26"/>
    <x v="26"/>
    <x v="0"/>
    <s v="12"/>
    <s v="12101"/>
    <s v="Complemento específico."/>
    <n v="120534"/>
    <n v="41000"/>
    <n v="161534"/>
    <n v="146149.89000000001"/>
    <n v="146149.89000000001"/>
    <n v="121646.68"/>
    <n v="121646.68"/>
  </r>
  <r>
    <x v="4"/>
    <x v="26"/>
    <x v="26"/>
    <x v="0"/>
    <s v="12"/>
    <s v="12103"/>
    <s v="Otros complementos."/>
    <n v="8009"/>
    <n v="0"/>
    <n v="8009"/>
    <n v="13102"/>
    <n v="13102"/>
    <n v="9740.7099999999991"/>
    <n v="9740.7099999999991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-22990.26"/>
    <n v="7009.74"/>
    <n v="5445"/>
    <n v="5445"/>
    <n v="5445"/>
    <n v="0"/>
  </r>
  <r>
    <x v="4"/>
    <x v="26"/>
    <x v="26"/>
    <x v="1"/>
    <s v="22"/>
    <s v="22606"/>
    <s v="Reuniones, conferencias y cursos."/>
    <n v="10000"/>
    <n v="0"/>
    <n v="10000"/>
    <n v="3960"/>
    <n v="3960"/>
    <n v="3960"/>
    <n v="3960"/>
  </r>
  <r>
    <x v="4"/>
    <x v="26"/>
    <x v="26"/>
    <x v="1"/>
    <s v="22"/>
    <s v="22699"/>
    <s v="Otros gastos diversos"/>
    <n v="15000"/>
    <n v="0"/>
    <n v="15000"/>
    <n v="15045.69"/>
    <n v="15045.69"/>
    <n v="15045.68"/>
    <n v="15045.68"/>
  </r>
  <r>
    <x v="4"/>
    <x v="26"/>
    <x v="26"/>
    <x v="1"/>
    <s v="22"/>
    <s v="22706"/>
    <s v="Estudios y trabajos técnicos."/>
    <n v="40000"/>
    <n v="0"/>
    <n v="40000"/>
    <n v="10557.5"/>
    <n v="10557.5"/>
    <n v="8583.6200000000008"/>
    <n v="7497.5"/>
  </r>
  <r>
    <x v="4"/>
    <x v="26"/>
    <x v="26"/>
    <x v="1"/>
    <s v="22"/>
    <s v="22799"/>
    <s v="Otros trabajos realizados por otras empresas y profes."/>
    <n v="15000"/>
    <n v="0"/>
    <n v="15000"/>
    <n v="48345.17"/>
    <n v="48345.17"/>
    <n v="48345.17"/>
    <n v="37845.17"/>
  </r>
  <r>
    <x v="4"/>
    <x v="26"/>
    <x v="26"/>
    <x v="2"/>
    <s v="46"/>
    <s v="467"/>
    <s v="A Consorcios."/>
    <n v="200000"/>
    <n v="343250"/>
    <n v="543250"/>
    <n v="543250"/>
    <n v="543250"/>
    <n v="543250"/>
    <n v="54325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60000"/>
    <n v="60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6"/>
    <x v="26"/>
    <x v="2"/>
    <s v="48"/>
    <s v="48925"/>
    <s v="Transf. FECOSVA, AVADECO y Cámara de Comercio"/>
    <n v="280000"/>
    <n v="131000"/>
    <n v="411000"/>
    <n v="410997.99"/>
    <n v="410997.99"/>
    <n v="410997.99"/>
    <n v="266667"/>
  </r>
  <r>
    <x v="4"/>
    <x v="26"/>
    <x v="26"/>
    <x v="2"/>
    <s v="48"/>
    <s v="48999"/>
    <s v="Otras transf. a Familias e Instituciones sin fines de lucro."/>
    <n v="9300"/>
    <n v="0"/>
    <n v="9300"/>
    <n v="9300"/>
    <n v="9300"/>
    <n v="9300"/>
    <n v="9300"/>
  </r>
  <r>
    <x v="4"/>
    <x v="27"/>
    <x v="27"/>
    <x v="0"/>
    <s v="12"/>
    <s v="12000"/>
    <s v="Sueldos del Grupo A1."/>
    <n v="32818"/>
    <n v="0"/>
    <n v="32818"/>
    <n v="100815.66"/>
    <n v="100815.66"/>
    <n v="100696.95"/>
    <n v="100696.95"/>
  </r>
  <r>
    <x v="4"/>
    <x v="27"/>
    <x v="27"/>
    <x v="0"/>
    <s v="12"/>
    <s v="12001"/>
    <s v="Sueldos del Grupo A2."/>
    <n v="173150"/>
    <n v="7066.19"/>
    <n v="180216.19"/>
    <n v="90321.96"/>
    <n v="90321.96"/>
    <n v="88389.39"/>
    <n v="88389.39"/>
  </r>
  <r>
    <x v="4"/>
    <x v="27"/>
    <x v="27"/>
    <x v="0"/>
    <s v="12"/>
    <s v="12003"/>
    <s v="Sueldos del Grupo C1."/>
    <n v="22102"/>
    <n v="0"/>
    <n v="22102"/>
    <n v="8461.0400000000009"/>
    <n v="8461.0400000000009"/>
    <n v="8265.9"/>
    <n v="8265.9"/>
  </r>
  <r>
    <x v="4"/>
    <x v="27"/>
    <x v="27"/>
    <x v="0"/>
    <s v="12"/>
    <s v="12004"/>
    <s v="Sueldos del Grupo C2."/>
    <n v="18734"/>
    <n v="0"/>
    <n v="18734"/>
    <n v="52822"/>
    <n v="52822"/>
    <n v="52821.13"/>
    <n v="52821.13"/>
  </r>
  <r>
    <x v="4"/>
    <x v="27"/>
    <x v="27"/>
    <x v="0"/>
    <s v="12"/>
    <s v="12006"/>
    <s v="Trienios."/>
    <n v="30502"/>
    <n v="0"/>
    <n v="30502"/>
    <n v="28549.18"/>
    <n v="28549.18"/>
    <n v="27326.49"/>
    <n v="27326.49"/>
  </r>
  <r>
    <x v="4"/>
    <x v="27"/>
    <x v="27"/>
    <x v="0"/>
    <s v="12"/>
    <s v="12100"/>
    <s v="Complemento de destino."/>
    <n v="136528"/>
    <n v="3370.36"/>
    <n v="139898.35999999999"/>
    <n v="117995.91"/>
    <n v="117995.91"/>
    <n v="117912.21"/>
    <n v="117912.21"/>
  </r>
  <r>
    <x v="4"/>
    <x v="27"/>
    <x v="27"/>
    <x v="0"/>
    <s v="12"/>
    <s v="12101"/>
    <s v="Complemento específico."/>
    <n v="317033"/>
    <n v="158161.57999999999"/>
    <n v="475194.58"/>
    <n v="397274.13"/>
    <n v="397274.13"/>
    <n v="374700.97"/>
    <n v="374700.97"/>
  </r>
  <r>
    <x v="4"/>
    <x v="27"/>
    <x v="27"/>
    <x v="0"/>
    <s v="12"/>
    <s v="12103"/>
    <s v="Otros complementos."/>
    <n v="14837"/>
    <n v="0"/>
    <n v="14837"/>
    <n v="16524.259999999998"/>
    <n v="16524.259999999998"/>
    <n v="15658.08"/>
    <n v="15658.08"/>
  </r>
  <r>
    <x v="4"/>
    <x v="27"/>
    <x v="27"/>
    <x v="0"/>
    <s v="13"/>
    <s v="13000"/>
    <s v="Retribuciones básicas."/>
    <n v="108607"/>
    <n v="7000"/>
    <n v="115607"/>
    <n v="103272.64"/>
    <n v="103272.64"/>
    <n v="103049.56"/>
    <n v="103049.56"/>
  </r>
  <r>
    <x v="4"/>
    <x v="27"/>
    <x v="27"/>
    <x v="0"/>
    <s v="13"/>
    <s v="13002"/>
    <s v="Otras remuneraciones."/>
    <n v="67718"/>
    <n v="0"/>
    <n v="67718"/>
    <n v="78202.12"/>
    <n v="78202.12"/>
    <n v="78155.06"/>
    <n v="78155.06"/>
  </r>
  <r>
    <x v="4"/>
    <x v="27"/>
    <x v="27"/>
    <x v="0"/>
    <s v="14"/>
    <s v="143"/>
    <s v="Otro personal."/>
    <n v="283647"/>
    <n v="0"/>
    <n v="283647"/>
    <n v="190297.60000000001"/>
    <n v="190297.60000000001"/>
    <n v="181798.05"/>
    <n v="181798.05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4210.8900000000003"/>
    <n v="3970.37"/>
  </r>
  <r>
    <x v="4"/>
    <x v="27"/>
    <x v="27"/>
    <x v="1"/>
    <s v="20"/>
    <s v="204"/>
    <s v="Arrendamientos de material de transporte."/>
    <n v="800"/>
    <n v="0"/>
    <n v="800"/>
    <n v="818.4"/>
    <n v="818.4"/>
    <n v="676.36"/>
    <n v="676.36"/>
  </r>
  <r>
    <x v="4"/>
    <x v="27"/>
    <x v="27"/>
    <x v="1"/>
    <s v="20"/>
    <s v="206"/>
    <s v="Arrendamientos de equipos para procesos de información."/>
    <n v="0"/>
    <n v="0"/>
    <n v="0"/>
    <n v="363"/>
    <n v="363"/>
    <n v="363"/>
    <n v="302.5"/>
  </r>
  <r>
    <x v="4"/>
    <x v="27"/>
    <x v="27"/>
    <x v="1"/>
    <s v="21"/>
    <s v="212"/>
    <s v="Reparación de edificios y otras construcciones."/>
    <n v="100"/>
    <n v="0"/>
    <n v="100"/>
    <n v="4556.87"/>
    <n v="3761.05"/>
    <n v="3761.05"/>
    <n v="3702.44"/>
  </r>
  <r>
    <x v="4"/>
    <x v="27"/>
    <x v="27"/>
    <x v="1"/>
    <s v="21"/>
    <s v="213"/>
    <s v="Reparación de maquinaria, instalaciones técnicas y utillaje."/>
    <n v="10000"/>
    <n v="7200"/>
    <n v="17200"/>
    <n v="5338.83"/>
    <n v="5338.83"/>
    <n v="5310.7"/>
    <n v="5310.7"/>
  </r>
  <r>
    <x v="4"/>
    <x v="27"/>
    <x v="27"/>
    <x v="1"/>
    <s v="21"/>
    <s v="214"/>
    <s v="Reparación de elementos de transporte."/>
    <n v="1400"/>
    <n v="0"/>
    <n v="1400"/>
    <n v="161.06"/>
    <n v="161.06"/>
    <n v="161.06"/>
    <n v="161.06"/>
  </r>
  <r>
    <x v="4"/>
    <x v="27"/>
    <x v="27"/>
    <x v="1"/>
    <s v="22"/>
    <s v="22001"/>
    <s v="Prensa, revistas, libros y otras publicaciones."/>
    <n v="1500"/>
    <n v="0"/>
    <n v="1500"/>
    <n v="728.16"/>
    <n v="728.16"/>
    <n v="728.16"/>
    <n v="728.16"/>
  </r>
  <r>
    <x v="4"/>
    <x v="27"/>
    <x v="27"/>
    <x v="1"/>
    <s v="22"/>
    <s v="22100"/>
    <s v="Energía eléctrica."/>
    <n v="50000"/>
    <n v="0"/>
    <n v="50000"/>
    <n v="50917.63"/>
    <n v="50917.63"/>
    <n v="19959.240000000002"/>
    <n v="18734.68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962.96"/>
    <n v="1962.96"/>
    <n v="1962.95"/>
    <n v="1962.95"/>
  </r>
  <r>
    <x v="4"/>
    <x v="27"/>
    <x v="27"/>
    <x v="1"/>
    <s v="22"/>
    <s v="22199"/>
    <s v="Otros suministros."/>
    <n v="500"/>
    <n v="0"/>
    <n v="500"/>
    <n v="4662.62"/>
    <n v="4662.62"/>
    <n v="4662.62"/>
    <n v="4662.62"/>
  </r>
  <r>
    <x v="4"/>
    <x v="27"/>
    <x v="27"/>
    <x v="1"/>
    <s v="22"/>
    <s v="22200"/>
    <s v="Servicios de Telecomunicaciones."/>
    <n v="1760"/>
    <n v="0"/>
    <n v="1760"/>
    <n v="1759.68"/>
    <n v="1759.68"/>
    <n v="1759.57"/>
    <n v="1759.5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1130.95"/>
    <n v="1130.95"/>
    <n v="1130.94"/>
    <n v="1130.94"/>
  </r>
  <r>
    <x v="4"/>
    <x v="27"/>
    <x v="27"/>
    <x v="1"/>
    <s v="22"/>
    <s v="22602"/>
    <s v="Publicidad y propaganda."/>
    <n v="75000"/>
    <n v="0"/>
    <n v="75000"/>
    <n v="84326.78"/>
    <n v="84326.78"/>
    <n v="84326.78"/>
    <n v="67836.899999999994"/>
  </r>
  <r>
    <x v="4"/>
    <x v="27"/>
    <x v="27"/>
    <x v="1"/>
    <s v="22"/>
    <s v="22606"/>
    <s v="Reuniones, conferencias y cursos."/>
    <n v="50000"/>
    <n v="0"/>
    <n v="50000"/>
    <n v="4518"/>
    <n v="4518"/>
    <n v="3759"/>
    <n v="3759"/>
  </r>
  <r>
    <x v="4"/>
    <x v="27"/>
    <x v="27"/>
    <x v="1"/>
    <s v="22"/>
    <s v="22699"/>
    <s v="Otros gastos diversos"/>
    <n v="40000"/>
    <n v="0"/>
    <n v="40000"/>
    <n v="65955.570000000007"/>
    <n v="65955.570000000007"/>
    <n v="64947.199999999997"/>
    <n v="55273.25"/>
  </r>
  <r>
    <x v="4"/>
    <x v="27"/>
    <x v="27"/>
    <x v="1"/>
    <s v="22"/>
    <s v="22700"/>
    <s v="Limpieza y aseo."/>
    <n v="83000"/>
    <n v="0"/>
    <n v="83000"/>
    <n v="46905.05"/>
    <n v="46905.05"/>
    <n v="26592.84"/>
    <n v="26592.84"/>
  </r>
  <r>
    <x v="4"/>
    <x v="27"/>
    <x v="27"/>
    <x v="1"/>
    <s v="22"/>
    <s v="22706"/>
    <s v="Estudios y trabajos técnicos."/>
    <n v="175000"/>
    <n v="0"/>
    <n v="175000"/>
    <n v="53014.65"/>
    <n v="53014.65"/>
    <n v="53014.65"/>
    <n v="35167.15"/>
  </r>
  <r>
    <x v="4"/>
    <x v="27"/>
    <x v="27"/>
    <x v="1"/>
    <s v="22"/>
    <s v="22799"/>
    <s v="Otros trabajos realizados por otras empresas y profes."/>
    <n v="1360510"/>
    <n v="-469214.3"/>
    <n v="891295.7"/>
    <n v="374600.94"/>
    <n v="374600.94"/>
    <n v="323115.71999999997"/>
    <n v="179828.11"/>
  </r>
  <r>
    <x v="4"/>
    <x v="27"/>
    <x v="27"/>
    <x v="1"/>
    <s v="23"/>
    <s v="23020"/>
    <s v="Dietas del personal no directivo"/>
    <n v="15000"/>
    <n v="0"/>
    <n v="15000"/>
    <n v="8303.17"/>
    <n v="8303.17"/>
    <n v="8303.17"/>
    <n v="8284.4699999999993"/>
  </r>
  <r>
    <x v="4"/>
    <x v="27"/>
    <x v="27"/>
    <x v="1"/>
    <s v="23"/>
    <s v="23120"/>
    <s v="Locomoción del personal no directivo."/>
    <n v="24000"/>
    <n v="0"/>
    <n v="24000"/>
    <n v="11305.95"/>
    <n v="11305.95"/>
    <n v="11305.95"/>
    <n v="11223.8"/>
  </r>
  <r>
    <x v="4"/>
    <x v="27"/>
    <x v="27"/>
    <x v="1"/>
    <s v="23"/>
    <s v="233"/>
    <s v="Otras indemnizaciones."/>
    <n v="700"/>
    <n v="0"/>
    <n v="700"/>
    <n v="360"/>
    <n v="360"/>
    <n v="360"/>
    <n v="360"/>
  </r>
  <r>
    <x v="4"/>
    <x v="27"/>
    <x v="27"/>
    <x v="2"/>
    <s v="47"/>
    <s v="479"/>
    <s v="Otras subvenciones a Empresas privadas."/>
    <n v="1796000"/>
    <n v="-680000"/>
    <n v="1116000"/>
    <n v="613705.51"/>
    <n v="473102.51"/>
    <n v="468102.51"/>
    <n v="225411.51"/>
  </r>
  <r>
    <x v="4"/>
    <x v="27"/>
    <x v="27"/>
    <x v="2"/>
    <s v="48"/>
    <s v="481"/>
    <s v="Premios, becas, etc."/>
    <n v="200000"/>
    <n v="-186000"/>
    <n v="14000"/>
    <n v="13500"/>
    <n v="13500"/>
    <n v="13500"/>
    <n v="1500"/>
  </r>
  <r>
    <x v="4"/>
    <x v="27"/>
    <x v="27"/>
    <x v="2"/>
    <s v="48"/>
    <s v="48201"/>
    <s v="Transf. a Fundación Gral. de la UVA"/>
    <n v="471000"/>
    <n v="0"/>
    <n v="471000"/>
    <n v="471000"/>
    <n v="471000"/>
    <n v="456883.83"/>
    <n v="235500"/>
  </r>
  <r>
    <x v="4"/>
    <x v="27"/>
    <x v="27"/>
    <x v="2"/>
    <s v="48"/>
    <s v="48202"/>
    <s v="Transf. a Fundación Parque Científico de la UVA"/>
    <n v="100000"/>
    <n v="100000"/>
    <n v="200000"/>
    <n v="200000"/>
    <n v="200000"/>
    <n v="1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350000"/>
    <n v="350000"/>
    <n v="350000"/>
    <n v="350000"/>
  </r>
  <r>
    <x v="4"/>
    <x v="27"/>
    <x v="27"/>
    <x v="2"/>
    <s v="48"/>
    <s v="48204"/>
    <s v="Transf. Conf. Va Empresarios: Plan Traspasa"/>
    <n v="50000"/>
    <n v="0"/>
    <n v="50000"/>
    <n v="50000"/>
    <n v="50000"/>
    <n v="50000"/>
    <n v="50000"/>
  </r>
  <r>
    <x v="4"/>
    <x v="27"/>
    <x v="27"/>
    <x v="2"/>
    <s v="48"/>
    <s v="48299"/>
    <s v="Transf. a fundaciones, instituciones y otras entidades"/>
    <n v="585000"/>
    <n v="0"/>
    <n v="585000"/>
    <n v="415671"/>
    <n v="415671"/>
    <n v="415671"/>
    <n v="251271"/>
  </r>
  <r>
    <x v="4"/>
    <x v="27"/>
    <x v="27"/>
    <x v="3"/>
    <s v="60"/>
    <s v="609"/>
    <s v="Otras invers nuevas en infraest y bienes dest al uso gral"/>
    <n v="938956"/>
    <n v="1065337.8799999999"/>
    <n v="2004293.88"/>
    <n v="645825.85"/>
    <n v="569690.03"/>
    <n v="564833.81000000006"/>
    <n v="564833.81000000006"/>
  </r>
  <r>
    <x v="4"/>
    <x v="27"/>
    <x v="27"/>
    <x v="3"/>
    <s v="62"/>
    <s v="622"/>
    <s v="Edificios y otras construcciones."/>
    <n v="177023"/>
    <n v="209837.24"/>
    <n v="386860.24"/>
    <n v="256676.9"/>
    <n v="256676.9"/>
    <n v="255554.96"/>
    <n v="222935.75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11908.47"/>
    <n v="11908.47"/>
    <n v="11908.47"/>
    <n v="0"/>
  </r>
  <r>
    <x v="4"/>
    <x v="27"/>
    <x v="27"/>
    <x v="3"/>
    <s v="63"/>
    <s v="633"/>
    <s v="Maquinaria, instalaciones técnicas y utillaje."/>
    <n v="0"/>
    <n v="8250"/>
    <n v="8250"/>
    <n v="28129.26"/>
    <n v="28129.26"/>
    <n v="23702.240000000002"/>
    <n v="14119.56"/>
  </r>
  <r>
    <x v="4"/>
    <x v="27"/>
    <x v="27"/>
    <x v="4"/>
    <s v="77"/>
    <s v="77901"/>
    <s v="Subvención a Switch Mobility Europe S.L."/>
    <n v="0"/>
    <n v="1000000"/>
    <n v="100000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219764.3"/>
    <n v="219764.3"/>
    <n v="219764.3"/>
    <n v="219764.3"/>
  </r>
  <r>
    <x v="5"/>
    <x v="29"/>
    <x v="29"/>
    <x v="0"/>
    <s v="12"/>
    <s v="12001"/>
    <s v="Sueldos del Grupo A2."/>
    <n v="14429"/>
    <n v="0"/>
    <n v="14429"/>
    <n v="14665.02"/>
    <n v="14665.02"/>
    <n v="14626.98"/>
    <n v="14626.98"/>
  </r>
  <r>
    <x v="5"/>
    <x v="29"/>
    <x v="29"/>
    <x v="0"/>
    <s v="12"/>
    <s v="12004"/>
    <s v="Sueldos del Grupo C2."/>
    <n v="9367"/>
    <n v="0"/>
    <n v="9367"/>
    <n v="9508"/>
    <n v="9508"/>
    <n v="9495.7199999999993"/>
    <n v="9495.7199999999993"/>
  </r>
  <r>
    <x v="5"/>
    <x v="29"/>
    <x v="29"/>
    <x v="0"/>
    <s v="12"/>
    <s v="12006"/>
    <s v="Trienios."/>
    <n v="6152"/>
    <n v="0"/>
    <n v="6152"/>
    <n v="6546.62"/>
    <n v="6546.62"/>
    <n v="6476.25"/>
    <n v="6476.25"/>
  </r>
  <r>
    <x v="5"/>
    <x v="29"/>
    <x v="29"/>
    <x v="0"/>
    <s v="12"/>
    <s v="12100"/>
    <s v="Complemento de destino."/>
    <n v="15703"/>
    <n v="0"/>
    <n v="15703"/>
    <n v="15937.42"/>
    <n v="15937.42"/>
    <n v="15918.14"/>
    <n v="15918.14"/>
  </r>
  <r>
    <x v="5"/>
    <x v="29"/>
    <x v="29"/>
    <x v="0"/>
    <s v="12"/>
    <s v="12101"/>
    <s v="Complemento específico."/>
    <n v="41223"/>
    <n v="2100"/>
    <n v="43323"/>
    <n v="41829.1"/>
    <n v="41829.1"/>
    <n v="41788.74"/>
    <n v="41788.74"/>
  </r>
  <r>
    <x v="5"/>
    <x v="29"/>
    <x v="29"/>
    <x v="0"/>
    <s v="12"/>
    <s v="12103"/>
    <s v="Otros complementos."/>
    <n v="2857"/>
    <n v="0"/>
    <n v="2857"/>
    <n v="3344.78"/>
    <n v="3344.78"/>
    <n v="3233.58"/>
    <n v="3233.58"/>
  </r>
  <r>
    <x v="5"/>
    <x v="29"/>
    <x v="29"/>
    <x v="1"/>
    <s v="21"/>
    <s v="212"/>
    <s v="Reparación de edificios y otras construcciones."/>
    <n v="15000"/>
    <n v="-6500"/>
    <n v="8500"/>
    <n v="9000.5499999999993"/>
    <n v="7172.75"/>
    <n v="6809.74"/>
    <n v="3581.85"/>
  </r>
  <r>
    <x v="5"/>
    <x v="29"/>
    <x v="29"/>
    <x v="1"/>
    <s v="21"/>
    <s v="213"/>
    <s v="Reparación de maquinaria, instalaciones técnicas y utillaje."/>
    <n v="18300"/>
    <n v="-4500"/>
    <n v="13800"/>
    <n v="12143.51"/>
    <n v="12143.51"/>
    <n v="11848.6"/>
    <n v="11769.14"/>
  </r>
  <r>
    <x v="5"/>
    <x v="29"/>
    <x v="29"/>
    <x v="1"/>
    <s v="22"/>
    <s v="22100"/>
    <s v="Energía eléctrica."/>
    <n v="75000"/>
    <n v="0"/>
    <n v="75000"/>
    <n v="69545.97"/>
    <n v="69545.97"/>
    <n v="29844.02"/>
    <n v="28789.43"/>
  </r>
  <r>
    <x v="5"/>
    <x v="29"/>
    <x v="29"/>
    <x v="1"/>
    <s v="22"/>
    <s v="22602"/>
    <s v="Publicidad y propaganda."/>
    <n v="31000"/>
    <n v="0"/>
    <n v="31000"/>
    <n v="28297.200000000001"/>
    <n v="28297.200000000001"/>
    <n v="27581.55"/>
    <n v="22650.799999999999"/>
  </r>
  <r>
    <x v="5"/>
    <x v="29"/>
    <x v="29"/>
    <x v="1"/>
    <s v="22"/>
    <s v="22613"/>
    <s v="Plan de Juventud"/>
    <n v="45000"/>
    <n v="-25000"/>
    <n v="20000"/>
    <n v="54272.41"/>
    <n v="54272.41"/>
    <n v="54002.68"/>
    <n v="42851.4"/>
  </r>
  <r>
    <x v="5"/>
    <x v="29"/>
    <x v="29"/>
    <x v="1"/>
    <s v="22"/>
    <s v="22699"/>
    <s v="Otros gastos diversos"/>
    <n v="10000"/>
    <n v="0"/>
    <n v="10000"/>
    <n v="1529.23"/>
    <n v="1529.23"/>
    <n v="1366.28"/>
    <n v="737.08"/>
  </r>
  <r>
    <x v="5"/>
    <x v="29"/>
    <x v="29"/>
    <x v="1"/>
    <s v="22"/>
    <s v="22700"/>
    <s v="Limpieza y aseo."/>
    <n v="56000"/>
    <n v="0"/>
    <n v="56000"/>
    <n v="55569.06"/>
    <n v="55569.06"/>
    <n v="55569.06"/>
    <n v="50938.25"/>
  </r>
  <r>
    <x v="5"/>
    <x v="29"/>
    <x v="29"/>
    <x v="1"/>
    <s v="22"/>
    <s v="22701"/>
    <s v="Seguridad."/>
    <n v="0"/>
    <n v="0"/>
    <n v="0"/>
    <n v="2134.4499999999998"/>
    <n v="2134.4499999999998"/>
    <n v="2134.44"/>
    <n v="2134.44"/>
  </r>
  <r>
    <x v="5"/>
    <x v="29"/>
    <x v="29"/>
    <x v="1"/>
    <s v="22"/>
    <s v="22706"/>
    <s v="Estudios y trabajos técnicos."/>
    <n v="0"/>
    <n v="0"/>
    <n v="0"/>
    <n v="1169.27"/>
    <n v="1169.27"/>
    <n v="1169.27"/>
    <n v="1169.27"/>
  </r>
  <r>
    <x v="5"/>
    <x v="29"/>
    <x v="29"/>
    <x v="1"/>
    <s v="22"/>
    <s v="22799"/>
    <s v="Otros trabajos realizados por otras empresas y profes."/>
    <n v="470000"/>
    <n v="0"/>
    <n v="470000"/>
    <n v="477740.05"/>
    <n v="477740.05"/>
    <n v="472864.03"/>
    <n v="415193.8"/>
  </r>
  <r>
    <x v="5"/>
    <x v="29"/>
    <x v="29"/>
    <x v="1"/>
    <s v="23"/>
    <s v="23020"/>
    <s v="Dietas del personal no directivo"/>
    <n v="0"/>
    <n v="0"/>
    <n v="0"/>
    <n v="18.7"/>
    <n v="18.7"/>
    <n v="18.7"/>
    <n v="18.7"/>
  </r>
  <r>
    <x v="5"/>
    <x v="29"/>
    <x v="29"/>
    <x v="1"/>
    <s v="23"/>
    <s v="23120"/>
    <s v="Locomoción del personal no directivo."/>
    <n v="0"/>
    <n v="0"/>
    <n v="0"/>
    <n v="118"/>
    <n v="118"/>
    <n v="118"/>
    <n v="118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96637.46"/>
    <n v="89637.46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2"/>
    <s v="625"/>
    <s v="Mobiliario."/>
    <n v="0"/>
    <n v="25000"/>
    <n v="25000"/>
    <n v="23631.3"/>
    <n v="23631.3"/>
    <n v="23631.3"/>
    <n v="15264.15"/>
  </r>
  <r>
    <x v="5"/>
    <x v="29"/>
    <x v="29"/>
    <x v="3"/>
    <s v="63"/>
    <s v="632"/>
    <s v="Edificios y otras construcciones."/>
    <n v="0"/>
    <n v="48400"/>
    <n v="48400"/>
    <n v="46724.49"/>
    <n v="46724.49"/>
    <n v="46586.04"/>
    <n v="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21033.19"/>
    <n v="21033.19"/>
  </r>
  <r>
    <x v="5"/>
    <x v="30"/>
    <x v="30"/>
    <x v="0"/>
    <s v="12"/>
    <s v="12000"/>
    <s v="Sueldos del Grupo A1."/>
    <n v="32818"/>
    <n v="0"/>
    <n v="32818"/>
    <n v="30165.69"/>
    <n v="30165.69"/>
    <n v="29525.17"/>
    <n v="29525.17"/>
  </r>
  <r>
    <x v="5"/>
    <x v="30"/>
    <x v="30"/>
    <x v="0"/>
    <s v="12"/>
    <s v="12001"/>
    <s v="Sueldos del Grupo A2."/>
    <n v="57717"/>
    <n v="0"/>
    <n v="57717"/>
    <n v="46511.86"/>
    <n v="46511.86"/>
    <n v="27304.07"/>
    <n v="27304.07"/>
  </r>
  <r>
    <x v="5"/>
    <x v="30"/>
    <x v="30"/>
    <x v="0"/>
    <s v="12"/>
    <s v="12004"/>
    <s v="Sueldos del Grupo C2."/>
    <n v="28102"/>
    <n v="0"/>
    <n v="28102"/>
    <n v="21450.42"/>
    <n v="21450.42"/>
    <n v="15610.83"/>
    <n v="15610.83"/>
  </r>
  <r>
    <x v="5"/>
    <x v="30"/>
    <x v="30"/>
    <x v="0"/>
    <s v="12"/>
    <s v="12006"/>
    <s v="Trienios."/>
    <n v="5493"/>
    <n v="0"/>
    <n v="5493"/>
    <n v="11975"/>
    <n v="11975"/>
    <n v="11598.1"/>
    <n v="11598.1"/>
  </r>
  <r>
    <x v="5"/>
    <x v="30"/>
    <x v="30"/>
    <x v="0"/>
    <s v="12"/>
    <s v="12100"/>
    <s v="Complemento de destino."/>
    <n v="62861"/>
    <n v="0"/>
    <n v="62861"/>
    <n v="41980.54"/>
    <n v="41980.54"/>
    <n v="40418.269999999997"/>
    <n v="40418.269999999997"/>
  </r>
  <r>
    <x v="5"/>
    <x v="30"/>
    <x v="30"/>
    <x v="0"/>
    <s v="12"/>
    <s v="12101"/>
    <s v="Complemento específico."/>
    <n v="157100"/>
    <n v="0"/>
    <n v="157100"/>
    <n v="110250.39"/>
    <n v="110250.39"/>
    <n v="107504.4"/>
    <n v="107504.4"/>
  </r>
  <r>
    <x v="5"/>
    <x v="30"/>
    <x v="30"/>
    <x v="0"/>
    <s v="12"/>
    <s v="12103"/>
    <s v="Otros complementos."/>
    <n v="632"/>
    <n v="0"/>
    <n v="632"/>
    <n v="12179.33"/>
    <n v="12179.33"/>
    <n v="11665.46"/>
    <n v="11665.46"/>
  </r>
  <r>
    <x v="5"/>
    <x v="30"/>
    <x v="30"/>
    <x v="0"/>
    <s v="13"/>
    <s v="13000"/>
    <s v="Retribuciones básicas."/>
    <n v="28673"/>
    <n v="0"/>
    <n v="28673"/>
    <n v="33383"/>
    <n v="33383"/>
    <n v="29066.799999999999"/>
    <n v="29066.799999999999"/>
  </r>
  <r>
    <x v="5"/>
    <x v="30"/>
    <x v="30"/>
    <x v="0"/>
    <s v="13"/>
    <s v="13002"/>
    <s v="Otras remuneraciones."/>
    <n v="17981"/>
    <n v="0"/>
    <n v="17981"/>
    <n v="18686"/>
    <n v="18686"/>
    <n v="18280.990000000002"/>
    <n v="18280.990000000002"/>
  </r>
  <r>
    <x v="5"/>
    <x v="30"/>
    <x v="30"/>
    <x v="0"/>
    <s v="13"/>
    <s v="131"/>
    <s v="Laboral temporal."/>
    <n v="0"/>
    <n v="20000"/>
    <n v="20000"/>
    <n v="2600"/>
    <n v="2600"/>
    <n v="2553.67"/>
    <n v="2553.67"/>
  </r>
  <r>
    <x v="5"/>
    <x v="30"/>
    <x v="30"/>
    <x v="1"/>
    <s v="21"/>
    <s v="212"/>
    <s v="Reparación de edificios y otras construcciones."/>
    <n v="9900"/>
    <n v="-7000"/>
    <n v="2900"/>
    <n v="0"/>
    <n v="0"/>
    <n v="0"/>
    <n v="0"/>
  </r>
  <r>
    <x v="5"/>
    <x v="30"/>
    <x v="30"/>
    <x v="1"/>
    <s v="21"/>
    <s v="213"/>
    <s v="Reparación de maquinaria, instalaciones técnicas y utillaje."/>
    <n v="9100"/>
    <n v="-2000"/>
    <n v="7100"/>
    <n v="5737.74"/>
    <n v="5737.74"/>
    <n v="4863.75"/>
    <n v="4424.75"/>
  </r>
  <r>
    <x v="5"/>
    <x v="30"/>
    <x v="30"/>
    <x v="1"/>
    <s v="22"/>
    <s v="22100"/>
    <s v="Energía eléctrica."/>
    <n v="4000"/>
    <n v="0"/>
    <n v="4000"/>
    <n v="4589"/>
    <n v="4589"/>
    <n v="2778.82"/>
    <n v="2580.46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3594.16"/>
    <n v="3018.88"/>
  </r>
  <r>
    <x v="5"/>
    <x v="30"/>
    <x v="30"/>
    <x v="1"/>
    <s v="22"/>
    <s v="22611"/>
    <s v="Plan contra la violencia de género e igualdad de oportunidad"/>
    <n v="120000"/>
    <n v="110523.87"/>
    <n v="230523.87"/>
    <n v="235765.08"/>
    <n v="235765.08"/>
    <n v="225569.87"/>
    <n v="205612.52"/>
  </r>
  <r>
    <x v="5"/>
    <x v="30"/>
    <x v="30"/>
    <x v="1"/>
    <s v="22"/>
    <s v="22613"/>
    <s v="Plan de Juventud"/>
    <n v="0"/>
    <n v="0"/>
    <n v="0"/>
    <n v="4000"/>
    <n v="4000"/>
    <n v="709.5"/>
    <n v="709.5"/>
  </r>
  <r>
    <x v="5"/>
    <x v="30"/>
    <x v="30"/>
    <x v="1"/>
    <s v="22"/>
    <s v="22614"/>
    <s v="Plan Infancia"/>
    <n v="60000"/>
    <n v="0"/>
    <n v="60000"/>
    <n v="35097.06"/>
    <n v="35097.06"/>
    <n v="34980.86"/>
    <n v="23399.9"/>
  </r>
  <r>
    <x v="5"/>
    <x v="30"/>
    <x v="30"/>
    <x v="1"/>
    <s v="22"/>
    <s v="22619"/>
    <s v="Plan Conciliación y Corresponsabilidad"/>
    <n v="65000"/>
    <n v="0"/>
    <n v="65000"/>
    <n v="65017.279999999999"/>
    <n v="65017.279999999999"/>
    <n v="64954.62"/>
    <n v="51138.62"/>
  </r>
  <r>
    <x v="5"/>
    <x v="30"/>
    <x v="30"/>
    <x v="1"/>
    <s v="22"/>
    <s v="22620"/>
    <s v="Plan de inserción laboral"/>
    <n v="130000"/>
    <n v="-28400"/>
    <n v="101600"/>
    <n v="79020.36"/>
    <n v="17575.96"/>
    <n v="17572.349999999999"/>
    <n v="2480.4"/>
  </r>
  <r>
    <x v="5"/>
    <x v="30"/>
    <x v="30"/>
    <x v="1"/>
    <s v="22"/>
    <s v="22699"/>
    <s v="Otros gastos diversos"/>
    <n v="3000"/>
    <n v="0"/>
    <n v="3000"/>
    <n v="2227.14"/>
    <n v="2227.14"/>
    <n v="2012.09"/>
    <n v="2012.09"/>
  </r>
  <r>
    <x v="5"/>
    <x v="30"/>
    <x v="30"/>
    <x v="1"/>
    <s v="22"/>
    <s v="22700"/>
    <s v="Limpieza y aseo."/>
    <n v="6500"/>
    <n v="0"/>
    <n v="6500"/>
    <n v="6165.61"/>
    <n v="6165.61"/>
    <n v="6165.61"/>
    <n v="5651.8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9993.31"/>
    <n v="79993.31"/>
    <n v="42098.25"/>
    <n v="38304.9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2"/>
    <s v="48"/>
    <s v="48996"/>
    <s v="Conv. prevención abuso emocional y sexual en el Deporte"/>
    <n v="0"/>
    <n v="3445"/>
    <n v="3445"/>
    <n v="3445"/>
    <n v="3445"/>
    <n v="3445"/>
    <n v="0"/>
  </r>
  <r>
    <x v="5"/>
    <x v="31"/>
    <x v="31"/>
    <x v="0"/>
    <s v="12"/>
    <s v="12000"/>
    <s v="Sueldos del Grupo A1."/>
    <n v="65636"/>
    <n v="0"/>
    <n v="65636"/>
    <n v="67443.710000000006"/>
    <n v="67443.710000000006"/>
    <n v="58009.18"/>
    <n v="58009.18"/>
  </r>
  <r>
    <x v="5"/>
    <x v="31"/>
    <x v="31"/>
    <x v="0"/>
    <s v="12"/>
    <s v="12003"/>
    <s v="Sueldos del Grupo C1."/>
    <n v="22102"/>
    <n v="0"/>
    <n v="22102"/>
    <n v="22474"/>
    <n v="22474"/>
    <n v="22405.35"/>
    <n v="22405.35"/>
  </r>
  <r>
    <x v="5"/>
    <x v="31"/>
    <x v="31"/>
    <x v="0"/>
    <s v="12"/>
    <s v="12004"/>
    <s v="Sueldos del Grupo C2."/>
    <n v="9367"/>
    <n v="0"/>
    <n v="9367"/>
    <n v="9517.2199999999993"/>
    <n v="9517.2199999999993"/>
    <n v="9495.73"/>
    <n v="9495.73"/>
  </r>
  <r>
    <x v="5"/>
    <x v="31"/>
    <x v="31"/>
    <x v="0"/>
    <s v="12"/>
    <s v="12006"/>
    <s v="Trienios."/>
    <n v="22106"/>
    <n v="0"/>
    <n v="22106"/>
    <n v="23190.06"/>
    <n v="23190.06"/>
    <n v="23177.84"/>
    <n v="23177.84"/>
  </r>
  <r>
    <x v="5"/>
    <x v="31"/>
    <x v="31"/>
    <x v="0"/>
    <s v="12"/>
    <s v="12100"/>
    <s v="Complemento de destino."/>
    <n v="64936"/>
    <n v="0"/>
    <n v="64936"/>
    <n v="66350.87"/>
    <n v="66350.87"/>
    <n v="61685.42"/>
    <n v="61685.42"/>
  </r>
  <r>
    <x v="5"/>
    <x v="31"/>
    <x v="31"/>
    <x v="0"/>
    <s v="12"/>
    <s v="12101"/>
    <s v="Complemento específico."/>
    <n v="159995"/>
    <n v="31500"/>
    <n v="191495"/>
    <n v="164010.37"/>
    <n v="164010.37"/>
    <n v="151409.12"/>
    <n v="151409.12"/>
  </r>
  <r>
    <x v="5"/>
    <x v="31"/>
    <x v="31"/>
    <x v="0"/>
    <s v="12"/>
    <s v="12103"/>
    <s v="Otros complementos."/>
    <n v="8692"/>
    <n v="0"/>
    <n v="8692"/>
    <n v="12822.64"/>
    <n v="12822.64"/>
    <n v="11792.02"/>
    <n v="11792.02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353.87"/>
    <n v="16353.87"/>
    <n v="16340.63"/>
    <n v="16340.63"/>
  </r>
  <r>
    <x v="5"/>
    <x v="32"/>
    <x v="32"/>
    <x v="0"/>
    <s v="12"/>
    <s v="12001"/>
    <s v="Sueldos del Grupo A2."/>
    <n v="14429"/>
    <n v="0"/>
    <n v="14429"/>
    <n v="14665.02"/>
    <n v="14665.02"/>
    <n v="11439"/>
    <n v="11439"/>
  </r>
  <r>
    <x v="5"/>
    <x v="32"/>
    <x v="32"/>
    <x v="0"/>
    <s v="12"/>
    <s v="12004"/>
    <s v="Sueldos del Grupo C2."/>
    <n v="9367"/>
    <n v="0"/>
    <n v="9367"/>
    <n v="9508"/>
    <n v="9508"/>
    <n v="9495.7199999999993"/>
    <n v="9495.7199999999993"/>
  </r>
  <r>
    <x v="5"/>
    <x v="32"/>
    <x v="32"/>
    <x v="0"/>
    <s v="12"/>
    <s v="12006"/>
    <s v="Trienios."/>
    <n v="12567"/>
    <n v="0"/>
    <n v="12567"/>
    <n v="13094.15"/>
    <n v="13094.15"/>
    <n v="11811.68"/>
    <n v="11811.68"/>
  </r>
  <r>
    <x v="5"/>
    <x v="32"/>
    <x v="32"/>
    <x v="0"/>
    <s v="12"/>
    <s v="12100"/>
    <s v="Complemento de destino."/>
    <n v="21307"/>
    <n v="0"/>
    <n v="21307"/>
    <n v="21484.53"/>
    <n v="21484.53"/>
    <n v="19871.54"/>
    <n v="19871.54"/>
  </r>
  <r>
    <x v="5"/>
    <x v="32"/>
    <x v="32"/>
    <x v="0"/>
    <s v="12"/>
    <s v="12101"/>
    <s v="Complemento específico."/>
    <n v="54029"/>
    <n v="10100"/>
    <n v="64129"/>
    <n v="61660.41"/>
    <n v="61660.41"/>
    <n v="61626.53"/>
    <n v="61626.53"/>
  </r>
  <r>
    <x v="5"/>
    <x v="32"/>
    <x v="32"/>
    <x v="0"/>
    <s v="12"/>
    <s v="12103"/>
    <s v="Otros complementos."/>
    <n v="6640"/>
    <n v="0"/>
    <n v="6640"/>
    <n v="6834.64"/>
    <n v="6834.64"/>
    <n v="6458.99"/>
    <n v="6458.99"/>
  </r>
  <r>
    <x v="5"/>
    <x v="32"/>
    <x v="32"/>
    <x v="1"/>
    <s v="21"/>
    <s v="212"/>
    <s v="Reparación de edificios y otras construcciones."/>
    <n v="25000"/>
    <n v="0"/>
    <n v="25000"/>
    <n v="25051.34"/>
    <n v="23870.89"/>
    <n v="20655.580000000002"/>
    <n v="20614.95"/>
  </r>
  <r>
    <x v="5"/>
    <x v="32"/>
    <x v="32"/>
    <x v="1"/>
    <s v="21"/>
    <s v="213"/>
    <s v="Reparación de maquinaria, instalaciones técnicas y utillaje."/>
    <n v="48000"/>
    <n v="0"/>
    <n v="48000"/>
    <n v="30103.77"/>
    <n v="30103.77"/>
    <n v="29844.36"/>
    <n v="29727.86"/>
  </r>
  <r>
    <x v="5"/>
    <x v="32"/>
    <x v="32"/>
    <x v="1"/>
    <s v="21"/>
    <s v="215"/>
    <s v="Mobiliario."/>
    <n v="0"/>
    <n v="0"/>
    <n v="0"/>
    <n v="2102.98"/>
    <n v="2102.98"/>
    <n v="2102.98"/>
    <n v="0"/>
  </r>
  <r>
    <x v="5"/>
    <x v="32"/>
    <x v="32"/>
    <x v="1"/>
    <s v="22"/>
    <s v="22100"/>
    <s v="Energía eléctrica."/>
    <n v="60500"/>
    <n v="0"/>
    <n v="60500"/>
    <n v="55000"/>
    <n v="55000"/>
    <n v="32093.23"/>
    <n v="29333.5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82600"/>
    <n v="82600"/>
    <n v="68211.460000000006"/>
    <n v="65282.2"/>
  </r>
  <r>
    <x v="5"/>
    <x v="32"/>
    <x v="32"/>
    <x v="1"/>
    <s v="22"/>
    <s v="22199"/>
    <s v="Otros suministros."/>
    <n v="32000"/>
    <n v="0"/>
    <n v="32000"/>
    <n v="25034.52"/>
    <n v="25034.52"/>
    <n v="24945.08"/>
    <n v="20735.03"/>
  </r>
  <r>
    <x v="5"/>
    <x v="32"/>
    <x v="32"/>
    <x v="1"/>
    <s v="22"/>
    <s v="22602"/>
    <s v="Publicidad y propaganda."/>
    <n v="3000"/>
    <n v="0"/>
    <n v="3000"/>
    <n v="1512.5"/>
    <n v="1512.5"/>
    <n v="1512.5"/>
    <n v="883.3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213098.76"/>
    <n v="195340.53"/>
  </r>
  <r>
    <x v="5"/>
    <x v="32"/>
    <x v="32"/>
    <x v="1"/>
    <s v="22"/>
    <s v="22799"/>
    <s v="Otros trabajos realizados por otras empresas y profes."/>
    <n v="3204000"/>
    <n v="-33000"/>
    <n v="3171000"/>
    <n v="3165208.32"/>
    <n v="3162454"/>
    <n v="3135030.56"/>
    <n v="3089435.64"/>
  </r>
  <r>
    <x v="5"/>
    <x v="32"/>
    <x v="32"/>
    <x v="2"/>
    <s v="48"/>
    <s v="48901"/>
    <s v="Conv. con Asoc. Empresarios Polígono San Cristóbal"/>
    <n v="0"/>
    <n v="27603.66"/>
    <n v="27603.66"/>
    <n v="27603.63"/>
    <n v="27603.63"/>
    <n v="27603.63"/>
    <n v="0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1164713.1100000001"/>
    <n v="1103156.07"/>
  </r>
  <r>
    <x v="5"/>
    <x v="32"/>
    <x v="32"/>
    <x v="3"/>
    <s v="62"/>
    <s v="623"/>
    <s v="Maquinaria, instalaciones técnicas y utillaje."/>
    <n v="0"/>
    <n v="6000"/>
    <n v="6000"/>
    <n v="6868.3"/>
    <n v="6868.3"/>
    <n v="6868.3"/>
    <n v="6868.3"/>
  </r>
  <r>
    <x v="5"/>
    <x v="32"/>
    <x v="32"/>
    <x v="3"/>
    <s v="62"/>
    <s v="625"/>
    <s v="Mobiliario."/>
    <n v="38500"/>
    <n v="-6688"/>
    <n v="31812"/>
    <n v="28911.74"/>
    <n v="28911.74"/>
    <n v="28906.9"/>
    <n v="0"/>
  </r>
  <r>
    <x v="5"/>
    <x v="32"/>
    <x v="32"/>
    <x v="3"/>
    <s v="63"/>
    <s v="632"/>
    <s v="Edificios y otras construcciones."/>
    <n v="198672"/>
    <n v="7485.5"/>
    <n v="206157.5"/>
    <n v="87470.21"/>
    <n v="87470.21"/>
    <n v="87179.57"/>
    <n v="87179.57"/>
  </r>
  <r>
    <x v="5"/>
    <x v="32"/>
    <x v="32"/>
    <x v="3"/>
    <s v="63"/>
    <s v="633"/>
    <s v="Maquinaria, instalaciones técnicas y utillaje."/>
    <n v="15000"/>
    <n v="156500"/>
    <n v="171500"/>
    <n v="161612.6"/>
    <n v="134809.57999999999"/>
    <n v="134809.57999999999"/>
    <n v="7976.87"/>
  </r>
  <r>
    <x v="5"/>
    <x v="33"/>
    <x v="33"/>
    <x v="0"/>
    <s v="12"/>
    <s v="12000"/>
    <s v="Sueldos del Grupo A1."/>
    <n v="16409"/>
    <n v="0"/>
    <n v="16409"/>
    <n v="16601.61"/>
    <n v="16601.61"/>
    <n v="16592"/>
    <n v="16592"/>
  </r>
  <r>
    <x v="5"/>
    <x v="33"/>
    <x v="33"/>
    <x v="0"/>
    <s v="12"/>
    <s v="12001"/>
    <s v="Sueldos del Grupo A2."/>
    <n v="43287"/>
    <n v="0"/>
    <n v="43287"/>
    <n v="42896.42"/>
    <n v="42896.42"/>
    <n v="34523"/>
    <n v="34523"/>
  </r>
  <r>
    <x v="5"/>
    <x v="33"/>
    <x v="33"/>
    <x v="0"/>
    <s v="12"/>
    <s v="12003"/>
    <s v="Sueldos del Grupo C1."/>
    <n v="11051"/>
    <n v="0"/>
    <n v="11051"/>
    <n v="14689.25"/>
    <n v="14689.25"/>
    <n v="8776.4"/>
    <n v="8776.4"/>
  </r>
  <r>
    <x v="5"/>
    <x v="33"/>
    <x v="33"/>
    <x v="0"/>
    <s v="12"/>
    <s v="12004"/>
    <s v="Sueldos del Grupo C2."/>
    <n v="28102"/>
    <n v="0"/>
    <n v="28102"/>
    <n v="28524"/>
    <n v="28524"/>
    <n v="27943.85"/>
    <n v="27943.85"/>
  </r>
  <r>
    <x v="5"/>
    <x v="33"/>
    <x v="33"/>
    <x v="0"/>
    <s v="12"/>
    <s v="12006"/>
    <s v="Trienios."/>
    <n v="23471"/>
    <n v="0"/>
    <n v="23471"/>
    <n v="19791"/>
    <n v="19791"/>
    <n v="18720.21"/>
    <n v="18720.21"/>
  </r>
  <r>
    <x v="5"/>
    <x v="33"/>
    <x v="33"/>
    <x v="0"/>
    <s v="12"/>
    <s v="12100"/>
    <s v="Complemento de destino."/>
    <n v="57122"/>
    <n v="0"/>
    <n v="57122"/>
    <n v="57073.85"/>
    <n v="57073.85"/>
    <n v="50089.19"/>
    <n v="50089.19"/>
  </r>
  <r>
    <x v="5"/>
    <x v="33"/>
    <x v="33"/>
    <x v="0"/>
    <s v="12"/>
    <s v="12101"/>
    <s v="Complemento específico."/>
    <n v="138430"/>
    <n v="0"/>
    <n v="138430"/>
    <n v="140429.32"/>
    <n v="140429.32"/>
    <n v="126759.75"/>
    <n v="126759.75"/>
  </r>
  <r>
    <x v="5"/>
    <x v="33"/>
    <x v="33"/>
    <x v="0"/>
    <s v="12"/>
    <s v="12103"/>
    <s v="Otros complementos."/>
    <n v="12828"/>
    <n v="0"/>
    <n v="12828"/>
    <n v="11639"/>
    <n v="11639"/>
    <n v="10627.52"/>
    <n v="10627.52"/>
  </r>
  <r>
    <x v="5"/>
    <x v="33"/>
    <x v="33"/>
    <x v="0"/>
    <s v="13"/>
    <s v="13000"/>
    <s v="Retribuciones básicas."/>
    <n v="859961"/>
    <n v="0"/>
    <n v="859961"/>
    <n v="798695"/>
    <n v="798695"/>
    <n v="798397.8"/>
    <n v="798397.8"/>
  </r>
  <r>
    <x v="5"/>
    <x v="33"/>
    <x v="33"/>
    <x v="0"/>
    <s v="13"/>
    <s v="13002"/>
    <s v="Otras remuneraciones."/>
    <n v="720377"/>
    <n v="30000"/>
    <n v="750377"/>
    <n v="779756"/>
    <n v="779756"/>
    <n v="779690.72"/>
    <n v="779690.72"/>
  </r>
  <r>
    <x v="5"/>
    <x v="33"/>
    <x v="33"/>
    <x v="0"/>
    <s v="13"/>
    <s v="131"/>
    <s v="Laboral temporal."/>
    <n v="0"/>
    <n v="6000"/>
    <n v="6000"/>
    <n v="37818.769999999997"/>
    <n v="37818.769999999997"/>
    <n v="36889.769999999997"/>
    <n v="36889.769999999997"/>
  </r>
  <r>
    <x v="5"/>
    <x v="33"/>
    <x v="33"/>
    <x v="1"/>
    <s v="21"/>
    <s v="212"/>
    <s v="Reparación de edificios y otras construcciones."/>
    <n v="300000"/>
    <n v="-44700"/>
    <n v="255300"/>
    <n v="319904.96000000002"/>
    <n v="309225.46999999997"/>
    <n v="298594.25"/>
    <n v="182051.58"/>
  </r>
  <r>
    <x v="5"/>
    <x v="33"/>
    <x v="33"/>
    <x v="1"/>
    <s v="21"/>
    <s v="213"/>
    <s v="Reparación de maquinaria, instalaciones técnicas y utillaje."/>
    <n v="183800"/>
    <n v="49000"/>
    <n v="232800"/>
    <n v="183730.04"/>
    <n v="183730.04"/>
    <n v="178313.34"/>
    <n v="142403.37"/>
  </r>
  <r>
    <x v="5"/>
    <x v="33"/>
    <x v="33"/>
    <x v="1"/>
    <s v="21"/>
    <s v="215"/>
    <s v="Mobiliario."/>
    <n v="0"/>
    <n v="0"/>
    <n v="0"/>
    <n v="204.67"/>
    <n v="204.67"/>
    <n v="204.67"/>
    <n v="204.67"/>
  </r>
  <r>
    <x v="5"/>
    <x v="33"/>
    <x v="33"/>
    <x v="1"/>
    <s v="22"/>
    <s v="22100"/>
    <s v="Energía eléctrica."/>
    <n v="506000"/>
    <n v="0"/>
    <n v="506000"/>
    <n v="460000"/>
    <n v="460000"/>
    <n v="291293.81"/>
    <n v="265598.43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721500"/>
    <n v="721500"/>
    <n v="708909.75"/>
    <n v="662873.4"/>
  </r>
  <r>
    <x v="5"/>
    <x v="33"/>
    <x v="33"/>
    <x v="1"/>
    <s v="22"/>
    <s v="22103"/>
    <s v="Combustibles y carburantes."/>
    <n v="12000"/>
    <n v="0"/>
    <n v="12000"/>
    <n v="10853.7"/>
    <n v="10853.7"/>
    <n v="10852.21"/>
    <n v="6331.33"/>
  </r>
  <r>
    <x v="5"/>
    <x v="33"/>
    <x v="33"/>
    <x v="1"/>
    <s v="22"/>
    <s v="22104"/>
    <s v="Vestuario."/>
    <n v="4500"/>
    <n v="0"/>
    <n v="4500"/>
    <n v="4500"/>
    <n v="4500"/>
    <n v="4253.88"/>
    <n v="0"/>
  </r>
  <r>
    <x v="5"/>
    <x v="33"/>
    <x v="33"/>
    <x v="1"/>
    <s v="22"/>
    <s v="22200"/>
    <s v="Servicios de Telecomunicaciones."/>
    <n v="5000"/>
    <n v="0"/>
    <n v="5000"/>
    <n v="888.27"/>
    <n v="888.27"/>
    <n v="888.24"/>
    <n v="888.24"/>
  </r>
  <r>
    <x v="5"/>
    <x v="33"/>
    <x v="33"/>
    <x v="1"/>
    <s v="22"/>
    <s v="22700"/>
    <s v="Limpieza y aseo."/>
    <n v="1920000"/>
    <n v="0"/>
    <n v="1920000"/>
    <n v="1916405.82"/>
    <n v="1916405.82"/>
    <n v="1914082.52"/>
    <n v="1760256.19"/>
  </r>
  <r>
    <x v="5"/>
    <x v="33"/>
    <x v="33"/>
    <x v="1"/>
    <s v="22"/>
    <s v="22706"/>
    <s v="Estudios y trabajos técnicos."/>
    <n v="12000"/>
    <n v="0"/>
    <n v="12000"/>
    <n v="4716.8999999999996"/>
    <n v="4716.8999999999996"/>
    <n v="3979.13"/>
    <n v="14.69"/>
  </r>
  <r>
    <x v="5"/>
    <x v="33"/>
    <x v="33"/>
    <x v="1"/>
    <s v="22"/>
    <s v="22799"/>
    <s v="Otros trabajos realizados por otras empresas y profes."/>
    <n v="150100"/>
    <n v="0"/>
    <n v="150100"/>
    <n v="143476.04999999999"/>
    <n v="143476.04999999999"/>
    <n v="135850.60999999999"/>
    <n v="128372.75"/>
  </r>
  <r>
    <x v="5"/>
    <x v="33"/>
    <x v="33"/>
    <x v="3"/>
    <s v="63"/>
    <s v="632"/>
    <s v="Edificios y otras construcciones."/>
    <n v="125000"/>
    <n v="162120.04999999999"/>
    <n v="287120.05"/>
    <n v="344466.21"/>
    <n v="321533.15000000002"/>
    <n v="316541"/>
    <n v="268630.64"/>
  </r>
  <r>
    <x v="5"/>
    <x v="33"/>
    <x v="33"/>
    <x v="3"/>
    <s v="63"/>
    <s v="633"/>
    <s v="Maquinaria, instalaciones técnicas y utillaje."/>
    <n v="0"/>
    <n v="238500"/>
    <n v="238500"/>
    <n v="237696.04"/>
    <n v="183386.5"/>
    <n v="133970.91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50697.06"/>
    <n v="50697.06"/>
    <n v="50697.06"/>
    <n v="50697.06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3408.96"/>
    <n v="3367.68"/>
  </r>
  <r>
    <x v="5"/>
    <x v="34"/>
    <x v="34"/>
    <x v="1"/>
    <s v="21"/>
    <s v="214"/>
    <s v="Reparación de elementos de transporte."/>
    <n v="1500"/>
    <n v="0"/>
    <n v="1500"/>
    <n v="1500"/>
    <n v="864.16"/>
    <n v="864.16"/>
    <n v="864.16"/>
  </r>
  <r>
    <x v="5"/>
    <x v="34"/>
    <x v="34"/>
    <x v="1"/>
    <s v="22"/>
    <s v="22103"/>
    <s v="Combustibles y carburantes."/>
    <n v="3000"/>
    <n v="0"/>
    <n v="3000"/>
    <n v="3500"/>
    <n v="3500"/>
    <n v="1513.45"/>
    <n v="1513.45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03"/>
    <s v="Publicación en Diarios Oficiales"/>
    <n v="0"/>
    <n v="0"/>
    <n v="0"/>
    <n v="55.2"/>
    <n v="55.2"/>
    <n v="55.2"/>
    <n v="32.4"/>
  </r>
  <r>
    <x v="5"/>
    <x v="34"/>
    <x v="34"/>
    <x v="1"/>
    <s v="22"/>
    <s v="22699"/>
    <s v="Otros gastos diversos"/>
    <n v="20000"/>
    <n v="-9000"/>
    <n v="11000"/>
    <n v="12948.28"/>
    <n v="12948.28"/>
    <n v="11763.81"/>
    <n v="8769.06"/>
  </r>
  <r>
    <x v="5"/>
    <x v="34"/>
    <x v="34"/>
    <x v="1"/>
    <s v="22"/>
    <s v="22700"/>
    <s v="Limpieza y aseo."/>
    <n v="10000"/>
    <n v="0"/>
    <n v="10000"/>
    <n v="9610.64"/>
    <n v="9610.64"/>
    <n v="9610.64"/>
    <n v="8809.7900000000009"/>
  </r>
  <r>
    <x v="5"/>
    <x v="34"/>
    <x v="34"/>
    <x v="1"/>
    <s v="22"/>
    <s v="22799"/>
    <s v="Otros trabajos realizados por otras empresas y profes."/>
    <n v="713430"/>
    <n v="-37500"/>
    <n v="675930"/>
    <n v="672901.35"/>
    <n v="667800.68000000005"/>
    <n v="661115"/>
    <n v="611530.89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61500"/>
    <n v="61500"/>
    <n v="61260"/>
  </r>
  <r>
    <x v="5"/>
    <x v="34"/>
    <x v="34"/>
    <x v="3"/>
    <s v="63"/>
    <s v="632"/>
    <s v="Edificios y otras construcciones."/>
    <n v="300000"/>
    <n v="-174045.97"/>
    <n v="125954.03"/>
    <n v="89282.31"/>
    <n v="79469.17"/>
    <n v="78696.37"/>
    <n v="50745.3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411.4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24905.28"/>
    <n v="124905.28"/>
    <n v="96706.08"/>
    <n v="96706.08"/>
  </r>
  <r>
    <x v="5"/>
    <x v="35"/>
    <x v="35"/>
    <x v="0"/>
    <s v="12"/>
    <s v="12003"/>
    <s v="Sueldos del Grupo C1."/>
    <n v="198922"/>
    <n v="0"/>
    <n v="198922"/>
    <n v="232988.26"/>
    <n v="232988.26"/>
    <n v="181334.33"/>
    <n v="181334.33"/>
  </r>
  <r>
    <x v="5"/>
    <x v="35"/>
    <x v="35"/>
    <x v="0"/>
    <s v="12"/>
    <s v="12004"/>
    <s v="Sueldos del Grupo C2."/>
    <n v="9367"/>
    <n v="0"/>
    <n v="9367"/>
    <n v="9513.3799999999992"/>
    <n v="9513.3799999999992"/>
    <n v="9450.44"/>
    <n v="9450.44"/>
  </r>
  <r>
    <x v="5"/>
    <x v="35"/>
    <x v="35"/>
    <x v="0"/>
    <s v="12"/>
    <s v="12006"/>
    <s v="Trienios."/>
    <n v="61042"/>
    <n v="0"/>
    <n v="61042"/>
    <n v="64316.22"/>
    <n v="64316.22"/>
    <n v="63946.37"/>
    <n v="63946.37"/>
  </r>
  <r>
    <x v="5"/>
    <x v="35"/>
    <x v="35"/>
    <x v="0"/>
    <s v="12"/>
    <s v="12100"/>
    <s v="Complemento de destino."/>
    <n v="180733"/>
    <n v="0"/>
    <n v="180733"/>
    <n v="204425.83"/>
    <n v="204425.83"/>
    <n v="162161.75"/>
    <n v="162161.75"/>
  </r>
  <r>
    <x v="5"/>
    <x v="35"/>
    <x v="35"/>
    <x v="0"/>
    <s v="12"/>
    <s v="12101"/>
    <s v="Complemento específico."/>
    <n v="428776"/>
    <n v="150000"/>
    <n v="578776"/>
    <n v="453644.39"/>
    <n v="453644.39"/>
    <n v="425704"/>
    <n v="425704"/>
  </r>
  <r>
    <x v="5"/>
    <x v="35"/>
    <x v="35"/>
    <x v="0"/>
    <s v="12"/>
    <s v="12103"/>
    <s v="Otros complementos."/>
    <n v="26734"/>
    <n v="0"/>
    <n v="26734"/>
    <n v="29517.21"/>
    <n v="29517.21"/>
    <n v="29314.32"/>
    <n v="29314.32"/>
  </r>
  <r>
    <x v="5"/>
    <x v="35"/>
    <x v="35"/>
    <x v="0"/>
    <s v="13"/>
    <s v="13000"/>
    <s v="Retribuciones básicas."/>
    <n v="145973"/>
    <n v="0"/>
    <n v="145973"/>
    <n v="133609.75"/>
    <n v="133609.75"/>
    <n v="133127.49"/>
    <n v="133127.49"/>
  </r>
  <r>
    <x v="5"/>
    <x v="35"/>
    <x v="35"/>
    <x v="0"/>
    <s v="13"/>
    <s v="13002"/>
    <s v="Otras remuneraciones."/>
    <n v="142290"/>
    <n v="0"/>
    <n v="142290"/>
    <n v="135615.75"/>
    <n v="135615.75"/>
    <n v="134076.17000000001"/>
    <n v="134076.17000000001"/>
  </r>
  <r>
    <x v="5"/>
    <x v="35"/>
    <x v="35"/>
    <x v="0"/>
    <s v="13"/>
    <s v="131"/>
    <s v="Laboral temporal."/>
    <n v="65500"/>
    <n v="-19000"/>
    <n v="46500"/>
    <n v="64192.5"/>
    <n v="64192.5"/>
    <n v="63178.21"/>
    <n v="63178.21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21179.66"/>
    <n v="20362.43"/>
    <n v="20106.11"/>
    <n v="15578.65"/>
  </r>
  <r>
    <x v="5"/>
    <x v="35"/>
    <x v="35"/>
    <x v="1"/>
    <s v="21"/>
    <s v="213"/>
    <s v="Reparación de maquinaria, instalaciones técnicas y utillaje."/>
    <n v="26150"/>
    <n v="-14560"/>
    <n v="11590"/>
    <n v="5600.65"/>
    <n v="5600.65"/>
    <n v="4869.88"/>
    <n v="4178.4399999999996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48909.37"/>
    <n v="48909.37"/>
    <n v="46835.82"/>
    <n v="46589.120000000003"/>
  </r>
  <r>
    <x v="5"/>
    <x v="35"/>
    <x v="35"/>
    <x v="1"/>
    <s v="22"/>
    <s v="22100"/>
    <s v="Energía eléctrica."/>
    <n v="6000"/>
    <n v="0"/>
    <n v="6000"/>
    <n v="5000"/>
    <n v="5000"/>
    <n v="2216.9299999999998"/>
    <n v="2024.87"/>
  </r>
  <r>
    <x v="5"/>
    <x v="35"/>
    <x v="35"/>
    <x v="1"/>
    <s v="22"/>
    <s v="22102"/>
    <s v="Gas."/>
    <n v="10000"/>
    <n v="0"/>
    <n v="10000"/>
    <n v="8500"/>
    <n v="8500"/>
    <n v="7044.64"/>
    <n v="7006.66"/>
  </r>
  <r>
    <x v="5"/>
    <x v="35"/>
    <x v="35"/>
    <x v="1"/>
    <s v="22"/>
    <s v="22104"/>
    <s v="Vestuario."/>
    <n v="0"/>
    <n v="0"/>
    <n v="0"/>
    <n v="1062.04"/>
    <n v="1062.04"/>
    <n v="1062.04"/>
    <n v="0"/>
  </r>
  <r>
    <x v="5"/>
    <x v="35"/>
    <x v="35"/>
    <x v="1"/>
    <s v="22"/>
    <s v="22199"/>
    <s v="Otros suministros."/>
    <n v="18000"/>
    <n v="0"/>
    <n v="18000"/>
    <n v="23585.56"/>
    <n v="23585.56"/>
    <n v="20827.759999999998"/>
    <n v="6933.93"/>
  </r>
  <r>
    <x v="5"/>
    <x v="35"/>
    <x v="35"/>
    <x v="1"/>
    <s v="22"/>
    <s v="223"/>
    <s v="Transportes."/>
    <n v="3000"/>
    <n v="0"/>
    <n v="3000"/>
    <n v="568.04999999999995"/>
    <n v="568.04999999999995"/>
    <n v="568.04"/>
    <n v="568.04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287.44"/>
    <n v="1287.44"/>
    <n v="805.64"/>
    <n v="692.38"/>
  </r>
  <r>
    <x v="5"/>
    <x v="35"/>
    <x v="35"/>
    <x v="1"/>
    <s v="22"/>
    <s v="22700"/>
    <s v="Limpieza y aseo."/>
    <n v="17000"/>
    <n v="0"/>
    <n v="17000"/>
    <n v="16679.509999999998"/>
    <n v="16679.509999999998"/>
    <n v="16679.400000000001"/>
    <n v="15289.45"/>
  </r>
  <r>
    <x v="5"/>
    <x v="35"/>
    <x v="35"/>
    <x v="1"/>
    <s v="22"/>
    <s v="22706"/>
    <s v="Estudios y trabajos técnicos."/>
    <n v="18000"/>
    <n v="0"/>
    <n v="18000"/>
    <n v="7260"/>
    <n v="7260"/>
    <n v="5445"/>
    <n v="5445"/>
  </r>
  <r>
    <x v="5"/>
    <x v="35"/>
    <x v="35"/>
    <x v="1"/>
    <s v="22"/>
    <s v="22799"/>
    <s v="Otros trabajos realizados por otras empresas y profes."/>
    <n v="330650"/>
    <n v="0"/>
    <n v="330650"/>
    <n v="347285.5"/>
    <n v="347285.5"/>
    <n v="290123.12"/>
    <n v="243520.54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1156223.48"/>
    <n v="1156223.48"/>
    <n v="1155702.8600000001"/>
    <n v="960916.84"/>
  </r>
  <r>
    <x v="5"/>
    <x v="35"/>
    <x v="35"/>
    <x v="3"/>
    <s v="62"/>
    <s v="623"/>
    <s v="Maquinaria, instalaciones técnicas y utillaje."/>
    <n v="0"/>
    <n v="17000"/>
    <n v="17000"/>
    <n v="16390.78"/>
    <n v="16390.78"/>
    <n v="16390.78"/>
    <n v="10674.62"/>
  </r>
  <r>
    <x v="5"/>
    <x v="35"/>
    <x v="35"/>
    <x v="3"/>
    <s v="62"/>
    <s v="625"/>
    <s v="Mobiliario."/>
    <n v="340000"/>
    <n v="7260"/>
    <n v="347260"/>
    <n v="347201.19"/>
    <n v="7201.19"/>
    <n v="7201.19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113534.79"/>
    <n v="113534.79"/>
    <n v="92824.25"/>
  </r>
  <r>
    <x v="5"/>
    <x v="35"/>
    <x v="35"/>
    <x v="3"/>
    <s v="63"/>
    <s v="632"/>
    <s v="Edificios y otras construcciones."/>
    <n v="0"/>
    <n v="6500"/>
    <n v="6500"/>
    <n v="6191.74"/>
    <n v="6191.74"/>
    <n v="6191.74"/>
    <n v="0"/>
  </r>
  <r>
    <x v="5"/>
    <x v="35"/>
    <x v="35"/>
    <x v="3"/>
    <s v="63"/>
    <s v="635"/>
    <s v="Mobiliario."/>
    <n v="0"/>
    <n v="18150"/>
    <n v="18150"/>
    <n v="18146.98"/>
    <n v="18146.98"/>
    <n v="18146.98"/>
    <n v="1626.24"/>
  </r>
  <r>
    <x v="6"/>
    <x v="36"/>
    <x v="36"/>
    <x v="0"/>
    <s v="13"/>
    <s v="131"/>
    <s v="Laboral temporal."/>
    <n v="0"/>
    <n v="30000"/>
    <n v="30000"/>
    <n v="7564"/>
    <n v="7564"/>
    <n v="0"/>
    <n v="0"/>
  </r>
  <r>
    <x v="6"/>
    <x v="36"/>
    <x v="36"/>
    <x v="1"/>
    <s v="22"/>
    <s v="22700"/>
    <s v="Limpieza y aseo."/>
    <n v="4339600"/>
    <n v="0"/>
    <n v="4339600"/>
    <n v="3195775.21"/>
    <n v="3195775.21"/>
    <n v="3195775.21"/>
    <n v="3195775.21"/>
  </r>
  <r>
    <x v="6"/>
    <x v="36"/>
    <x v="36"/>
    <x v="1"/>
    <s v="22"/>
    <s v="22706"/>
    <s v="Estudios y trabajos técnicos."/>
    <n v="0"/>
    <n v="0"/>
    <n v="0"/>
    <n v="63636.15"/>
    <n v="63636.15"/>
    <n v="62822.51"/>
    <n v="62822.51"/>
  </r>
  <r>
    <x v="6"/>
    <x v="37"/>
    <x v="37"/>
    <x v="0"/>
    <s v="12"/>
    <s v="12000"/>
    <s v="Sueldos del Grupo A1."/>
    <n v="49227"/>
    <n v="0"/>
    <n v="49227"/>
    <n v="49928.7"/>
    <n v="49928.7"/>
    <n v="48598.6"/>
    <n v="48598.6"/>
  </r>
  <r>
    <x v="6"/>
    <x v="37"/>
    <x v="37"/>
    <x v="0"/>
    <s v="12"/>
    <s v="12001"/>
    <s v="Sueldos del Grupo A2."/>
    <n v="28858"/>
    <n v="0"/>
    <n v="28858"/>
    <n v="24939.14"/>
    <n v="24939.14"/>
    <n v="14626.98"/>
    <n v="14626.98"/>
  </r>
  <r>
    <x v="6"/>
    <x v="37"/>
    <x v="37"/>
    <x v="0"/>
    <s v="12"/>
    <s v="12003"/>
    <s v="Sueldos del Grupo C1."/>
    <n v="33154"/>
    <n v="0"/>
    <n v="33154"/>
    <n v="22452.48"/>
    <n v="22452.48"/>
    <n v="22405.360000000001"/>
    <n v="22405.360000000001"/>
  </r>
  <r>
    <x v="6"/>
    <x v="37"/>
    <x v="37"/>
    <x v="0"/>
    <s v="12"/>
    <s v="12004"/>
    <s v="Sueldos del Grupo C2."/>
    <n v="0"/>
    <n v="0"/>
    <n v="0"/>
    <n v="7200"/>
    <n v="7200"/>
    <n v="5769.92"/>
    <n v="5769.92"/>
  </r>
  <r>
    <x v="6"/>
    <x v="37"/>
    <x v="37"/>
    <x v="0"/>
    <s v="12"/>
    <s v="12006"/>
    <s v="Trienios."/>
    <n v="32321"/>
    <n v="0"/>
    <n v="32321"/>
    <n v="35017.339999999997"/>
    <n v="35017.339999999997"/>
    <n v="34424.1"/>
    <n v="34424.1"/>
  </r>
  <r>
    <x v="6"/>
    <x v="37"/>
    <x v="37"/>
    <x v="0"/>
    <s v="12"/>
    <s v="12100"/>
    <s v="Complemento de destino."/>
    <n v="80114"/>
    <n v="0"/>
    <n v="80114"/>
    <n v="70855.240000000005"/>
    <n v="70855.240000000005"/>
    <n v="67813.08"/>
    <n v="67813.08"/>
  </r>
  <r>
    <x v="6"/>
    <x v="37"/>
    <x v="37"/>
    <x v="0"/>
    <s v="12"/>
    <s v="12101"/>
    <s v="Complemento específico."/>
    <n v="187071"/>
    <n v="0"/>
    <n v="187071"/>
    <n v="166191.67999999999"/>
    <n v="166191.67999999999"/>
    <n v="160862.29"/>
    <n v="160862.29"/>
  </r>
  <r>
    <x v="6"/>
    <x v="37"/>
    <x v="37"/>
    <x v="0"/>
    <s v="12"/>
    <s v="12103"/>
    <s v="Otros complementos."/>
    <n v="15957"/>
    <n v="0"/>
    <n v="15957"/>
    <n v="18002.849999999999"/>
    <n v="18002.849999999999"/>
    <n v="17316.27"/>
    <n v="17316.27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6108.89"/>
    <n v="6108.89"/>
  </r>
  <r>
    <x v="6"/>
    <x v="37"/>
    <x v="37"/>
    <x v="1"/>
    <s v="22"/>
    <s v="22100"/>
    <s v="Energía eléctrica."/>
    <n v="21800"/>
    <n v="0"/>
    <n v="21800"/>
    <n v="21000"/>
    <n v="21000"/>
    <n v="11582.05"/>
    <n v="10589.79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21049.67"/>
    <n v="21049.67"/>
  </r>
  <r>
    <x v="6"/>
    <x v="37"/>
    <x v="37"/>
    <x v="1"/>
    <s v="22"/>
    <s v="22110"/>
    <s v="Productos de limpieza y aseo."/>
    <n v="1600"/>
    <n v="0"/>
    <n v="1600"/>
    <n v="1411"/>
    <n v="1411"/>
    <n v="1404.92"/>
    <n v="1404.92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462"/>
    <n v="462"/>
    <n v="462"/>
    <n v="462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6932.46"/>
    <n v="6932.46"/>
    <n v="6881.42"/>
    <n v="4123.22"/>
  </r>
  <r>
    <x v="6"/>
    <x v="37"/>
    <x v="37"/>
    <x v="1"/>
    <s v="22"/>
    <s v="22700"/>
    <s v="Limpieza y aseo."/>
    <n v="63250"/>
    <n v="-200"/>
    <n v="63050"/>
    <n v="62334.2"/>
    <n v="62334.2"/>
    <n v="59164.2"/>
    <n v="59164.2"/>
  </r>
  <r>
    <x v="6"/>
    <x v="37"/>
    <x v="37"/>
    <x v="1"/>
    <s v="22"/>
    <s v="22706"/>
    <s v="Estudios y trabajos técnicos."/>
    <n v="60000"/>
    <n v="0"/>
    <n v="60000"/>
    <n v="57213"/>
    <n v="57213"/>
    <n v="57031.3"/>
    <n v="57031.3"/>
  </r>
  <r>
    <x v="6"/>
    <x v="37"/>
    <x v="37"/>
    <x v="1"/>
    <s v="22"/>
    <s v="22799"/>
    <s v="Otros trabajos realizados por otras empresas y profes."/>
    <n v="60000"/>
    <n v="0"/>
    <n v="60000"/>
    <n v="35717.919999999998"/>
    <n v="35717.919999999998"/>
    <n v="35528.6"/>
    <n v="35528.6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200"/>
    <n v="10800"/>
    <n v="10800"/>
    <n v="10800"/>
    <n v="10800"/>
    <n v="10800"/>
  </r>
  <r>
    <x v="6"/>
    <x v="37"/>
    <x v="37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9870.5"/>
    <n v="9870.5"/>
  </r>
  <r>
    <x v="6"/>
    <x v="37"/>
    <x v="37"/>
    <x v="4"/>
    <s v="76"/>
    <s v="763"/>
    <s v="A Mancomunidades."/>
    <n v="49950"/>
    <n v="0"/>
    <n v="49950"/>
    <n v="49950"/>
    <n v="49950"/>
    <n v="49950"/>
    <n v="49950"/>
  </r>
  <r>
    <x v="6"/>
    <x v="38"/>
    <x v="38"/>
    <x v="0"/>
    <s v="12"/>
    <s v="12003"/>
    <s v="Sueldos del Grupo C1."/>
    <n v="22102"/>
    <n v="0"/>
    <n v="22102"/>
    <n v="17546.849999999999"/>
    <n v="17546.849999999999"/>
    <n v="16206.19"/>
    <n v="16206.19"/>
  </r>
  <r>
    <x v="6"/>
    <x v="38"/>
    <x v="38"/>
    <x v="0"/>
    <s v="12"/>
    <s v="12004"/>
    <s v="Sueldos del Grupo C2."/>
    <n v="9367"/>
    <n v="0"/>
    <n v="9367"/>
    <n v="9376.76"/>
    <n v="9376.76"/>
    <n v="9364.48"/>
    <n v="9364.48"/>
  </r>
  <r>
    <x v="6"/>
    <x v="38"/>
    <x v="38"/>
    <x v="0"/>
    <s v="12"/>
    <s v="12006"/>
    <s v="Trienios."/>
    <n v="9176"/>
    <n v="0"/>
    <n v="9176"/>
    <n v="8416"/>
    <n v="8416"/>
    <n v="4780.2"/>
    <n v="4780.2"/>
  </r>
  <r>
    <x v="6"/>
    <x v="38"/>
    <x v="38"/>
    <x v="0"/>
    <s v="12"/>
    <s v="12100"/>
    <s v="Complemento de destino."/>
    <n v="18539"/>
    <n v="0"/>
    <n v="18539"/>
    <n v="18185.53"/>
    <n v="18185.53"/>
    <n v="14610.21"/>
    <n v="14610.21"/>
  </r>
  <r>
    <x v="6"/>
    <x v="38"/>
    <x v="38"/>
    <x v="0"/>
    <s v="12"/>
    <s v="12101"/>
    <s v="Complemento específico."/>
    <n v="38793"/>
    <n v="0"/>
    <n v="38793"/>
    <n v="39965"/>
    <n v="39965"/>
    <n v="34954.660000000003"/>
    <n v="34954.660000000003"/>
  </r>
  <r>
    <x v="6"/>
    <x v="38"/>
    <x v="38"/>
    <x v="0"/>
    <s v="12"/>
    <s v="12103"/>
    <s v="Otros complementos."/>
    <n v="4482"/>
    <n v="0"/>
    <n v="4482"/>
    <n v="3956"/>
    <n v="3956"/>
    <n v="2393.6799999999998"/>
    <n v="2393.6799999999998"/>
  </r>
  <r>
    <x v="6"/>
    <x v="38"/>
    <x v="38"/>
    <x v="0"/>
    <s v="13"/>
    <s v="13000"/>
    <s v="Retribuciones básicas."/>
    <n v="1882156"/>
    <n v="-120000"/>
    <n v="1762156"/>
    <n v="1520932.4"/>
    <n v="1520932.4"/>
    <n v="1518228.44"/>
    <n v="1518228.44"/>
  </r>
  <r>
    <x v="6"/>
    <x v="38"/>
    <x v="38"/>
    <x v="0"/>
    <s v="13"/>
    <s v="13001"/>
    <s v="Horas extraordinarias"/>
    <n v="17000"/>
    <n v="0"/>
    <n v="17000"/>
    <n v="14802"/>
    <n v="14802"/>
    <n v="14647.82"/>
    <n v="14647.82"/>
  </r>
  <r>
    <x v="6"/>
    <x v="38"/>
    <x v="38"/>
    <x v="0"/>
    <s v="13"/>
    <s v="13002"/>
    <s v="Otras remuneraciones."/>
    <n v="1800018"/>
    <n v="0"/>
    <n v="1800018"/>
    <n v="1585304.5"/>
    <n v="1585304.5"/>
    <n v="1584778.43"/>
    <n v="1584778.43"/>
  </r>
  <r>
    <x v="6"/>
    <x v="38"/>
    <x v="38"/>
    <x v="0"/>
    <s v="13"/>
    <s v="131"/>
    <s v="Laboral temporal."/>
    <n v="40521"/>
    <n v="0"/>
    <n v="40521"/>
    <n v="490413.88"/>
    <n v="490413.88"/>
    <n v="447538.94"/>
    <n v="447538.94"/>
  </r>
  <r>
    <x v="6"/>
    <x v="38"/>
    <x v="38"/>
    <x v="1"/>
    <s v="20"/>
    <s v="203"/>
    <s v="Arrendamientos de maquinaria, instalaciones y utillaje."/>
    <n v="6000"/>
    <n v="0"/>
    <n v="6000"/>
    <n v="6000"/>
    <n v="2919.97"/>
    <n v="2919.97"/>
    <n v="2919.9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119200"/>
    <n v="95101.05"/>
    <n v="91007.05"/>
    <n v="79566.2"/>
  </r>
  <r>
    <x v="6"/>
    <x v="38"/>
    <x v="38"/>
    <x v="1"/>
    <s v="21"/>
    <s v="214"/>
    <s v="Reparación de elementos de transporte."/>
    <n v="65000"/>
    <n v="0"/>
    <n v="65000"/>
    <n v="55405.67"/>
    <n v="48431.64"/>
    <n v="48156.639999999999"/>
    <n v="46912.04"/>
  </r>
  <r>
    <x v="6"/>
    <x v="38"/>
    <x v="38"/>
    <x v="1"/>
    <s v="22"/>
    <s v="22100"/>
    <s v="Energía eléctrica."/>
    <n v="375000"/>
    <n v="0"/>
    <n v="375000"/>
    <n v="340000"/>
    <n v="340000"/>
    <n v="251264.76"/>
    <n v="238211.52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69263.509999999995"/>
  </r>
  <r>
    <x v="6"/>
    <x v="38"/>
    <x v="38"/>
    <x v="1"/>
    <s v="22"/>
    <s v="22102"/>
    <s v="Gas."/>
    <n v="6500"/>
    <n v="0"/>
    <n v="6500"/>
    <n v="324.12"/>
    <n v="324.12"/>
    <n v="324.12"/>
    <n v="324.12"/>
  </r>
  <r>
    <x v="6"/>
    <x v="38"/>
    <x v="38"/>
    <x v="1"/>
    <s v="22"/>
    <s v="22103"/>
    <s v="Combustibles y carburantes."/>
    <n v="80000"/>
    <n v="0"/>
    <n v="80000"/>
    <n v="95000"/>
    <n v="95000"/>
    <n v="88978.66"/>
    <n v="65514.57"/>
  </r>
  <r>
    <x v="6"/>
    <x v="38"/>
    <x v="38"/>
    <x v="1"/>
    <s v="22"/>
    <s v="22104"/>
    <s v="Vestuario."/>
    <n v="40000"/>
    <n v="0"/>
    <n v="40000"/>
    <n v="20803.830000000002"/>
    <n v="20803.830000000002"/>
    <n v="20803.830000000002"/>
    <n v="20803.830000000002"/>
  </r>
  <r>
    <x v="6"/>
    <x v="38"/>
    <x v="38"/>
    <x v="1"/>
    <s v="22"/>
    <s v="22106"/>
    <s v="Productos farmacéuticos y material sanitario."/>
    <n v="15000"/>
    <n v="0"/>
    <n v="15000"/>
    <n v="12600"/>
    <n v="10078.33"/>
    <n v="9922.66"/>
    <n v="9922.66"/>
  </r>
  <r>
    <x v="6"/>
    <x v="38"/>
    <x v="38"/>
    <x v="1"/>
    <s v="22"/>
    <s v="22110"/>
    <s v="Productos de limpieza y aseo."/>
    <n v="2500"/>
    <n v="0"/>
    <n v="2500"/>
    <n v="4000"/>
    <n v="4000"/>
    <n v="3403.71"/>
    <n v="3403.71"/>
  </r>
  <r>
    <x v="6"/>
    <x v="38"/>
    <x v="38"/>
    <x v="1"/>
    <s v="22"/>
    <s v="22113"/>
    <s v="Manutención de animales."/>
    <n v="6500"/>
    <n v="0"/>
    <n v="6500"/>
    <n v="4921.2299999999996"/>
    <n v="4921.2299999999996"/>
    <n v="4834.8"/>
    <n v="4834.8"/>
  </r>
  <r>
    <x v="6"/>
    <x v="38"/>
    <x v="38"/>
    <x v="1"/>
    <s v="22"/>
    <s v="22199"/>
    <s v="Otros suministros."/>
    <n v="90000"/>
    <n v="0"/>
    <n v="90000"/>
    <n v="113505.9"/>
    <n v="100208.03"/>
    <n v="98684.9"/>
    <n v="84646.78"/>
  </r>
  <r>
    <x v="6"/>
    <x v="38"/>
    <x v="38"/>
    <x v="1"/>
    <s v="22"/>
    <s v="225"/>
    <s v="Tributos."/>
    <n v="6000"/>
    <n v="0"/>
    <n v="6000"/>
    <n v="8378.74"/>
    <n v="8378.74"/>
    <n v="8378.74"/>
    <n v="8239.8700000000008"/>
  </r>
  <r>
    <x v="6"/>
    <x v="38"/>
    <x v="38"/>
    <x v="1"/>
    <s v="22"/>
    <s v="22699"/>
    <s v="Otros gastos diversos"/>
    <n v="12000"/>
    <n v="0"/>
    <n v="12000"/>
    <n v="9336.89"/>
    <n v="9336.89"/>
    <n v="9336.89"/>
    <n v="9336.89"/>
  </r>
  <r>
    <x v="6"/>
    <x v="38"/>
    <x v="38"/>
    <x v="1"/>
    <s v="22"/>
    <s v="22700"/>
    <s v="Limpieza y aseo."/>
    <n v="21000"/>
    <n v="0"/>
    <n v="21000"/>
    <n v="18102.810000000001"/>
    <n v="18102.810000000001"/>
    <n v="18102.810000000001"/>
    <n v="16594.27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1246523"/>
    <n v="987773"/>
    <n v="986161.29"/>
    <n v="728520.79"/>
  </r>
  <r>
    <x v="6"/>
    <x v="38"/>
    <x v="38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8"/>
    <x v="38"/>
    <x v="3"/>
    <s v="61"/>
    <s v="610"/>
    <s v="Inversiones en terrenos."/>
    <n v="5197665"/>
    <n v="810948.8"/>
    <n v="6008613.7999999998"/>
    <n v="4922123.1399999997"/>
    <n v="4922123.1399999997"/>
    <n v="4747764.9400000004"/>
    <n v="3483902.9"/>
  </r>
  <r>
    <x v="6"/>
    <x v="38"/>
    <x v="38"/>
    <x v="3"/>
    <s v="61"/>
    <s v="619"/>
    <s v="Otras inver de reposic en infraest y bienes dest al uso gral"/>
    <n v="2556026"/>
    <n v="1283345.1599999999"/>
    <n v="3839371.16"/>
    <n v="2973580.16"/>
    <n v="2945197.26"/>
    <n v="2804541.35"/>
    <n v="2092525.95"/>
  </r>
  <r>
    <x v="6"/>
    <x v="38"/>
    <x v="38"/>
    <x v="3"/>
    <s v="62"/>
    <s v="623"/>
    <s v="Maquinaria, instalaciones técnicas y utillaje."/>
    <n v="0"/>
    <n v="125715.52"/>
    <n v="125715.52"/>
    <n v="102465.02"/>
    <n v="56520.24"/>
    <n v="56520.23"/>
    <n v="55307.94"/>
  </r>
  <r>
    <x v="6"/>
    <x v="38"/>
    <x v="38"/>
    <x v="3"/>
    <s v="63"/>
    <s v="632"/>
    <s v="Edificios y otras construcciones."/>
    <n v="0"/>
    <n v="45.38"/>
    <n v="45.38"/>
    <n v="45.38"/>
    <n v="45.38"/>
    <n v="45.38"/>
    <n v="45.38"/>
  </r>
  <r>
    <x v="6"/>
    <x v="39"/>
    <x v="39"/>
    <x v="0"/>
    <s v="12"/>
    <s v="12000"/>
    <s v="Sueldos del Grupo A1."/>
    <n v="65636"/>
    <n v="0"/>
    <n v="65636"/>
    <n v="49976.76"/>
    <n v="49976.76"/>
    <n v="49734.11"/>
    <n v="49734.11"/>
  </r>
  <r>
    <x v="6"/>
    <x v="39"/>
    <x v="39"/>
    <x v="0"/>
    <s v="12"/>
    <s v="12001"/>
    <s v="Sueldos del Grupo A2."/>
    <n v="57717"/>
    <n v="0"/>
    <n v="57717"/>
    <n v="88677.95"/>
    <n v="88677.95"/>
    <n v="76027.070000000007"/>
    <n v="76027.070000000007"/>
  </r>
  <r>
    <x v="6"/>
    <x v="39"/>
    <x v="39"/>
    <x v="0"/>
    <s v="12"/>
    <s v="12003"/>
    <s v="Sueldos del Grupo C1."/>
    <n v="66307"/>
    <n v="0"/>
    <n v="66307"/>
    <n v="44256.2"/>
    <n v="44256.2"/>
    <n v="43543.87"/>
    <n v="43543.87"/>
  </r>
  <r>
    <x v="6"/>
    <x v="39"/>
    <x v="39"/>
    <x v="0"/>
    <s v="12"/>
    <s v="12004"/>
    <s v="Sueldos del Grupo C2."/>
    <n v="9367"/>
    <n v="0"/>
    <n v="9367"/>
    <n v="9374.14"/>
    <n v="9374.14"/>
    <n v="9359.9"/>
    <n v="9359.9"/>
  </r>
  <r>
    <x v="6"/>
    <x v="39"/>
    <x v="39"/>
    <x v="0"/>
    <s v="12"/>
    <s v="12006"/>
    <s v="Trienios."/>
    <n v="50522"/>
    <n v="0"/>
    <n v="50522"/>
    <n v="48254.77"/>
    <n v="48254.77"/>
    <n v="47303.89"/>
    <n v="47303.89"/>
  </r>
  <r>
    <x v="6"/>
    <x v="39"/>
    <x v="39"/>
    <x v="0"/>
    <s v="12"/>
    <s v="12100"/>
    <s v="Complemento de destino."/>
    <n v="116846"/>
    <n v="0"/>
    <n v="116846"/>
    <n v="105979.66"/>
    <n v="105979.66"/>
    <n v="104888.3"/>
    <n v="104888.3"/>
  </r>
  <r>
    <x v="6"/>
    <x v="39"/>
    <x v="39"/>
    <x v="0"/>
    <s v="12"/>
    <s v="12101"/>
    <s v="Complemento específico."/>
    <n v="280608"/>
    <n v="0"/>
    <n v="280608"/>
    <n v="278912.40999999997"/>
    <n v="278912.40999999997"/>
    <n v="272861.2"/>
    <n v="272861.2"/>
  </r>
  <r>
    <x v="6"/>
    <x v="39"/>
    <x v="39"/>
    <x v="0"/>
    <s v="12"/>
    <s v="12103"/>
    <s v="Otros complementos."/>
    <n v="22587"/>
    <n v="0"/>
    <n v="22587"/>
    <n v="23666.29"/>
    <n v="23666.29"/>
    <n v="23042.7"/>
    <n v="23042.7"/>
  </r>
  <r>
    <x v="6"/>
    <x v="39"/>
    <x v="39"/>
    <x v="0"/>
    <s v="13"/>
    <s v="13000"/>
    <s v="Retribuciones básicas."/>
    <n v="18043"/>
    <n v="0"/>
    <n v="18043"/>
    <n v="18505.84"/>
    <n v="18505.84"/>
    <n v="18459.740000000002"/>
    <n v="18459.740000000002"/>
  </r>
  <r>
    <x v="6"/>
    <x v="39"/>
    <x v="39"/>
    <x v="0"/>
    <s v="13"/>
    <s v="13002"/>
    <s v="Otras remuneraciones."/>
    <n v="14300"/>
    <n v="0"/>
    <n v="14300"/>
    <n v="14588.62"/>
    <n v="14588.62"/>
    <n v="14549.44"/>
    <n v="14549.44"/>
  </r>
  <r>
    <x v="6"/>
    <x v="39"/>
    <x v="39"/>
    <x v="0"/>
    <s v="13"/>
    <s v="131"/>
    <s v="Laboral temporal."/>
    <n v="72229"/>
    <n v="-40000"/>
    <n v="32229"/>
    <n v="13088.29"/>
    <n v="13088.29"/>
    <n v="12187.19"/>
    <n v="12187.19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3178.69"/>
    <n v="2829.18"/>
  </r>
  <r>
    <x v="6"/>
    <x v="39"/>
    <x v="39"/>
    <x v="1"/>
    <s v="21"/>
    <s v="213"/>
    <s v="Reparación de maquinaria, instalaciones técnicas y utillaje."/>
    <n v="28000"/>
    <n v="0"/>
    <n v="28000"/>
    <n v="25095.759999999998"/>
    <n v="25095.759999999998"/>
    <n v="15682.19"/>
    <n v="14009.85"/>
  </r>
  <r>
    <x v="6"/>
    <x v="39"/>
    <x v="39"/>
    <x v="1"/>
    <s v="21"/>
    <s v="214"/>
    <s v="Reparación de elementos de transporte."/>
    <n v="2500"/>
    <n v="0"/>
    <n v="2500"/>
    <n v="1034.1500000000001"/>
    <n v="1034.1500000000001"/>
    <n v="841.8"/>
    <n v="841.8"/>
  </r>
  <r>
    <x v="6"/>
    <x v="39"/>
    <x v="39"/>
    <x v="1"/>
    <s v="22"/>
    <s v="22100"/>
    <s v="Energía eléctrica."/>
    <n v="20500"/>
    <n v="0"/>
    <n v="20500"/>
    <n v="20333.37"/>
    <n v="20333.37"/>
    <n v="12206.66"/>
    <n v="10753.74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790.01"/>
    <n v="686.91"/>
  </r>
  <r>
    <x v="6"/>
    <x v="39"/>
    <x v="39"/>
    <x v="1"/>
    <s v="22"/>
    <s v="22104"/>
    <s v="Vestuario."/>
    <n v="2000"/>
    <n v="0"/>
    <n v="2000"/>
    <n v="1000"/>
    <n v="996.28"/>
    <n v="996.28"/>
    <n v="996.28"/>
  </r>
  <r>
    <x v="6"/>
    <x v="39"/>
    <x v="39"/>
    <x v="1"/>
    <s v="22"/>
    <s v="22112"/>
    <s v="Sumin. de material electrónico, eléctrico y de telecomunic."/>
    <n v="30000"/>
    <n v="0"/>
    <n v="30000"/>
    <n v="24599.73"/>
    <n v="23789.26"/>
    <n v="20185.62"/>
    <n v="19252.060000000001"/>
  </r>
  <r>
    <x v="6"/>
    <x v="39"/>
    <x v="39"/>
    <x v="1"/>
    <s v="22"/>
    <s v="22199"/>
    <s v="Otros suministros."/>
    <n v="31000"/>
    <n v="0"/>
    <n v="31000"/>
    <n v="31347.49"/>
    <n v="31172.58"/>
    <n v="21319.19"/>
    <n v="21319.19"/>
  </r>
  <r>
    <x v="6"/>
    <x v="39"/>
    <x v="39"/>
    <x v="1"/>
    <s v="22"/>
    <s v="223"/>
    <s v="Transportes."/>
    <n v="1000"/>
    <n v="0"/>
    <n v="1000"/>
    <n v="1000"/>
    <n v="1000"/>
    <n v="597.16999999999996"/>
    <n v="597.16999999999996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14133.68"/>
    <n v="14133.68"/>
    <n v="14133.68"/>
    <n v="14133.68"/>
  </r>
  <r>
    <x v="6"/>
    <x v="39"/>
    <x v="39"/>
    <x v="1"/>
    <s v="22"/>
    <s v="22602"/>
    <s v="Publicidad y propaganda."/>
    <n v="14000"/>
    <n v="0"/>
    <n v="14000"/>
    <n v="9867.6"/>
    <n v="9867.6"/>
    <n v="9867.6"/>
    <n v="9559.2000000000007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91442.65"/>
    <n v="91442.65"/>
    <n v="88701.6"/>
    <n v="78488.59"/>
  </r>
  <r>
    <x v="6"/>
    <x v="39"/>
    <x v="39"/>
    <x v="1"/>
    <s v="22"/>
    <s v="22799"/>
    <s v="Otros trabajos realizados por otras empresas y profes."/>
    <n v="125000"/>
    <n v="-17900"/>
    <n v="107100"/>
    <n v="91764.11"/>
    <n v="91764.11"/>
    <n v="88489.04"/>
    <n v="78090.3"/>
  </r>
  <r>
    <x v="6"/>
    <x v="39"/>
    <x v="39"/>
    <x v="1"/>
    <s v="23"/>
    <s v="23020"/>
    <s v="Dietas del personal no directivo"/>
    <n v="2000"/>
    <n v="0"/>
    <n v="2000"/>
    <n v="1014.91"/>
    <n v="1014.91"/>
    <n v="1014.91"/>
    <n v="1014.91"/>
  </r>
  <r>
    <x v="6"/>
    <x v="39"/>
    <x v="39"/>
    <x v="1"/>
    <s v="23"/>
    <s v="23120"/>
    <s v="Locomoción del personal no directivo."/>
    <n v="2000"/>
    <n v="0"/>
    <n v="2000"/>
    <n v="1004.12"/>
    <n v="1004.12"/>
    <n v="1004.12"/>
    <n v="1004.12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755229.84"/>
    <n v="755229.84"/>
    <n v="755229.73"/>
    <n v="713153.11"/>
  </r>
  <r>
    <x v="6"/>
    <x v="39"/>
    <x v="39"/>
    <x v="3"/>
    <s v="64"/>
    <s v="641"/>
    <s v="Gastos en aplicaciones informáticas."/>
    <n v="141000"/>
    <n v="17900"/>
    <n v="158900"/>
    <n v="17899.53"/>
    <n v="17899.53"/>
    <n v="17899.53"/>
    <n v="17899.53"/>
  </r>
  <r>
    <x v="7"/>
    <x v="40"/>
    <x v="40"/>
    <x v="0"/>
    <s v="12"/>
    <s v="12000"/>
    <s v="Sueldos del Grupo A1."/>
    <n v="114908"/>
    <n v="0"/>
    <n v="114908"/>
    <n v="93456.9"/>
    <n v="93456.9"/>
    <n v="93431.54"/>
    <n v="93431.54"/>
  </r>
  <r>
    <x v="7"/>
    <x v="40"/>
    <x v="40"/>
    <x v="0"/>
    <s v="12"/>
    <s v="12003"/>
    <s v="Sueldos del Grupo C1."/>
    <n v="22102"/>
    <n v="0"/>
    <n v="22102"/>
    <n v="39766.559999999998"/>
    <n v="39766.559999999998"/>
    <n v="33689.93"/>
    <n v="33689.93"/>
  </r>
  <r>
    <x v="7"/>
    <x v="40"/>
    <x v="40"/>
    <x v="0"/>
    <s v="12"/>
    <s v="12004"/>
    <s v="Sueldos del Grupo C2."/>
    <n v="28102"/>
    <n v="0"/>
    <n v="28102"/>
    <n v="25134.44"/>
    <n v="25134.44"/>
    <n v="11981.81"/>
    <n v="11981.81"/>
  </r>
  <r>
    <x v="7"/>
    <x v="40"/>
    <x v="40"/>
    <x v="0"/>
    <s v="12"/>
    <s v="12006"/>
    <s v="Trienios."/>
    <n v="27190"/>
    <n v="0"/>
    <n v="27190"/>
    <n v="31299.86"/>
    <n v="31299.86"/>
    <n v="31059.39"/>
    <n v="31059.39"/>
  </r>
  <r>
    <x v="7"/>
    <x v="40"/>
    <x v="40"/>
    <x v="0"/>
    <s v="12"/>
    <s v="12100"/>
    <s v="Complemento de destino."/>
    <n v="111514"/>
    <n v="0"/>
    <n v="111514"/>
    <n v="106058.94"/>
    <n v="106058.94"/>
    <n v="95936.24"/>
    <n v="95936.24"/>
  </r>
  <r>
    <x v="7"/>
    <x v="40"/>
    <x v="40"/>
    <x v="0"/>
    <s v="12"/>
    <s v="12101"/>
    <s v="Complemento específico."/>
    <n v="275766"/>
    <n v="0"/>
    <n v="275766"/>
    <n v="257743.3"/>
    <n v="257743.3"/>
    <n v="235567.17"/>
    <n v="235567.17"/>
  </r>
  <r>
    <x v="7"/>
    <x v="40"/>
    <x v="40"/>
    <x v="0"/>
    <s v="12"/>
    <s v="12103"/>
    <s v="Otros complementos."/>
    <n v="14044"/>
    <n v="0"/>
    <n v="14044"/>
    <n v="16817.46"/>
    <n v="16817.46"/>
    <n v="16705.5"/>
    <n v="16705.5"/>
  </r>
  <r>
    <x v="7"/>
    <x v="40"/>
    <x v="40"/>
    <x v="1"/>
    <s v="20"/>
    <s v="203"/>
    <s v="Arrendamientos de maquinaria, instalaciones y utillaje."/>
    <n v="9000"/>
    <n v="0"/>
    <n v="9000"/>
    <n v="7270"/>
    <n v="7270"/>
    <n v="4129.09"/>
    <n v="4129.09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3196.84"/>
    <n v="2533.85"/>
  </r>
  <r>
    <x v="7"/>
    <x v="40"/>
    <x v="40"/>
    <x v="1"/>
    <s v="22"/>
    <s v="22602"/>
    <s v="Publicidad y propaganda."/>
    <n v="2250"/>
    <n v="0"/>
    <n v="2250"/>
    <n v="19000"/>
    <n v="19000"/>
    <n v="18999.98"/>
    <n v="1600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350.9"/>
    <n v="350.9"/>
  </r>
  <r>
    <x v="7"/>
    <x v="40"/>
    <x v="40"/>
    <x v="1"/>
    <s v="22"/>
    <s v="22706"/>
    <s v="Estudios y trabajos técnicos."/>
    <n v="108000"/>
    <n v="100000"/>
    <n v="208000"/>
    <n v="187812.56"/>
    <n v="147249.87"/>
    <n v="25125.919999999998"/>
    <n v="22094.6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57459.63"/>
    <n v="57459.63"/>
    <n v="56867.66"/>
    <n v="56867.66"/>
  </r>
  <r>
    <x v="7"/>
    <x v="41"/>
    <x v="41"/>
    <x v="0"/>
    <s v="12"/>
    <s v="12001"/>
    <s v="Sueldos del Grupo A2."/>
    <n v="55312"/>
    <n v="0"/>
    <n v="55312"/>
    <n v="56974.89"/>
    <n v="56974.89"/>
    <n v="56950.16"/>
    <n v="56950.16"/>
  </r>
  <r>
    <x v="7"/>
    <x v="41"/>
    <x v="41"/>
    <x v="0"/>
    <s v="12"/>
    <s v="12003"/>
    <s v="Sueldos del Grupo C1."/>
    <n v="11972"/>
    <n v="0"/>
    <n v="11972"/>
    <n v="11221.24"/>
    <n v="11221.24"/>
    <n v="11202.68"/>
    <n v="11202.68"/>
  </r>
  <r>
    <x v="7"/>
    <x v="41"/>
    <x v="41"/>
    <x v="0"/>
    <s v="12"/>
    <s v="12004"/>
    <s v="Sueldos del Grupo C2."/>
    <n v="18734"/>
    <n v="0"/>
    <n v="18734"/>
    <n v="18349"/>
    <n v="18349"/>
    <n v="18017.990000000002"/>
    <n v="18017.990000000002"/>
  </r>
  <r>
    <x v="7"/>
    <x v="41"/>
    <x v="41"/>
    <x v="0"/>
    <s v="12"/>
    <s v="12006"/>
    <s v="Trienios."/>
    <n v="30106"/>
    <n v="0"/>
    <n v="30106"/>
    <n v="31896"/>
    <n v="31896"/>
    <n v="31494.33"/>
    <n v="31494.33"/>
  </r>
  <r>
    <x v="7"/>
    <x v="41"/>
    <x v="41"/>
    <x v="0"/>
    <s v="12"/>
    <s v="12100"/>
    <s v="Complemento de destino."/>
    <n v="85499"/>
    <n v="0"/>
    <n v="85499"/>
    <n v="81760.929999999993"/>
    <n v="81760.929999999993"/>
    <n v="80984.639999999999"/>
    <n v="80984.639999999999"/>
  </r>
  <r>
    <x v="7"/>
    <x v="41"/>
    <x v="41"/>
    <x v="0"/>
    <s v="12"/>
    <s v="12101"/>
    <s v="Complemento específico."/>
    <n v="221672"/>
    <n v="8000"/>
    <n v="229672"/>
    <n v="229715.69"/>
    <n v="229715.69"/>
    <n v="221372.55"/>
    <n v="221372.55"/>
  </r>
  <r>
    <x v="7"/>
    <x v="41"/>
    <x v="41"/>
    <x v="0"/>
    <s v="12"/>
    <s v="12103"/>
    <s v="Otros complementos."/>
    <n v="13682"/>
    <n v="0"/>
    <n v="13682"/>
    <n v="23152"/>
    <n v="23152"/>
    <n v="14812.33"/>
    <n v="14812.33"/>
  </r>
  <r>
    <x v="7"/>
    <x v="41"/>
    <x v="41"/>
    <x v="0"/>
    <s v="13"/>
    <s v="13000"/>
    <s v="Retribuciones básicas."/>
    <n v="50024"/>
    <n v="0"/>
    <n v="50024"/>
    <n v="16538.16"/>
    <n v="16538.16"/>
    <n v="16511.18"/>
    <n v="16511.18"/>
  </r>
  <r>
    <x v="7"/>
    <x v="41"/>
    <x v="41"/>
    <x v="0"/>
    <s v="13"/>
    <s v="13001"/>
    <s v="Horas extraordinarias"/>
    <n v="0"/>
    <n v="0"/>
    <n v="0"/>
    <n v="266.25"/>
    <n v="266.25"/>
    <n v="266.25"/>
    <n v="266.25"/>
  </r>
  <r>
    <x v="7"/>
    <x v="41"/>
    <x v="41"/>
    <x v="0"/>
    <s v="13"/>
    <s v="13002"/>
    <s v="Otras remuneraciones."/>
    <n v="56304"/>
    <n v="-25000"/>
    <n v="31304"/>
    <n v="14034.7"/>
    <n v="14034.7"/>
    <n v="14034"/>
    <n v="14034"/>
  </r>
  <r>
    <x v="7"/>
    <x v="41"/>
    <x v="41"/>
    <x v="0"/>
    <s v="13"/>
    <s v="131"/>
    <s v="Laboral temporal."/>
    <n v="0"/>
    <n v="0"/>
    <n v="0"/>
    <n v="48853.16"/>
    <n v="48853.16"/>
    <n v="48748.76"/>
    <n v="48748.76"/>
  </r>
  <r>
    <x v="7"/>
    <x v="41"/>
    <x v="41"/>
    <x v="0"/>
    <s v="15"/>
    <s v="151"/>
    <s v="Gratificaciones."/>
    <n v="1000"/>
    <n v="0"/>
    <n v="1000"/>
    <n v="546"/>
    <n v="546"/>
    <n v="545.79999999999995"/>
    <n v="545.79999999999995"/>
  </r>
  <r>
    <x v="7"/>
    <x v="41"/>
    <x v="41"/>
    <x v="1"/>
    <s v="20"/>
    <s v="203"/>
    <s v="Arrendamientos de maquinaria, instalaciones y utillaje."/>
    <n v="5400"/>
    <n v="0"/>
    <n v="5400"/>
    <n v="1690"/>
    <n v="1690"/>
    <n v="1433.1"/>
    <n v="1433.1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1039.73"/>
    <n v="792.41"/>
  </r>
  <r>
    <x v="7"/>
    <x v="41"/>
    <x v="41"/>
    <x v="1"/>
    <s v="21"/>
    <s v="214"/>
    <s v="Reparación de elementos de transporte."/>
    <n v="2700"/>
    <n v="0"/>
    <n v="2700"/>
    <n v="3163.88"/>
    <n v="701.49"/>
    <n v="701.49"/>
    <n v="701.49"/>
  </r>
  <r>
    <x v="7"/>
    <x v="41"/>
    <x v="41"/>
    <x v="1"/>
    <s v="22"/>
    <s v="22100"/>
    <s v="Energía eléctrica."/>
    <n v="201600"/>
    <n v="0"/>
    <n v="201600"/>
    <n v="210000"/>
    <n v="210000"/>
    <n v="94697.27"/>
    <n v="86250.43"/>
  </r>
  <r>
    <x v="7"/>
    <x v="41"/>
    <x v="41"/>
    <x v="1"/>
    <s v="22"/>
    <s v="22103"/>
    <s v="Combustibles y carburantes."/>
    <n v="2700"/>
    <n v="0"/>
    <n v="2700"/>
    <n v="2146.9499999999998"/>
    <n v="2146.9499999999998"/>
    <n v="2078.7800000000002"/>
    <n v="1931.83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2286.9"/>
    <n v="2286.9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14330.09"/>
    <n v="13477.34"/>
    <n v="6338.34"/>
    <n v="6338.34"/>
  </r>
  <r>
    <x v="7"/>
    <x v="41"/>
    <x v="41"/>
    <x v="1"/>
    <s v="22"/>
    <s v="22706"/>
    <s v="Estudios y trabajos técnicos."/>
    <n v="103950"/>
    <n v="0"/>
    <n v="103950"/>
    <n v="7108.75"/>
    <n v="7108.75"/>
    <n v="7108.75"/>
    <n v="7108.75"/>
  </r>
  <r>
    <x v="7"/>
    <x v="41"/>
    <x v="41"/>
    <x v="1"/>
    <s v="22"/>
    <s v="22799"/>
    <s v="Otros trabajos realizados por otras empresas y profes."/>
    <n v="3607440"/>
    <n v="0"/>
    <n v="3607440"/>
    <n v="3645363.65"/>
    <n v="3645363.65"/>
    <n v="3370746.32"/>
    <n v="3370746.32"/>
  </r>
  <r>
    <x v="7"/>
    <x v="41"/>
    <x v="41"/>
    <x v="1"/>
    <s v="23"/>
    <s v="23020"/>
    <s v="Dietas del personal no directivo"/>
    <n v="450"/>
    <n v="0"/>
    <n v="450"/>
    <n v="374"/>
    <n v="374"/>
    <n v="374"/>
    <n v="374"/>
  </r>
  <r>
    <x v="7"/>
    <x v="41"/>
    <x v="41"/>
    <x v="1"/>
    <s v="23"/>
    <s v="23120"/>
    <s v="Locomoción del personal no directivo."/>
    <n v="630"/>
    <n v="0"/>
    <n v="630"/>
    <n v="176.48"/>
    <n v="176.48"/>
    <n v="176.48"/>
    <n v="176.48"/>
  </r>
  <r>
    <x v="7"/>
    <x v="41"/>
    <x v="41"/>
    <x v="2"/>
    <s v="47"/>
    <s v="479"/>
    <s v="Otras subvenciones a Empresas privadas."/>
    <n v="60000"/>
    <n v="0"/>
    <n v="60000"/>
    <n v="60000"/>
    <n v="60000"/>
    <n v="48000"/>
    <n v="48000"/>
  </r>
  <r>
    <x v="7"/>
    <x v="41"/>
    <x v="41"/>
    <x v="3"/>
    <s v="60"/>
    <s v="609"/>
    <s v="Otras invers nuevas en infraest y bienes dest al uso gral"/>
    <n v="10207744"/>
    <n v="20000"/>
    <n v="10227744"/>
    <n v="5808"/>
    <n v="5808"/>
    <n v="5808"/>
    <n v="5808"/>
  </r>
  <r>
    <x v="7"/>
    <x v="41"/>
    <x v="41"/>
    <x v="3"/>
    <s v="61"/>
    <s v="619"/>
    <s v="Otras inver de reposic en infraest y bienes dest al uso gral"/>
    <n v="2769072"/>
    <n v="-125140.32"/>
    <n v="2643931.6800000002"/>
    <n v="2296078.6800000002"/>
    <n v="2296078.6800000002"/>
    <n v="1800081.97"/>
    <n v="1631771.81"/>
  </r>
  <r>
    <x v="7"/>
    <x v="41"/>
    <x v="41"/>
    <x v="3"/>
    <s v="62"/>
    <s v="624"/>
    <s v="Elementos de transporte."/>
    <n v="0"/>
    <n v="238400"/>
    <n v="238400"/>
    <n v="238400"/>
    <n v="227486.35"/>
    <n v="0"/>
    <n v="0"/>
  </r>
  <r>
    <x v="7"/>
    <x v="41"/>
    <x v="41"/>
    <x v="3"/>
    <s v="62"/>
    <s v="625"/>
    <s v="Mobiliario."/>
    <n v="67500"/>
    <n v="-13000"/>
    <n v="54500"/>
    <n v="54437.9"/>
    <n v="54437.9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59177"/>
    <n v="159177"/>
    <n v="159176.47"/>
    <n v="159176.47"/>
  </r>
  <r>
    <x v="7"/>
    <x v="42"/>
    <x v="42"/>
    <x v="0"/>
    <s v="12"/>
    <s v="12001"/>
    <s v="Sueldos del Grupo A2."/>
    <n v="129862"/>
    <n v="0"/>
    <n v="129862"/>
    <n v="121378.1"/>
    <n v="121378.1"/>
    <n v="101842.68"/>
    <n v="101842.68"/>
  </r>
  <r>
    <x v="7"/>
    <x v="42"/>
    <x v="42"/>
    <x v="0"/>
    <s v="12"/>
    <s v="12003"/>
    <s v="Sueldos del Grupo C1."/>
    <n v="143666"/>
    <n v="0"/>
    <n v="143666"/>
    <n v="132407"/>
    <n v="132407"/>
    <n v="130862.23"/>
    <n v="130862.23"/>
  </r>
  <r>
    <x v="7"/>
    <x v="42"/>
    <x v="42"/>
    <x v="0"/>
    <s v="12"/>
    <s v="12004"/>
    <s v="Sueldos del Grupo C2."/>
    <n v="84305"/>
    <n v="0"/>
    <n v="84305"/>
    <n v="88041.35"/>
    <n v="88041.35"/>
    <n v="77042.820000000007"/>
    <n v="77042.820000000007"/>
  </r>
  <r>
    <x v="7"/>
    <x v="42"/>
    <x v="42"/>
    <x v="0"/>
    <s v="12"/>
    <s v="12006"/>
    <s v="Trienios."/>
    <n v="113199"/>
    <n v="0"/>
    <n v="113199"/>
    <n v="106370"/>
    <n v="106370"/>
    <n v="103255.09"/>
    <n v="103255.09"/>
  </r>
  <r>
    <x v="7"/>
    <x v="42"/>
    <x v="42"/>
    <x v="0"/>
    <s v="12"/>
    <s v="12100"/>
    <s v="Complemento de destino."/>
    <n v="301181"/>
    <n v="0"/>
    <n v="301181"/>
    <n v="280582.15000000002"/>
    <n v="280582.15000000002"/>
    <n v="264553.64"/>
    <n v="264553.64"/>
  </r>
  <r>
    <x v="7"/>
    <x v="42"/>
    <x v="42"/>
    <x v="0"/>
    <s v="12"/>
    <s v="12101"/>
    <s v="Complemento específico."/>
    <n v="734050"/>
    <n v="0"/>
    <n v="734050"/>
    <n v="740975.68"/>
    <n v="740975.68"/>
    <n v="721343.33"/>
    <n v="721343.33"/>
  </r>
  <r>
    <x v="7"/>
    <x v="42"/>
    <x v="42"/>
    <x v="0"/>
    <s v="12"/>
    <s v="12103"/>
    <s v="Otros complementos."/>
    <n v="62807"/>
    <n v="0"/>
    <n v="62807"/>
    <n v="60073"/>
    <n v="60073"/>
    <n v="56816.37"/>
    <n v="56816.37"/>
  </r>
  <r>
    <x v="7"/>
    <x v="42"/>
    <x v="42"/>
    <x v="0"/>
    <s v="13"/>
    <s v="13000"/>
    <s v="Retribuciones básicas."/>
    <n v="49152"/>
    <n v="0"/>
    <n v="49152"/>
    <n v="32921.58"/>
    <n v="32921.58"/>
    <n v="32921.57"/>
    <n v="32921.57"/>
  </r>
  <r>
    <x v="7"/>
    <x v="42"/>
    <x v="42"/>
    <x v="0"/>
    <s v="13"/>
    <s v="13001"/>
    <s v="Horas extraordinarias"/>
    <n v="0"/>
    <n v="0"/>
    <n v="0"/>
    <n v="20"/>
    <n v="20"/>
    <n v="16.8"/>
    <n v="16.8"/>
  </r>
  <r>
    <x v="7"/>
    <x v="42"/>
    <x v="42"/>
    <x v="0"/>
    <s v="13"/>
    <s v="13002"/>
    <s v="Otras remuneraciones."/>
    <n v="46585"/>
    <n v="-14000"/>
    <n v="32585"/>
    <n v="30348.94"/>
    <n v="30348.94"/>
    <n v="24229.33"/>
    <n v="24229.33"/>
  </r>
  <r>
    <x v="7"/>
    <x v="42"/>
    <x v="42"/>
    <x v="0"/>
    <s v="13"/>
    <s v="131"/>
    <s v="Laboral temporal."/>
    <n v="0"/>
    <n v="0"/>
    <n v="0"/>
    <n v="13088.29"/>
    <n v="13088.29"/>
    <n v="12187.19"/>
    <n v="12187.19"/>
  </r>
  <r>
    <x v="7"/>
    <x v="42"/>
    <x v="42"/>
    <x v="1"/>
    <s v="22"/>
    <s v="22602"/>
    <s v="Publicidad y propaganda."/>
    <n v="450"/>
    <n v="0"/>
    <n v="450"/>
    <n v="430.8"/>
    <n v="430.8"/>
    <n v="430.8"/>
    <n v="410.4"/>
  </r>
  <r>
    <x v="7"/>
    <x v="42"/>
    <x v="42"/>
    <x v="1"/>
    <s v="22"/>
    <s v="22699"/>
    <s v="Otros gastos diversos"/>
    <n v="900"/>
    <n v="0"/>
    <n v="900"/>
    <n v="33.090000000000003"/>
    <n v="33.090000000000003"/>
    <n v="33.090000000000003"/>
    <n v="33.090000000000003"/>
  </r>
  <r>
    <x v="7"/>
    <x v="42"/>
    <x v="42"/>
    <x v="5"/>
    <s v="83"/>
    <s v="83100"/>
    <s v="Obras por cuenta de particulares"/>
    <n v="400000"/>
    <n v="0"/>
    <n v="400000"/>
    <n v="361551.53"/>
    <n v="361551.53"/>
    <n v="117220.01"/>
    <n v="107475.39"/>
  </r>
  <r>
    <x v="7"/>
    <x v="43"/>
    <x v="43"/>
    <x v="0"/>
    <s v="12"/>
    <s v="12000"/>
    <s v="Sueldos del Grupo A1."/>
    <n v="82045"/>
    <n v="-3000"/>
    <n v="79045"/>
    <n v="69366.679999999993"/>
    <n v="69366.679999999993"/>
    <n v="69172.53"/>
    <n v="69172.53"/>
  </r>
  <r>
    <x v="7"/>
    <x v="43"/>
    <x v="43"/>
    <x v="0"/>
    <s v="12"/>
    <s v="12001"/>
    <s v="Sueldos del Grupo A2."/>
    <n v="86575"/>
    <n v="0"/>
    <n v="86575"/>
    <n v="87398.1"/>
    <n v="87398.1"/>
    <n v="87364.61"/>
    <n v="87364.61"/>
  </r>
  <r>
    <x v="7"/>
    <x v="43"/>
    <x v="43"/>
    <x v="0"/>
    <s v="12"/>
    <s v="12003"/>
    <s v="Sueldos del Grupo C1."/>
    <n v="55256"/>
    <n v="0"/>
    <n v="55256"/>
    <n v="46720.17"/>
    <n v="46720.17"/>
    <n v="39585.75"/>
    <n v="39585.75"/>
  </r>
  <r>
    <x v="7"/>
    <x v="43"/>
    <x v="43"/>
    <x v="0"/>
    <s v="12"/>
    <s v="12004"/>
    <s v="Sueldos del Grupo C2."/>
    <n v="9367"/>
    <n v="0"/>
    <n v="9367"/>
    <n v="13034"/>
    <n v="13034"/>
    <n v="11941.1"/>
    <n v="11941.1"/>
  </r>
  <r>
    <x v="7"/>
    <x v="43"/>
    <x v="43"/>
    <x v="0"/>
    <s v="12"/>
    <s v="12006"/>
    <s v="Trienios."/>
    <n v="44600"/>
    <n v="0"/>
    <n v="44600"/>
    <n v="43916.14"/>
    <n v="43916.14"/>
    <n v="42791.22"/>
    <n v="42791.22"/>
  </r>
  <r>
    <x v="7"/>
    <x v="43"/>
    <x v="43"/>
    <x v="0"/>
    <s v="12"/>
    <s v="12100"/>
    <s v="Complemento de destino."/>
    <n v="136639"/>
    <n v="0"/>
    <n v="136639"/>
    <n v="126699.32"/>
    <n v="126699.32"/>
    <n v="123092.87"/>
    <n v="123092.87"/>
  </r>
  <r>
    <x v="7"/>
    <x v="43"/>
    <x v="43"/>
    <x v="0"/>
    <s v="12"/>
    <s v="12101"/>
    <s v="Complemento específico."/>
    <n v="346620"/>
    <n v="0"/>
    <n v="346620"/>
    <n v="335557.02"/>
    <n v="335557.02"/>
    <n v="328069.49"/>
    <n v="328069.49"/>
  </r>
  <r>
    <x v="7"/>
    <x v="43"/>
    <x v="43"/>
    <x v="0"/>
    <s v="12"/>
    <s v="12103"/>
    <s v="Otros complementos."/>
    <n v="20771"/>
    <n v="0"/>
    <n v="20771"/>
    <n v="20511.560000000001"/>
    <n v="20511.560000000001"/>
    <n v="19805.82"/>
    <n v="19805.82"/>
  </r>
  <r>
    <x v="7"/>
    <x v="43"/>
    <x v="43"/>
    <x v="0"/>
    <s v="13"/>
    <s v="13000"/>
    <s v="Retribuciones básicas."/>
    <n v="707056"/>
    <n v="-100000"/>
    <n v="607056"/>
    <n v="522193.23"/>
    <n v="522193.23"/>
    <n v="510956.43"/>
    <n v="510956.43"/>
  </r>
  <r>
    <x v="7"/>
    <x v="43"/>
    <x v="43"/>
    <x v="0"/>
    <s v="13"/>
    <s v="13001"/>
    <s v="Horas extraordinarias"/>
    <n v="23000"/>
    <n v="0"/>
    <n v="23000"/>
    <n v="23223.83"/>
    <n v="23223.83"/>
    <n v="23222.86"/>
    <n v="23222.86"/>
  </r>
  <r>
    <x v="7"/>
    <x v="43"/>
    <x v="43"/>
    <x v="0"/>
    <s v="13"/>
    <s v="13002"/>
    <s v="Otras remuneraciones."/>
    <n v="719183"/>
    <n v="0"/>
    <n v="719183"/>
    <n v="542665.73"/>
    <n v="542665.73"/>
    <n v="542252.9"/>
    <n v="542252.9"/>
  </r>
  <r>
    <x v="7"/>
    <x v="43"/>
    <x v="43"/>
    <x v="0"/>
    <s v="13"/>
    <s v="131"/>
    <s v="Laboral temporal."/>
    <n v="0"/>
    <n v="0"/>
    <n v="0"/>
    <n v="188255.34"/>
    <n v="188255.34"/>
    <n v="183651.04"/>
    <n v="183651.04"/>
  </r>
  <r>
    <x v="7"/>
    <x v="43"/>
    <x v="43"/>
    <x v="0"/>
    <s v="15"/>
    <s v="151"/>
    <s v="Gratificaciones."/>
    <n v="1500"/>
    <n v="3000"/>
    <n v="4500"/>
    <n v="3301.8"/>
    <n v="3301.8"/>
    <n v="500"/>
    <n v="500"/>
  </r>
  <r>
    <x v="7"/>
    <x v="43"/>
    <x v="43"/>
    <x v="1"/>
    <s v="20"/>
    <s v="203"/>
    <s v="Arrendamientos de maquinaria, instalaciones y utillaje."/>
    <n v="37800"/>
    <n v="0"/>
    <n v="37800"/>
    <n v="41242.92"/>
    <n v="37017.379999999997"/>
    <n v="31727.47"/>
    <n v="25965.21"/>
  </r>
  <r>
    <x v="7"/>
    <x v="43"/>
    <x v="43"/>
    <x v="1"/>
    <s v="20"/>
    <s v="204"/>
    <s v="Arrendamientos de material de transporte."/>
    <n v="32400"/>
    <n v="0"/>
    <n v="32400"/>
    <n v="27720.19"/>
    <n v="8614.39"/>
    <n v="8614.39"/>
    <n v="8614.39"/>
  </r>
  <r>
    <x v="7"/>
    <x v="43"/>
    <x v="43"/>
    <x v="1"/>
    <s v="21"/>
    <s v="210"/>
    <s v="Infraestructuras y bienes naturales."/>
    <n v="175500"/>
    <n v="0"/>
    <n v="175500"/>
    <n v="173816.69"/>
    <n v="168382.01"/>
    <n v="164587.44"/>
    <n v="160700.69"/>
  </r>
  <r>
    <x v="7"/>
    <x v="43"/>
    <x v="43"/>
    <x v="1"/>
    <s v="21"/>
    <s v="213"/>
    <s v="Reparación de maquinaria, instalaciones técnicas y utillaje."/>
    <n v="7200"/>
    <n v="0"/>
    <n v="7200"/>
    <n v="6737.03"/>
    <n v="6737.03"/>
    <n v="3132.74"/>
    <n v="3040.5"/>
  </r>
  <r>
    <x v="7"/>
    <x v="43"/>
    <x v="43"/>
    <x v="1"/>
    <s v="21"/>
    <s v="214"/>
    <s v="Reparación de elementos de transporte."/>
    <n v="45000"/>
    <n v="0"/>
    <n v="45000"/>
    <n v="32735.25"/>
    <n v="25386.83"/>
    <n v="25259.34"/>
    <n v="21640.67"/>
  </r>
  <r>
    <x v="7"/>
    <x v="43"/>
    <x v="43"/>
    <x v="1"/>
    <s v="22"/>
    <s v="22100"/>
    <s v="Energía eléctrica."/>
    <n v="12600"/>
    <n v="0"/>
    <n v="12600"/>
    <n v="13500"/>
    <n v="13500"/>
    <n v="10403.41"/>
    <n v="9644.2999999999993"/>
  </r>
  <r>
    <x v="7"/>
    <x v="43"/>
    <x v="43"/>
    <x v="1"/>
    <s v="22"/>
    <s v="22103"/>
    <s v="Combustibles y carburantes."/>
    <n v="43200"/>
    <n v="0"/>
    <n v="43200"/>
    <n v="54164.54"/>
    <n v="54164.54"/>
    <n v="50814.96"/>
    <n v="49211.62"/>
  </r>
  <r>
    <x v="7"/>
    <x v="43"/>
    <x v="43"/>
    <x v="1"/>
    <s v="22"/>
    <s v="22104"/>
    <s v="Vestuario."/>
    <n v="17100"/>
    <n v="0"/>
    <n v="17100"/>
    <n v="19963.54"/>
    <n v="19963.54"/>
    <n v="19957.3"/>
    <n v="19957.3"/>
  </r>
  <r>
    <x v="7"/>
    <x v="43"/>
    <x v="43"/>
    <x v="1"/>
    <s v="22"/>
    <s v="22199"/>
    <s v="Otros suministros."/>
    <n v="27000"/>
    <n v="0"/>
    <n v="27000"/>
    <n v="8314.5"/>
    <n v="8314.5"/>
    <n v="7657.82"/>
    <n v="7536.54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13559.68"/>
    <n v="13559.68"/>
    <n v="12496.06"/>
    <n v="11945.84"/>
  </r>
  <r>
    <x v="7"/>
    <x v="43"/>
    <x v="43"/>
    <x v="1"/>
    <s v="22"/>
    <s v="22700"/>
    <s v="Limpieza y aseo."/>
    <n v="8100"/>
    <n v="0"/>
    <n v="8100"/>
    <n v="6161.09"/>
    <n v="6161.09"/>
    <n v="6160.8"/>
    <n v="6160.8"/>
  </r>
  <r>
    <x v="7"/>
    <x v="43"/>
    <x v="43"/>
    <x v="1"/>
    <s v="22"/>
    <s v="22706"/>
    <s v="Estudios y trabajos técnicos."/>
    <n v="26100"/>
    <n v="0"/>
    <n v="26100"/>
    <n v="6006.12"/>
    <n v="6006.12"/>
    <n v="628.35"/>
    <n v="628.35"/>
  </r>
  <r>
    <x v="7"/>
    <x v="43"/>
    <x v="43"/>
    <x v="3"/>
    <s v="60"/>
    <s v="609"/>
    <s v="Otras invers nuevas en infraest y bienes dest al uso gral"/>
    <n v="1206233"/>
    <n v="150000"/>
    <n v="1356233"/>
    <n v="1123105.99"/>
    <n v="1120325.96"/>
    <n v="1118690.46"/>
    <n v="1059790.78"/>
  </r>
  <r>
    <x v="7"/>
    <x v="43"/>
    <x v="43"/>
    <x v="3"/>
    <s v="61"/>
    <s v="619"/>
    <s v="Otras inver de reposic en infraest y bienes dest al uso gral"/>
    <n v="7108773"/>
    <n v="2229515.89"/>
    <n v="9338288.8900000006"/>
    <n v="8431799.7300000004"/>
    <n v="8246799.3499999996"/>
    <n v="7666088.8499999996"/>
    <n v="6800671.3099999996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1294485.44"/>
    <n v="1200426.06"/>
  </r>
  <r>
    <x v="7"/>
    <x v="43"/>
    <x v="43"/>
    <x v="3"/>
    <s v="62"/>
    <s v="623"/>
    <s v="Maquinaria, instalaciones técnicas y utillaje."/>
    <n v="0"/>
    <n v="0"/>
    <n v="0"/>
    <n v="8924.39"/>
    <n v="8924.39"/>
    <n v="1970.94"/>
    <n v="1970.94"/>
  </r>
  <r>
    <x v="7"/>
    <x v="43"/>
    <x v="43"/>
    <x v="3"/>
    <s v="62"/>
    <s v="625"/>
    <s v="Mobiliario."/>
    <n v="0"/>
    <n v="317674.40000000002"/>
    <n v="317674.40000000002"/>
    <n v="205904.49"/>
    <n v="205904.49"/>
    <n v="166907.4"/>
    <n v="166907.4"/>
  </r>
  <r>
    <x v="7"/>
    <x v="44"/>
    <x v="44"/>
    <x v="0"/>
    <s v="12"/>
    <s v="12001"/>
    <s v="Sueldos del Grupo A2."/>
    <n v="14429"/>
    <n v="0"/>
    <n v="14429"/>
    <n v="14665.02"/>
    <n v="14665.02"/>
    <n v="14626.98"/>
    <n v="14626.98"/>
  </r>
  <r>
    <x v="7"/>
    <x v="44"/>
    <x v="44"/>
    <x v="0"/>
    <s v="12"/>
    <s v="12003"/>
    <s v="Sueldos del Grupo C1."/>
    <n v="11051"/>
    <n v="0"/>
    <n v="11051"/>
    <n v="11210.4"/>
    <n v="11210.4"/>
    <n v="11202.68"/>
    <n v="11202.68"/>
  </r>
  <r>
    <x v="7"/>
    <x v="44"/>
    <x v="44"/>
    <x v="0"/>
    <s v="12"/>
    <s v="12006"/>
    <s v="Trienios."/>
    <n v="8757"/>
    <n v="0"/>
    <n v="8757"/>
    <n v="8899.11"/>
    <n v="8899.11"/>
    <n v="8877.08"/>
    <n v="8877.08"/>
  </r>
  <r>
    <x v="7"/>
    <x v="44"/>
    <x v="44"/>
    <x v="0"/>
    <s v="12"/>
    <s v="12100"/>
    <s v="Complemento de destino."/>
    <n v="16006"/>
    <n v="0"/>
    <n v="16006"/>
    <n v="16240.38"/>
    <n v="16240.38"/>
    <n v="16225.44"/>
    <n v="16225.44"/>
  </r>
  <r>
    <x v="7"/>
    <x v="44"/>
    <x v="44"/>
    <x v="0"/>
    <s v="12"/>
    <s v="12101"/>
    <s v="Complemento específico."/>
    <n v="39281"/>
    <n v="1500"/>
    <n v="40781"/>
    <n v="39842.42"/>
    <n v="39842.42"/>
    <n v="39819.5"/>
    <n v="39819.5"/>
  </r>
  <r>
    <x v="7"/>
    <x v="44"/>
    <x v="44"/>
    <x v="0"/>
    <s v="12"/>
    <s v="12103"/>
    <s v="Otros complementos."/>
    <n v="3922"/>
    <n v="0"/>
    <n v="3922"/>
    <n v="4017.78"/>
    <n v="4017.78"/>
    <n v="3976.18"/>
    <n v="3976.18"/>
  </r>
  <r>
    <x v="7"/>
    <x v="44"/>
    <x v="44"/>
    <x v="0"/>
    <s v="13"/>
    <s v="13000"/>
    <s v="Retribuciones básicas."/>
    <n v="98098"/>
    <n v="-18000"/>
    <n v="80098"/>
    <n v="87852.46"/>
    <n v="87852.46"/>
    <n v="87092.63"/>
    <n v="87092.63"/>
  </r>
  <r>
    <x v="7"/>
    <x v="44"/>
    <x v="44"/>
    <x v="0"/>
    <s v="13"/>
    <s v="13002"/>
    <s v="Otras remuneraciones."/>
    <n v="92030"/>
    <n v="0"/>
    <n v="92030"/>
    <n v="74116.13"/>
    <n v="74116.13"/>
    <n v="73983.97"/>
    <n v="73983.97"/>
  </r>
  <r>
    <x v="7"/>
    <x v="44"/>
    <x v="44"/>
    <x v="0"/>
    <s v="13"/>
    <s v="131"/>
    <s v="Laboral temporal."/>
    <n v="0"/>
    <n v="0"/>
    <n v="0"/>
    <n v="10000"/>
    <n v="10000"/>
    <n v="1977.75"/>
    <n v="1977.75"/>
  </r>
  <r>
    <x v="7"/>
    <x v="44"/>
    <x v="44"/>
    <x v="1"/>
    <s v="20"/>
    <s v="204"/>
    <s v="Arrendamientos de material de transporte."/>
    <n v="5400"/>
    <n v="0"/>
    <n v="5400"/>
    <n v="2248.96"/>
    <n v="2248.96"/>
    <n v="2248.96"/>
    <n v="1686.72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81520.070000000007"/>
    <n v="66393.850000000006"/>
  </r>
  <r>
    <x v="7"/>
    <x v="44"/>
    <x v="44"/>
    <x v="1"/>
    <s v="21"/>
    <s v="214"/>
    <s v="Reparación de elementos de transporte."/>
    <n v="13500"/>
    <n v="0"/>
    <n v="13500"/>
    <n v="9000"/>
    <n v="2240.6999999999998"/>
    <n v="2240.6999999999998"/>
    <n v="1771.93"/>
  </r>
  <r>
    <x v="7"/>
    <x v="44"/>
    <x v="44"/>
    <x v="1"/>
    <s v="22"/>
    <s v="22100"/>
    <s v="Energía eléctrica."/>
    <n v="2354400"/>
    <n v="0"/>
    <n v="2354400"/>
    <n v="2354400"/>
    <n v="2354400"/>
    <n v="1917350.27"/>
    <n v="1535651.04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21000"/>
    <n v="20721.11"/>
    <n v="19626.72"/>
    <n v="14589.5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1087.2"/>
    <n v="1087.2"/>
  </r>
  <r>
    <x v="7"/>
    <x v="44"/>
    <x v="44"/>
    <x v="1"/>
    <s v="22"/>
    <s v="22706"/>
    <s v="Estudios y trabajos técnicos."/>
    <n v="13860"/>
    <n v="0"/>
    <n v="13860"/>
    <n v="6425.1"/>
    <n v="6425.1"/>
    <n v="6425.1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478205.64"/>
    <n v="2398905.2999999998"/>
    <n v="2059932.92"/>
  </r>
  <r>
    <x v="7"/>
    <x v="45"/>
    <x v="45"/>
    <x v="2"/>
    <s v="44"/>
    <s v="44901"/>
    <s v="Aportación corriente a AUVASA"/>
    <n v="18278317"/>
    <n v="2067472.72"/>
    <n v="20345789.719999999"/>
    <n v="20345789.719999999"/>
    <n v="20345789.719999999"/>
    <n v="20345789.719999999"/>
    <n v="19106278"/>
  </r>
  <r>
    <x v="7"/>
    <x v="45"/>
    <x v="45"/>
    <x v="4"/>
    <s v="74"/>
    <s v="74901"/>
    <s v="Aportación de capital a AUVASA"/>
    <n v="5450000"/>
    <n v="10110745.75"/>
    <n v="15560745.75"/>
    <n v="15560745.75"/>
    <n v="15560745.75"/>
    <n v="15071692.75"/>
    <n v="15071692.75"/>
  </r>
  <r>
    <x v="8"/>
    <x v="46"/>
    <x v="46"/>
    <x v="0"/>
    <s v="12"/>
    <s v="12000"/>
    <s v="Sueldos del Grupo A1."/>
    <n v="49227"/>
    <n v="0"/>
    <n v="49227"/>
    <n v="49928.7"/>
    <n v="49928.7"/>
    <n v="48012.73"/>
    <n v="48012.73"/>
  </r>
  <r>
    <x v="8"/>
    <x v="46"/>
    <x v="46"/>
    <x v="0"/>
    <s v="12"/>
    <s v="12001"/>
    <s v="Sueldos del Grupo A2."/>
    <n v="14429"/>
    <n v="0"/>
    <n v="14429"/>
    <n v="14432"/>
    <n v="14432"/>
    <n v="13612.63"/>
    <n v="13612.63"/>
  </r>
  <r>
    <x v="8"/>
    <x v="46"/>
    <x v="46"/>
    <x v="0"/>
    <s v="12"/>
    <s v="12003"/>
    <s v="Sueldos del Grupo C1."/>
    <n v="33154"/>
    <n v="0"/>
    <n v="33154"/>
    <n v="22408.48"/>
    <n v="22408.48"/>
    <n v="20691.740000000002"/>
    <n v="20691.740000000002"/>
  </r>
  <r>
    <x v="8"/>
    <x v="46"/>
    <x v="46"/>
    <x v="0"/>
    <s v="12"/>
    <s v="12006"/>
    <s v="Trienios."/>
    <n v="30731"/>
    <n v="0"/>
    <n v="30731"/>
    <n v="31231.22"/>
    <n v="31231.22"/>
    <n v="30093.93"/>
    <n v="30093.93"/>
  </r>
  <r>
    <x v="8"/>
    <x v="46"/>
    <x v="46"/>
    <x v="0"/>
    <s v="12"/>
    <s v="12100"/>
    <s v="Complemento de destino."/>
    <n v="72795"/>
    <n v="0"/>
    <n v="72795"/>
    <n v="66912.98"/>
    <n v="66912.98"/>
    <n v="63613.83"/>
    <n v="63613.83"/>
  </r>
  <r>
    <x v="8"/>
    <x v="46"/>
    <x v="46"/>
    <x v="0"/>
    <s v="12"/>
    <s v="12101"/>
    <s v="Complemento específico."/>
    <n v="177001"/>
    <n v="0"/>
    <n v="177001"/>
    <n v="177036.51"/>
    <n v="177036.51"/>
    <n v="177012.58"/>
    <n v="177012.58"/>
  </r>
  <r>
    <x v="8"/>
    <x v="46"/>
    <x v="46"/>
    <x v="0"/>
    <s v="12"/>
    <s v="12103"/>
    <s v="Otros complementos."/>
    <n v="14994"/>
    <n v="0"/>
    <n v="14994"/>
    <n v="15243.62"/>
    <n v="15243.62"/>
    <n v="14822.2"/>
    <n v="14822.2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2286.35"/>
    <n v="1772.48"/>
  </r>
  <r>
    <x v="8"/>
    <x v="46"/>
    <x v="46"/>
    <x v="1"/>
    <s v="22"/>
    <s v="223"/>
    <s v="Transportes."/>
    <n v="500"/>
    <n v="0"/>
    <n v="500"/>
    <n v="55.79"/>
    <n v="55.79"/>
    <n v="55.79"/>
    <n v="55.79"/>
  </r>
  <r>
    <x v="8"/>
    <x v="46"/>
    <x v="46"/>
    <x v="1"/>
    <s v="22"/>
    <s v="22699"/>
    <s v="Otros gastos diversos"/>
    <n v="14023"/>
    <n v="0"/>
    <n v="14023"/>
    <n v="6257.09"/>
    <n v="6257.09"/>
    <n v="6257.09"/>
    <n v="4805.09"/>
  </r>
  <r>
    <x v="8"/>
    <x v="46"/>
    <x v="46"/>
    <x v="1"/>
    <s v="22"/>
    <s v="22706"/>
    <s v="Estudios y trabajos técnicos."/>
    <n v="60000"/>
    <n v="-10000"/>
    <n v="50000"/>
    <n v="42861"/>
    <n v="42861"/>
    <n v="40088.080000000002"/>
    <n v="20087.36"/>
  </r>
  <r>
    <x v="8"/>
    <x v="46"/>
    <x v="46"/>
    <x v="1"/>
    <s v="22"/>
    <s v="22799"/>
    <s v="Otros trabajos realizados por otras empresas y profes."/>
    <n v="80920"/>
    <n v="0"/>
    <n v="80920"/>
    <n v="83313.42"/>
    <n v="83313.42"/>
    <n v="83313.41"/>
    <n v="75337.490000000005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773.22"/>
    <n v="773.22"/>
    <n v="773.22"/>
    <n v="754.52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2356.0500000000002"/>
    <n v="2356.0500000000002"/>
    <n v="2356.0500000000002"/>
    <n v="2302.25"/>
  </r>
  <r>
    <x v="8"/>
    <x v="47"/>
    <x v="47"/>
    <x v="0"/>
    <s v="12"/>
    <s v="12001"/>
    <s v="Sueldos del Grupo A2."/>
    <n v="14429"/>
    <n v="0"/>
    <n v="14429"/>
    <n v="14522.21"/>
    <n v="14522.21"/>
    <n v="14482.07"/>
    <n v="14482.07"/>
  </r>
  <r>
    <x v="8"/>
    <x v="47"/>
    <x v="47"/>
    <x v="0"/>
    <s v="12"/>
    <s v="12003"/>
    <s v="Sueldos del Grupo C1."/>
    <n v="33154"/>
    <n v="0"/>
    <n v="33154"/>
    <n v="33653.72"/>
    <n v="33653.72"/>
    <n v="33158.519999999997"/>
    <n v="33158.519999999997"/>
  </r>
  <r>
    <x v="8"/>
    <x v="47"/>
    <x v="47"/>
    <x v="0"/>
    <s v="12"/>
    <s v="12006"/>
    <s v="Trienios."/>
    <n v="18177"/>
    <n v="0"/>
    <n v="18177"/>
    <n v="18690.71"/>
    <n v="18690.71"/>
    <n v="18357.490000000002"/>
    <n v="18357.490000000002"/>
  </r>
  <r>
    <x v="8"/>
    <x v="47"/>
    <x v="47"/>
    <x v="0"/>
    <s v="12"/>
    <s v="12100"/>
    <s v="Complemento de destino."/>
    <n v="31575"/>
    <n v="0"/>
    <n v="31575"/>
    <n v="31916.45"/>
    <n v="31916.45"/>
    <n v="31628.02"/>
    <n v="31628.02"/>
  </r>
  <r>
    <x v="8"/>
    <x v="47"/>
    <x v="47"/>
    <x v="0"/>
    <s v="12"/>
    <s v="12101"/>
    <s v="Complemento específico."/>
    <n v="70537"/>
    <n v="4050"/>
    <n v="74587"/>
    <n v="72826.86"/>
    <n v="72826.86"/>
    <n v="72816.240000000005"/>
    <n v="72816.240000000005"/>
  </r>
  <r>
    <x v="8"/>
    <x v="47"/>
    <x v="47"/>
    <x v="0"/>
    <s v="12"/>
    <s v="12103"/>
    <s v="Otros complementos."/>
    <n v="8323"/>
    <n v="0"/>
    <n v="8323"/>
    <n v="8442.74"/>
    <n v="8442.74"/>
    <n v="8416.44"/>
    <n v="8416.44"/>
  </r>
  <r>
    <x v="8"/>
    <x v="47"/>
    <x v="47"/>
    <x v="0"/>
    <s v="13"/>
    <s v="131"/>
    <s v="Laboral temporal."/>
    <n v="81042"/>
    <n v="-67300"/>
    <n v="13742"/>
    <n v="13389.29"/>
    <n v="13389.29"/>
    <n v="13387.76"/>
    <n v="13387.76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20512.93"/>
    <n v="16638.580000000002"/>
    <n v="16638.560000000001"/>
    <n v="13340.6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54701.1"/>
    <n v="50587"/>
  </r>
  <r>
    <x v="8"/>
    <x v="47"/>
    <x v="47"/>
    <x v="1"/>
    <s v="22"/>
    <s v="22199"/>
    <s v="Otros suministros."/>
    <n v="0"/>
    <n v="0"/>
    <n v="0"/>
    <n v="423.5"/>
    <n v="423.5"/>
    <n v="423.5"/>
    <n v="423.5"/>
  </r>
  <r>
    <x v="8"/>
    <x v="47"/>
    <x v="47"/>
    <x v="1"/>
    <s v="22"/>
    <s v="22200"/>
    <s v="Servicios de Telecomunicaciones."/>
    <n v="2000"/>
    <n v="0"/>
    <n v="2000"/>
    <n v="2508.98"/>
    <n v="2508.98"/>
    <n v="2508.98"/>
    <n v="2508.98"/>
  </r>
  <r>
    <x v="8"/>
    <x v="47"/>
    <x v="47"/>
    <x v="1"/>
    <s v="22"/>
    <s v="22602"/>
    <s v="Publicidad y propaganda."/>
    <n v="5000"/>
    <n v="0"/>
    <n v="5000"/>
    <n v="19857.599999999999"/>
    <n v="19857.599999999999"/>
    <n v="19349.37"/>
    <n v="19349.37"/>
  </r>
  <r>
    <x v="8"/>
    <x v="47"/>
    <x v="47"/>
    <x v="1"/>
    <s v="22"/>
    <s v="22603"/>
    <s v="Publicación en Diarios Oficiales"/>
    <n v="0"/>
    <n v="0"/>
    <n v="0"/>
    <n v="103.2"/>
    <n v="103.2"/>
    <n v="103.2"/>
    <n v="103.2"/>
  </r>
  <r>
    <x v="8"/>
    <x v="47"/>
    <x v="47"/>
    <x v="1"/>
    <s v="22"/>
    <s v="22609"/>
    <s v="Actividades culturales y deportivas"/>
    <n v="150000"/>
    <n v="-16000"/>
    <n v="134000"/>
    <n v="128784.44"/>
    <n v="115996.44"/>
    <n v="110160.76"/>
    <n v="110160.76"/>
  </r>
  <r>
    <x v="8"/>
    <x v="47"/>
    <x v="47"/>
    <x v="1"/>
    <s v="22"/>
    <s v="22699"/>
    <s v="Otros gastos diversos"/>
    <n v="25000"/>
    <n v="-16000"/>
    <n v="9000"/>
    <n v="21564.11"/>
    <n v="21564.11"/>
    <n v="18567.54"/>
    <n v="14324.99"/>
  </r>
  <r>
    <x v="8"/>
    <x v="47"/>
    <x v="47"/>
    <x v="1"/>
    <s v="22"/>
    <s v="22700"/>
    <s v="Limpieza y aseo."/>
    <n v="24000"/>
    <n v="0"/>
    <n v="24000"/>
    <n v="11168.14"/>
    <n v="11168.14"/>
    <n v="11168.1"/>
    <n v="9604.75"/>
  </r>
  <r>
    <x v="8"/>
    <x v="47"/>
    <x v="47"/>
    <x v="1"/>
    <s v="22"/>
    <s v="22701"/>
    <s v="Seguridad."/>
    <n v="20000"/>
    <n v="0"/>
    <n v="20000"/>
    <n v="15565.97"/>
    <n v="14240.07"/>
    <n v="10467.540000000001"/>
    <n v="10467.540000000001"/>
  </r>
  <r>
    <x v="8"/>
    <x v="47"/>
    <x v="47"/>
    <x v="1"/>
    <s v="22"/>
    <s v="22799"/>
    <s v="Otros trabajos realizados por otras empresas y profes."/>
    <n v="210000"/>
    <n v="34293"/>
    <n v="244293"/>
    <n v="220129.3"/>
    <n v="220129.3"/>
    <n v="219470.36"/>
    <n v="201789.64"/>
  </r>
  <r>
    <x v="8"/>
    <x v="47"/>
    <x v="47"/>
    <x v="2"/>
    <s v="41"/>
    <s v="411"/>
    <s v="Transf. corriente a la F.M. Cultura"/>
    <n v="13305618"/>
    <n v="52000"/>
    <n v="13357618"/>
    <n v="13357618"/>
    <n v="13357618"/>
    <n v="13357618"/>
    <n v="13357618"/>
  </r>
  <r>
    <x v="8"/>
    <x v="47"/>
    <x v="47"/>
    <x v="2"/>
    <s v="46"/>
    <s v="466"/>
    <s v="A otras Entidades que agrupen municipios."/>
    <n v="0"/>
    <n v="0"/>
    <n v="0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03"/>
    <s v="Subvención a Foro de la Cultura"/>
    <n v="0"/>
    <n v="30000"/>
    <n v="30000"/>
    <n v="30000"/>
    <n v="30000"/>
    <n v="30000"/>
    <n v="30000"/>
  </r>
  <r>
    <x v="8"/>
    <x v="47"/>
    <x v="47"/>
    <x v="2"/>
    <s v="47"/>
    <s v="47999"/>
    <s v="Otras subvenciones a Empresas privadas."/>
    <n v="36000"/>
    <n v="2000"/>
    <n v="38000"/>
    <n v="38000"/>
    <n v="38000"/>
    <n v="38000"/>
    <n v="38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2500"/>
    <n v="2500"/>
    <n v="250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7"/>
    <x v="47"/>
    <x v="2"/>
    <s v="48"/>
    <s v="48949"/>
    <s v="Transf. Instituo Castellano y Leonés de la Lengua"/>
    <n v="6000"/>
    <n v="0"/>
    <n v="6000"/>
    <n v="6000"/>
    <n v="6000"/>
    <n v="6000"/>
    <n v="600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15000"/>
    <n v="15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10000"/>
    <n v="10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-20000"/>
    <n v="0"/>
    <n v="0"/>
    <n v="0"/>
    <n v="0"/>
    <n v="0"/>
  </r>
  <r>
    <x v="8"/>
    <x v="47"/>
    <x v="47"/>
    <x v="2"/>
    <s v="48"/>
    <s v="48999"/>
    <s v="Otras transf. a Familias e Instituciones sin fines de lucro."/>
    <n v="67000"/>
    <n v="-43250"/>
    <n v="2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65281.599999999999"/>
    <n v="65281.599999999999"/>
    <n v="46778.1"/>
    <n v="4848.3"/>
  </r>
  <r>
    <x v="8"/>
    <x v="47"/>
    <x v="47"/>
    <x v="3"/>
    <s v="62"/>
    <s v="625"/>
    <s v="Mobiliario."/>
    <n v="103000"/>
    <n v="101850"/>
    <n v="204850"/>
    <n v="142061.14000000001"/>
    <n v="142061.14000000001"/>
    <n v="142050.13"/>
    <n v="111168.75"/>
  </r>
  <r>
    <x v="8"/>
    <x v="47"/>
    <x v="47"/>
    <x v="3"/>
    <s v="63"/>
    <s v="632"/>
    <s v="Edificios y otras construcciones."/>
    <n v="315004"/>
    <n v="448063.95"/>
    <n v="763067.95"/>
    <n v="637839.77"/>
    <n v="589457.81999999995"/>
    <n v="511512.61"/>
    <n v="488714.14"/>
  </r>
  <r>
    <x v="8"/>
    <x v="47"/>
    <x v="47"/>
    <x v="4"/>
    <s v="71"/>
    <s v="711"/>
    <s v="Aportación capital a F.M. Cultura"/>
    <n v="10000"/>
    <n v="19400"/>
    <n v="29400"/>
    <n v="29400"/>
    <n v="29400"/>
    <n v="29400"/>
    <n v="2940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30250"/>
    <n v="30250"/>
  </r>
  <r>
    <x v="8"/>
    <x v="48"/>
    <x v="48"/>
    <x v="1"/>
    <s v="21"/>
    <s v="213"/>
    <s v="Reparación de maquinaria, instalaciones técnicas y utillaje."/>
    <n v="20000"/>
    <n v="0"/>
    <n v="20000"/>
    <n v="5038.58"/>
    <n v="3854.96"/>
    <n v="3289.29"/>
    <n v="2566.63"/>
  </r>
  <r>
    <x v="8"/>
    <x v="48"/>
    <x v="48"/>
    <x v="1"/>
    <s v="22"/>
    <s v="22100"/>
    <s v="Energía eléctrica."/>
    <n v="22000"/>
    <n v="0"/>
    <n v="22000"/>
    <n v="27000"/>
    <n v="27000"/>
    <n v="1162.92"/>
    <n v="1067.3900000000001"/>
  </r>
  <r>
    <x v="8"/>
    <x v="48"/>
    <x v="48"/>
    <x v="1"/>
    <s v="22"/>
    <s v="22199"/>
    <s v="Otros suministros."/>
    <n v="0"/>
    <n v="0"/>
    <n v="0"/>
    <n v="328.39"/>
    <n v="328.39"/>
    <n v="328.39"/>
    <n v="0"/>
  </r>
  <r>
    <x v="8"/>
    <x v="48"/>
    <x v="48"/>
    <x v="1"/>
    <s v="22"/>
    <s v="22602"/>
    <s v="Publicidad y propaganda."/>
    <n v="7000"/>
    <n v="0"/>
    <n v="7000"/>
    <n v="7078.5"/>
    <n v="7078.5"/>
    <n v="7078.5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199.65"/>
    <n v="199.65"/>
    <n v="199.65"/>
    <n v="199.65"/>
  </r>
  <r>
    <x v="8"/>
    <x v="48"/>
    <x v="48"/>
    <x v="1"/>
    <s v="22"/>
    <s v="22799"/>
    <s v="Otros trabajos realizados por otras empresas y profes."/>
    <n v="50000"/>
    <n v="0"/>
    <n v="50000"/>
    <n v="33720.76"/>
    <n v="33720.76"/>
    <n v="32873.760000000002"/>
    <n v="32359.51"/>
  </r>
  <r>
    <x v="8"/>
    <x v="48"/>
    <x v="48"/>
    <x v="2"/>
    <s v="44"/>
    <s v="44902"/>
    <s v="Aportación corriente a la sociedad mixta de Turismo"/>
    <n v="3883000"/>
    <n v="1250000"/>
    <n v="5133000"/>
    <n v="5133000"/>
    <n v="5133000"/>
    <n v="5133000"/>
    <n v="4383000"/>
  </r>
  <r>
    <x v="9"/>
    <x v="49"/>
    <x v="49"/>
    <x v="0"/>
    <s v="12"/>
    <s v="12000"/>
    <s v="Sueldos del Grupo A1."/>
    <n v="164089"/>
    <n v="0"/>
    <n v="164089"/>
    <n v="156427.88"/>
    <n v="156427.88"/>
    <n v="135433.67000000001"/>
    <n v="135433.67000000001"/>
  </r>
  <r>
    <x v="9"/>
    <x v="49"/>
    <x v="49"/>
    <x v="0"/>
    <s v="12"/>
    <s v="12001"/>
    <s v="Sueldos del Grupo A2."/>
    <n v="1183189"/>
    <n v="-100100"/>
    <n v="1083089"/>
    <n v="1120072.47"/>
    <n v="1120072.47"/>
    <n v="1023359.41"/>
    <n v="1023359.41"/>
  </r>
  <r>
    <x v="9"/>
    <x v="49"/>
    <x v="49"/>
    <x v="0"/>
    <s v="12"/>
    <s v="12003"/>
    <s v="Sueldos del Grupo C1."/>
    <n v="44205"/>
    <n v="0"/>
    <n v="44205"/>
    <n v="29752.400000000001"/>
    <n v="29752.400000000001"/>
    <n v="28575.58"/>
    <n v="28575.58"/>
  </r>
  <r>
    <x v="9"/>
    <x v="49"/>
    <x v="49"/>
    <x v="0"/>
    <s v="12"/>
    <s v="12004"/>
    <s v="Sueldos del Grupo C2."/>
    <n v="177977"/>
    <n v="0"/>
    <n v="177977"/>
    <n v="135449.79999999999"/>
    <n v="135449.79999999999"/>
    <n v="134754.48000000001"/>
    <n v="134754.48000000001"/>
  </r>
  <r>
    <x v="9"/>
    <x v="49"/>
    <x v="49"/>
    <x v="0"/>
    <s v="12"/>
    <s v="12006"/>
    <s v="Trienios."/>
    <n v="181227"/>
    <n v="0"/>
    <n v="181227"/>
    <n v="205576.56"/>
    <n v="205576.56"/>
    <n v="185174.21"/>
    <n v="185174.21"/>
  </r>
  <r>
    <x v="9"/>
    <x v="49"/>
    <x v="49"/>
    <x v="0"/>
    <s v="12"/>
    <s v="12100"/>
    <s v="Complemento de destino."/>
    <n v="782690"/>
    <n v="0"/>
    <n v="782690"/>
    <n v="705669.03"/>
    <n v="705669.03"/>
    <n v="654787.41"/>
    <n v="654787.41"/>
  </r>
  <r>
    <x v="9"/>
    <x v="49"/>
    <x v="49"/>
    <x v="0"/>
    <s v="12"/>
    <s v="12101"/>
    <s v="Complemento específico."/>
    <n v="1936826"/>
    <n v="0"/>
    <n v="1936826"/>
    <n v="1954161.33"/>
    <n v="1954161.33"/>
    <n v="1821506.72"/>
    <n v="1821506.72"/>
  </r>
  <r>
    <x v="9"/>
    <x v="49"/>
    <x v="49"/>
    <x v="0"/>
    <s v="12"/>
    <s v="12103"/>
    <s v="Otros complementos."/>
    <n v="87697"/>
    <n v="0"/>
    <n v="87697"/>
    <n v="96648.639999999999"/>
    <n v="96648.639999999999"/>
    <n v="90099.49"/>
    <n v="90099.49"/>
  </r>
  <r>
    <x v="9"/>
    <x v="49"/>
    <x v="49"/>
    <x v="0"/>
    <s v="13"/>
    <s v="13000"/>
    <s v="Retribuciones básicas."/>
    <n v="164337"/>
    <n v="0"/>
    <n v="164337"/>
    <n v="158117.6"/>
    <n v="158117.6"/>
    <n v="155776.81"/>
    <n v="155776.81"/>
  </r>
  <r>
    <x v="9"/>
    <x v="49"/>
    <x v="49"/>
    <x v="0"/>
    <s v="13"/>
    <s v="13002"/>
    <s v="Otras remuneraciones."/>
    <n v="133836"/>
    <n v="50000"/>
    <n v="183836"/>
    <n v="158500.79999999999"/>
    <n v="158500.79999999999"/>
    <n v="154994.84"/>
    <n v="154994.84"/>
  </r>
  <r>
    <x v="9"/>
    <x v="49"/>
    <x v="49"/>
    <x v="0"/>
    <s v="13"/>
    <s v="131"/>
    <s v="Laboral temporal."/>
    <n v="30000"/>
    <n v="0"/>
    <n v="30000"/>
    <n v="78292.06"/>
    <n v="78292.06"/>
    <n v="77808.86"/>
    <n v="77808.86"/>
  </r>
  <r>
    <x v="9"/>
    <x v="49"/>
    <x v="49"/>
    <x v="0"/>
    <s v="14"/>
    <s v="143"/>
    <s v="Otro personal."/>
    <n v="1206339"/>
    <n v="806000"/>
    <n v="2012339"/>
    <n v="1718003.72"/>
    <n v="1718003.72"/>
    <n v="1717857.13"/>
    <n v="1717857.13"/>
  </r>
  <r>
    <x v="9"/>
    <x v="49"/>
    <x v="49"/>
    <x v="1"/>
    <s v="21"/>
    <s v="212"/>
    <s v="Reparación de edificios y otras construcciones."/>
    <n v="35620"/>
    <n v="0"/>
    <n v="35620"/>
    <n v="46140.62"/>
    <n v="43717.919999999998"/>
    <n v="39985.78"/>
    <n v="39542.660000000003"/>
  </r>
  <r>
    <x v="9"/>
    <x v="49"/>
    <x v="49"/>
    <x v="1"/>
    <s v="21"/>
    <s v="213"/>
    <s v="Reparación de maquinaria, instalaciones técnicas y utillaje."/>
    <n v="40490"/>
    <n v="0"/>
    <n v="40490"/>
    <n v="56088.86"/>
    <n v="56088.86"/>
    <n v="43549.91"/>
    <n v="37013.31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26912.43"/>
    <n v="25204.26"/>
  </r>
  <r>
    <x v="9"/>
    <x v="49"/>
    <x v="49"/>
    <x v="1"/>
    <s v="22"/>
    <s v="22102"/>
    <s v="Gas."/>
    <n v="51000"/>
    <n v="0"/>
    <n v="51000"/>
    <n v="61400"/>
    <n v="61400"/>
    <n v="38353.33"/>
    <n v="36339.61"/>
  </r>
  <r>
    <x v="9"/>
    <x v="49"/>
    <x v="49"/>
    <x v="1"/>
    <s v="22"/>
    <s v="22104"/>
    <s v="Vestuario."/>
    <n v="2000"/>
    <n v="0"/>
    <n v="2000"/>
    <n v="2317.27"/>
    <n v="2317.27"/>
    <n v="618.41999999999996"/>
    <n v="203.28"/>
  </r>
  <r>
    <x v="9"/>
    <x v="49"/>
    <x v="49"/>
    <x v="1"/>
    <s v="22"/>
    <s v="22106"/>
    <s v="Productos farmacéuticos y material sanitario."/>
    <n v="1300"/>
    <n v="0"/>
    <n v="1300"/>
    <n v="14.23"/>
    <n v="14.23"/>
    <n v="14.23"/>
    <n v="14.23"/>
  </r>
  <r>
    <x v="9"/>
    <x v="49"/>
    <x v="49"/>
    <x v="1"/>
    <s v="22"/>
    <s v="22199"/>
    <s v="Otros suministros."/>
    <n v="12250"/>
    <n v="0"/>
    <n v="12250"/>
    <n v="10123.49"/>
    <n v="10123.49"/>
    <n v="10123.49"/>
    <n v="2101.13"/>
  </r>
  <r>
    <x v="9"/>
    <x v="49"/>
    <x v="49"/>
    <x v="1"/>
    <s v="22"/>
    <s v="22200"/>
    <s v="Servicios de Telecomunicaciones."/>
    <n v="6400"/>
    <n v="0"/>
    <n v="6400"/>
    <n v="6400.2"/>
    <n v="6400.2"/>
    <n v="6400.14"/>
    <n v="6400.14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44964.66"/>
    <n v="44964.66"/>
    <n v="40921.550000000003"/>
    <n v="22768.36"/>
  </r>
  <r>
    <x v="9"/>
    <x v="49"/>
    <x v="49"/>
    <x v="1"/>
    <s v="22"/>
    <s v="22700"/>
    <s v="Limpieza y aseo."/>
    <n v="73750"/>
    <n v="0"/>
    <n v="73750"/>
    <n v="77559.009999999995"/>
    <n v="77559.009999999995"/>
    <n v="75317.009999999995"/>
    <n v="69666.58"/>
  </r>
  <r>
    <x v="9"/>
    <x v="49"/>
    <x v="49"/>
    <x v="1"/>
    <s v="22"/>
    <s v="22706"/>
    <s v="Estudios y trabajos técnicos."/>
    <n v="68606"/>
    <n v="-39425"/>
    <n v="29181"/>
    <n v="6050"/>
    <n v="6050"/>
    <n v="3746.16"/>
    <n v="0"/>
  </r>
  <r>
    <x v="9"/>
    <x v="49"/>
    <x v="49"/>
    <x v="1"/>
    <s v="22"/>
    <s v="22799"/>
    <s v="Otros trabajos realizados por otras empresas y profes."/>
    <n v="16685548"/>
    <n v="3718200"/>
    <n v="20403748"/>
    <n v="20377631.559999999"/>
    <n v="20377631.559999999"/>
    <n v="18069984"/>
    <n v="17946172.579999998"/>
  </r>
  <r>
    <x v="9"/>
    <x v="49"/>
    <x v="49"/>
    <x v="1"/>
    <s v="23"/>
    <s v="23020"/>
    <s v="Dietas del personal no directivo"/>
    <n v="500"/>
    <n v="800"/>
    <n v="1300"/>
    <n v="1204.72"/>
    <n v="1204.72"/>
    <n v="1204.72"/>
    <n v="941.88"/>
  </r>
  <r>
    <x v="9"/>
    <x v="49"/>
    <x v="49"/>
    <x v="1"/>
    <s v="23"/>
    <s v="23120"/>
    <s v="Locomoción del personal no directivo."/>
    <n v="100"/>
    <n v="500"/>
    <n v="600"/>
    <n v="405.76"/>
    <n v="405.76"/>
    <n v="405.76"/>
    <n v="331.31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10000"/>
  </r>
  <r>
    <x v="9"/>
    <x v="49"/>
    <x v="49"/>
    <x v="2"/>
    <s v="48"/>
    <s v="48001"/>
    <s v="Atenc. beneficas ayuda a familias"/>
    <n v="2762540"/>
    <n v="-285000"/>
    <n v="2477540"/>
    <n v="1962540"/>
    <n v="1948078.79"/>
    <n v="1946132.42"/>
    <n v="1906171.36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14960"/>
  </r>
  <r>
    <x v="9"/>
    <x v="49"/>
    <x v="49"/>
    <x v="2"/>
    <s v="48"/>
    <s v="48959"/>
    <s v="Transf. ALESTE: proyecto infanto-juvenil"/>
    <n v="15000"/>
    <n v="0"/>
    <n v="15000"/>
    <n v="15000"/>
    <n v="15000"/>
    <n v="15000"/>
    <n v="15000"/>
  </r>
  <r>
    <x v="9"/>
    <x v="49"/>
    <x v="49"/>
    <x v="2"/>
    <s v="48"/>
    <s v="48960"/>
    <s v="Transf. CÁRITAS: proyecto infanto-juvenil"/>
    <n v="10000"/>
    <n v="0"/>
    <n v="10000"/>
    <n v="10000"/>
    <n v="10000"/>
    <n v="10000"/>
    <n v="10000"/>
  </r>
  <r>
    <x v="9"/>
    <x v="49"/>
    <x v="49"/>
    <x v="2"/>
    <s v="48"/>
    <s v="48961"/>
    <s v="Transf. Fundación Eusebio Sacristán"/>
    <n v="15000"/>
    <n v="0"/>
    <n v="15000"/>
    <n v="15000"/>
    <n v="15000"/>
    <n v="15000"/>
    <n v="1500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3445"/>
    <n v="3445"/>
    <n v="3445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5934.94"/>
    <n v="20934.939999999999"/>
    <n v="1521.56"/>
    <n v="1521.56"/>
    <n v="1521.56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-255296.02"/>
    <n v="169703.98"/>
    <n v="77204.75"/>
    <n v="74520.12"/>
    <n v="73628.59"/>
    <n v="73628.59"/>
  </r>
  <r>
    <x v="9"/>
    <x v="49"/>
    <x v="49"/>
    <x v="3"/>
    <s v="63"/>
    <s v="633"/>
    <s v="Maquinaria, instalaciones técnicas y utillaje."/>
    <n v="0"/>
    <n v="6409.22"/>
    <n v="6409.22"/>
    <n v="6242.1"/>
    <n v="6242.1"/>
    <n v="3541.38"/>
    <n v="3541.38"/>
  </r>
  <r>
    <x v="9"/>
    <x v="49"/>
    <x v="49"/>
    <x v="3"/>
    <s v="63"/>
    <s v="635"/>
    <s v="Mobiliario."/>
    <n v="0"/>
    <n v="2000"/>
    <n v="2000"/>
    <n v="1125.3"/>
    <n v="1125.3"/>
    <n v="1125.3"/>
    <n v="0"/>
  </r>
  <r>
    <x v="9"/>
    <x v="50"/>
    <x v="50"/>
    <x v="0"/>
    <s v="12"/>
    <s v="12000"/>
    <s v="Sueldos del Grupo A1."/>
    <n v="32818"/>
    <n v="0"/>
    <n v="32818"/>
    <n v="33055.040000000001"/>
    <n v="33055.040000000001"/>
    <n v="32723.15"/>
    <n v="32723.15"/>
  </r>
  <r>
    <x v="9"/>
    <x v="50"/>
    <x v="50"/>
    <x v="0"/>
    <s v="12"/>
    <s v="12001"/>
    <s v="Sueldos del Grupo A2."/>
    <n v="245295"/>
    <n v="-50000"/>
    <n v="195295"/>
    <n v="211445.48"/>
    <n v="211445.48"/>
    <n v="210018.38"/>
    <n v="210018.38"/>
  </r>
  <r>
    <x v="9"/>
    <x v="50"/>
    <x v="50"/>
    <x v="0"/>
    <s v="12"/>
    <s v="12003"/>
    <s v="Sueldos del Grupo C1."/>
    <n v="11051"/>
    <n v="0"/>
    <n v="11051"/>
    <n v="5130.32"/>
    <n v="5130.32"/>
    <n v="5107.05"/>
    <n v="5107.05"/>
  </r>
  <r>
    <x v="9"/>
    <x v="50"/>
    <x v="50"/>
    <x v="0"/>
    <s v="12"/>
    <s v="12004"/>
    <s v="Sueldos del Grupo C2."/>
    <n v="9367"/>
    <n v="0"/>
    <n v="9367"/>
    <n v="9574.16"/>
    <n v="9574.16"/>
    <n v="9495.7199999999993"/>
    <n v="9495.7199999999993"/>
  </r>
  <r>
    <x v="9"/>
    <x v="50"/>
    <x v="50"/>
    <x v="0"/>
    <s v="12"/>
    <s v="12006"/>
    <s v="Trienios."/>
    <n v="74564"/>
    <n v="0"/>
    <n v="74564"/>
    <n v="73041.440000000002"/>
    <n v="73041.440000000002"/>
    <n v="72730.789999999994"/>
    <n v="72730.789999999994"/>
  </r>
  <r>
    <x v="9"/>
    <x v="50"/>
    <x v="50"/>
    <x v="0"/>
    <s v="12"/>
    <s v="12100"/>
    <s v="Complemento de destino."/>
    <n v="154854"/>
    <n v="0"/>
    <n v="154854"/>
    <n v="134909.28"/>
    <n v="134909.28"/>
    <n v="134494.34"/>
    <n v="134494.34"/>
  </r>
  <r>
    <x v="9"/>
    <x v="50"/>
    <x v="50"/>
    <x v="0"/>
    <s v="12"/>
    <s v="12101"/>
    <s v="Complemento específico."/>
    <n v="378325"/>
    <n v="0"/>
    <n v="378325"/>
    <n v="384289.8"/>
    <n v="384289.8"/>
    <n v="364138.1"/>
    <n v="364138.1"/>
  </r>
  <r>
    <x v="9"/>
    <x v="50"/>
    <x v="50"/>
    <x v="0"/>
    <s v="12"/>
    <s v="12103"/>
    <s v="Otros complementos."/>
    <n v="33572"/>
    <n v="0"/>
    <n v="33572"/>
    <n v="35081.279999999999"/>
    <n v="35081.279999999999"/>
    <n v="33290.269999999997"/>
    <n v="33290.269999999997"/>
  </r>
  <r>
    <x v="9"/>
    <x v="50"/>
    <x v="50"/>
    <x v="0"/>
    <s v="13"/>
    <s v="13000"/>
    <s v="Retribuciones básicas."/>
    <n v="307253"/>
    <n v="0"/>
    <n v="307253"/>
    <n v="270308.24"/>
    <n v="270308.24"/>
    <n v="269201.61"/>
    <n v="269201.61"/>
  </r>
  <r>
    <x v="9"/>
    <x v="50"/>
    <x v="50"/>
    <x v="0"/>
    <s v="13"/>
    <s v="13002"/>
    <s v="Otras remuneraciones."/>
    <n v="258221"/>
    <n v="0"/>
    <n v="258221"/>
    <n v="296301.40000000002"/>
    <n v="296301.40000000002"/>
    <n v="289781.59000000003"/>
    <n v="289781.59000000003"/>
  </r>
  <r>
    <x v="9"/>
    <x v="50"/>
    <x v="50"/>
    <x v="0"/>
    <s v="13"/>
    <s v="131"/>
    <s v="Laboral temporal."/>
    <n v="30000"/>
    <n v="0"/>
    <n v="30000"/>
    <n v="13488.29"/>
    <n v="13488.29"/>
    <n v="13387.76"/>
    <n v="13387.76"/>
  </r>
  <r>
    <x v="9"/>
    <x v="50"/>
    <x v="50"/>
    <x v="0"/>
    <s v="14"/>
    <s v="143"/>
    <s v="Otro personal."/>
    <n v="33847"/>
    <n v="30000"/>
    <n v="63847"/>
    <n v="89000"/>
    <n v="89000"/>
    <n v="86162.08"/>
    <n v="86162.08"/>
  </r>
  <r>
    <x v="9"/>
    <x v="50"/>
    <x v="50"/>
    <x v="1"/>
    <s v="20"/>
    <s v="202"/>
    <s v="Arrendamientos de edificios y otras construcciones."/>
    <n v="174000"/>
    <n v="-2600"/>
    <n v="171400"/>
    <n v="171389.54"/>
    <n v="171389.48"/>
    <n v="171389.48"/>
    <n v="69499.73"/>
  </r>
  <r>
    <x v="9"/>
    <x v="50"/>
    <x v="50"/>
    <x v="1"/>
    <s v="21"/>
    <s v="212"/>
    <s v="Reparación de edificios y otras construcciones."/>
    <n v="70000"/>
    <n v="0"/>
    <n v="70000"/>
    <n v="48491.63"/>
    <n v="39006.26"/>
    <n v="34218.36"/>
    <n v="25249.439999999999"/>
  </r>
  <r>
    <x v="9"/>
    <x v="50"/>
    <x v="50"/>
    <x v="1"/>
    <s v="21"/>
    <s v="213"/>
    <s v="Reparación de maquinaria, instalaciones técnicas y utillaje."/>
    <n v="60625"/>
    <n v="0"/>
    <n v="60625"/>
    <n v="54306.23"/>
    <n v="54306.23"/>
    <n v="45058.77"/>
    <n v="37309.57"/>
  </r>
  <r>
    <x v="9"/>
    <x v="50"/>
    <x v="50"/>
    <x v="1"/>
    <s v="21"/>
    <s v="215"/>
    <s v="Mobiliario."/>
    <n v="1000"/>
    <n v="0"/>
    <n v="1000"/>
    <n v="4420.6000000000004"/>
    <n v="4420.6000000000004"/>
    <n v="3955.93"/>
    <n v="3955.93"/>
  </r>
  <r>
    <x v="9"/>
    <x v="50"/>
    <x v="50"/>
    <x v="1"/>
    <s v="21"/>
    <s v="216"/>
    <s v="Equipos para procesos de información."/>
    <n v="10000"/>
    <n v="0"/>
    <n v="10000"/>
    <n v="7997.89"/>
    <n v="7997.89"/>
    <n v="7997.88"/>
    <n v="7331.39"/>
  </r>
  <r>
    <x v="9"/>
    <x v="50"/>
    <x v="50"/>
    <x v="1"/>
    <s v="22"/>
    <s v="22001"/>
    <s v="Prensa, revistas, libros y otras publicaciones."/>
    <n v="15000"/>
    <n v="0"/>
    <n v="15000"/>
    <n v="18385"/>
    <n v="18385"/>
    <n v="18352.439999999999"/>
    <n v="18352.439999999999"/>
  </r>
  <r>
    <x v="9"/>
    <x v="50"/>
    <x v="50"/>
    <x v="1"/>
    <s v="22"/>
    <s v="22100"/>
    <s v="Energía eléctrica."/>
    <n v="160000"/>
    <n v="0"/>
    <n v="160000"/>
    <n v="160000"/>
    <n v="160000"/>
    <n v="87686.15"/>
    <n v="76876.009999999995"/>
  </r>
  <r>
    <x v="9"/>
    <x v="50"/>
    <x v="50"/>
    <x v="1"/>
    <s v="22"/>
    <s v="22102"/>
    <s v="Gas."/>
    <n v="108800"/>
    <n v="0"/>
    <n v="108800"/>
    <n v="133600"/>
    <n v="133600"/>
    <n v="102399.41"/>
    <n v="97513.63"/>
  </r>
  <r>
    <x v="9"/>
    <x v="50"/>
    <x v="50"/>
    <x v="1"/>
    <s v="22"/>
    <s v="22104"/>
    <s v="Vestuario."/>
    <n v="10000"/>
    <n v="0"/>
    <n v="10000"/>
    <n v="6233.4"/>
    <n v="6233.4"/>
    <n v="5118.04"/>
    <n v="3889.89"/>
  </r>
  <r>
    <x v="9"/>
    <x v="50"/>
    <x v="50"/>
    <x v="1"/>
    <s v="22"/>
    <s v="22199"/>
    <s v="Otros suministros."/>
    <n v="23000"/>
    <n v="0"/>
    <n v="23000"/>
    <n v="3413.53"/>
    <n v="3413.53"/>
    <n v="3413.52"/>
    <n v="3413.52"/>
  </r>
  <r>
    <x v="9"/>
    <x v="50"/>
    <x v="50"/>
    <x v="1"/>
    <s v="22"/>
    <s v="22200"/>
    <s v="Servicios de Telecomunicaciones."/>
    <n v="7043"/>
    <n v="0"/>
    <n v="7043"/>
    <n v="7041.42"/>
    <n v="7041.42"/>
    <n v="7041.3"/>
    <n v="7041.3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36182.239999999998"/>
    <n v="36182.239999999998"/>
    <n v="27715.81"/>
    <n v="27715.81"/>
  </r>
  <r>
    <x v="9"/>
    <x v="50"/>
    <x v="50"/>
    <x v="1"/>
    <s v="22"/>
    <s v="22612"/>
    <s v="Plan Solidaridad"/>
    <n v="20000"/>
    <n v="0"/>
    <n v="20000"/>
    <n v="9443.75"/>
    <n v="9443.75"/>
    <n v="8798.75"/>
    <n v="6572.35"/>
  </r>
  <r>
    <x v="9"/>
    <x v="50"/>
    <x v="50"/>
    <x v="1"/>
    <s v="22"/>
    <s v="22615"/>
    <s v="Plan Municipal Drogas"/>
    <n v="10000"/>
    <n v="0"/>
    <n v="10000"/>
    <n v="4272.41"/>
    <n v="4272.41"/>
    <n v="4072.41"/>
    <n v="2630.09"/>
  </r>
  <r>
    <x v="9"/>
    <x v="50"/>
    <x v="50"/>
    <x v="1"/>
    <s v="22"/>
    <s v="22617"/>
    <s v="Plan de Accesibilidad"/>
    <n v="10000"/>
    <n v="0"/>
    <n v="10000"/>
    <n v="12857.42"/>
    <n v="12857.42"/>
    <n v="12770.86"/>
    <n v="7536.17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4799.8999999999996"/>
    <n v="1197.9000000000001"/>
  </r>
  <r>
    <x v="9"/>
    <x v="50"/>
    <x v="50"/>
    <x v="1"/>
    <s v="22"/>
    <s v="22699"/>
    <s v="Otros gastos diversos"/>
    <n v="21290"/>
    <n v="0"/>
    <n v="21290"/>
    <n v="45995.29"/>
    <n v="45995.29"/>
    <n v="44218.99"/>
    <n v="39287.39"/>
  </r>
  <r>
    <x v="9"/>
    <x v="50"/>
    <x v="50"/>
    <x v="1"/>
    <s v="22"/>
    <s v="22700"/>
    <s v="Limpieza y aseo."/>
    <n v="371000"/>
    <n v="0"/>
    <n v="371000"/>
    <n v="362790.14"/>
    <n v="362790.14"/>
    <n v="362788.96"/>
    <n v="362788.96"/>
  </r>
  <r>
    <x v="9"/>
    <x v="50"/>
    <x v="50"/>
    <x v="1"/>
    <s v="22"/>
    <s v="22706"/>
    <s v="Estudios y trabajos técnicos."/>
    <n v="10000"/>
    <n v="0"/>
    <n v="10000"/>
    <n v="18682.16"/>
    <n v="18682.16"/>
    <n v="15052.16"/>
    <n v="15052.16"/>
  </r>
  <r>
    <x v="9"/>
    <x v="50"/>
    <x v="50"/>
    <x v="1"/>
    <s v="22"/>
    <s v="22799"/>
    <s v="Otros trabajos realizados por otras empresas y profes."/>
    <n v="2261969"/>
    <n v="0"/>
    <n v="2261969"/>
    <n v="2157638.7400000002"/>
    <n v="2153086.04"/>
    <n v="1961524.8"/>
    <n v="1828090.71"/>
  </r>
  <r>
    <x v="9"/>
    <x v="50"/>
    <x v="50"/>
    <x v="1"/>
    <s v="23"/>
    <s v="23020"/>
    <s v="Dietas del personal no directivo"/>
    <n v="300"/>
    <n v="600"/>
    <n v="900"/>
    <n v="201.6"/>
    <n v="201.6"/>
    <n v="201.6"/>
    <n v="182.9"/>
  </r>
  <r>
    <x v="9"/>
    <x v="50"/>
    <x v="50"/>
    <x v="1"/>
    <s v="23"/>
    <s v="23120"/>
    <s v="Locomoción del personal no directivo."/>
    <n v="300"/>
    <n v="300"/>
    <n v="600"/>
    <n v="381.39"/>
    <n v="381.39"/>
    <n v="381.39"/>
    <n v="317.83999999999997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0375.73"/>
    <n v="110375.73"/>
  </r>
  <r>
    <x v="9"/>
    <x v="50"/>
    <x v="50"/>
    <x v="2"/>
    <s v="48"/>
    <s v="48001"/>
    <s v="Atenc. beneficas ayuda a familias"/>
    <n v="102000"/>
    <n v="0"/>
    <n v="102000"/>
    <n v="117000"/>
    <n v="111605.75"/>
    <n v="111605.75"/>
    <n v="111605.75"/>
  </r>
  <r>
    <x v="9"/>
    <x v="50"/>
    <x v="50"/>
    <x v="2"/>
    <s v="48"/>
    <s v="48967"/>
    <s v="Transf. Fundación Personas Valladolid"/>
    <n v="33660"/>
    <n v="0"/>
    <n v="33660"/>
    <n v="33660"/>
    <n v="33660"/>
    <n v="33660"/>
    <n v="3366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7700"/>
    <n v="7700"/>
    <n v="7700"/>
    <n v="7700"/>
  </r>
  <r>
    <x v="9"/>
    <x v="50"/>
    <x v="50"/>
    <x v="2"/>
    <s v="48"/>
    <s v="48973"/>
    <s v="Transf. Federación de AA.VV. Antonio Machado"/>
    <n v="5000"/>
    <n v="0"/>
    <n v="5000"/>
    <n v="5000"/>
    <n v="5000"/>
    <n v="5000"/>
    <n v="500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400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1500"/>
  </r>
  <r>
    <x v="9"/>
    <x v="50"/>
    <x v="50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5000"/>
    <n v="5000"/>
    <n v="5000"/>
    <n v="5000"/>
  </r>
  <r>
    <x v="9"/>
    <x v="50"/>
    <x v="50"/>
    <x v="2"/>
    <s v="49"/>
    <s v="49099"/>
    <s v="Al exterior."/>
    <n v="611155"/>
    <n v="0"/>
    <n v="611155"/>
    <n v="601155"/>
    <n v="596155"/>
    <n v="596155"/>
    <n v="590155"/>
  </r>
  <r>
    <x v="9"/>
    <x v="50"/>
    <x v="50"/>
    <x v="3"/>
    <s v="62"/>
    <s v="622"/>
    <s v="Edificios y otras construcciones."/>
    <n v="591200"/>
    <n v="1332653.99"/>
    <n v="1923853.99"/>
    <n v="1923633.71"/>
    <n v="1923633.71"/>
    <n v="1923630.9"/>
    <n v="1673552.09"/>
  </r>
  <r>
    <x v="9"/>
    <x v="50"/>
    <x v="50"/>
    <x v="3"/>
    <s v="62"/>
    <s v="623"/>
    <s v="Maquinaria, instalaciones técnicas y utillaje."/>
    <n v="0"/>
    <n v="0"/>
    <n v="0"/>
    <n v="29100.63"/>
    <n v="29100.63"/>
    <n v="29100.63"/>
    <n v="0"/>
  </r>
  <r>
    <x v="9"/>
    <x v="50"/>
    <x v="50"/>
    <x v="3"/>
    <s v="62"/>
    <s v="625"/>
    <s v="Mobiliario."/>
    <n v="0"/>
    <n v="350000"/>
    <n v="350000"/>
    <n v="350000"/>
    <n v="326022.40000000002"/>
    <n v="0"/>
    <n v="0"/>
  </r>
  <r>
    <x v="9"/>
    <x v="50"/>
    <x v="50"/>
    <x v="3"/>
    <s v="62"/>
    <s v="626"/>
    <s v="Equipos para procesos de información."/>
    <n v="39000"/>
    <n v="19893.21"/>
    <n v="58893.21"/>
    <n v="17202.05"/>
    <n v="17202.05"/>
    <n v="17202.05"/>
    <n v="0"/>
  </r>
  <r>
    <x v="9"/>
    <x v="50"/>
    <x v="50"/>
    <x v="3"/>
    <s v="63"/>
    <s v="631"/>
    <s v="Terrenos y bienes naturales."/>
    <n v="0"/>
    <n v="130000"/>
    <n v="130000"/>
    <n v="124673.38"/>
    <n v="124673.38"/>
    <n v="10352.290000000001"/>
    <n v="0"/>
  </r>
  <r>
    <x v="9"/>
    <x v="50"/>
    <x v="50"/>
    <x v="3"/>
    <s v="63"/>
    <s v="632"/>
    <s v="Edificios y otras construcciones."/>
    <n v="21687"/>
    <n v="104090.79"/>
    <n v="125777.79"/>
    <n v="71058.03"/>
    <n v="70328.06"/>
    <n v="2777.44"/>
    <n v="2589.17"/>
  </r>
  <r>
    <x v="9"/>
    <x v="50"/>
    <x v="50"/>
    <x v="3"/>
    <s v="63"/>
    <s v="633"/>
    <s v="Maquinaria, instalaciones técnicas y utillaje."/>
    <n v="6000"/>
    <n v="2000"/>
    <n v="8000"/>
    <n v="3665.1"/>
    <n v="3665.1"/>
    <n v="3665.09"/>
    <n v="3665.09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41995.360000000001"/>
    <n v="41995.360000000001"/>
    <n v="41939.589999999997"/>
    <n v="41939.589999999997"/>
  </r>
  <r>
    <x v="9"/>
    <x v="51"/>
    <x v="51"/>
    <x v="0"/>
    <s v="12"/>
    <s v="12001"/>
    <s v="Sueldos del Grupo A2."/>
    <n v="14429"/>
    <n v="0"/>
    <n v="14429"/>
    <n v="15109.07"/>
    <n v="15109.07"/>
    <n v="14101.95"/>
    <n v="14101.95"/>
  </r>
  <r>
    <x v="9"/>
    <x v="51"/>
    <x v="51"/>
    <x v="0"/>
    <s v="12"/>
    <s v="12003"/>
    <s v="Sueldos del Grupo C1."/>
    <n v="33154"/>
    <n v="0"/>
    <n v="33154"/>
    <n v="33783.120000000003"/>
    <n v="33783.120000000003"/>
    <n v="33608.04"/>
    <n v="33608.04"/>
  </r>
  <r>
    <x v="9"/>
    <x v="51"/>
    <x v="51"/>
    <x v="0"/>
    <s v="12"/>
    <s v="12004"/>
    <s v="Sueldos del Grupo C2."/>
    <n v="18734"/>
    <n v="0"/>
    <n v="18734"/>
    <n v="18674.16"/>
    <n v="18674.16"/>
    <n v="18457.25"/>
    <n v="18457.25"/>
  </r>
  <r>
    <x v="9"/>
    <x v="51"/>
    <x v="51"/>
    <x v="0"/>
    <s v="12"/>
    <s v="12006"/>
    <s v="Trienios."/>
    <n v="29526"/>
    <n v="0"/>
    <n v="29526"/>
    <n v="29151.11"/>
    <n v="29151.11"/>
    <n v="29046.89"/>
    <n v="29046.89"/>
  </r>
  <r>
    <x v="9"/>
    <x v="51"/>
    <x v="51"/>
    <x v="0"/>
    <s v="12"/>
    <s v="12100"/>
    <s v="Complemento de destino."/>
    <n v="75890"/>
    <n v="0"/>
    <n v="75890"/>
    <n v="73973.56"/>
    <n v="73973.56"/>
    <n v="72614.8"/>
    <n v="72614.8"/>
  </r>
  <r>
    <x v="9"/>
    <x v="51"/>
    <x v="51"/>
    <x v="0"/>
    <s v="12"/>
    <s v="12101"/>
    <s v="Complemento específico."/>
    <n v="185790"/>
    <n v="0"/>
    <n v="185790"/>
    <n v="199721.92"/>
    <n v="199721.92"/>
    <n v="199656.13"/>
    <n v="199656.13"/>
  </r>
  <r>
    <x v="9"/>
    <x v="51"/>
    <x v="51"/>
    <x v="0"/>
    <s v="12"/>
    <s v="12103"/>
    <s v="Otros complementos."/>
    <n v="14356"/>
    <n v="0"/>
    <n v="14356"/>
    <n v="14212.39"/>
    <n v="14212.39"/>
    <n v="14204.67"/>
    <n v="14204.67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7000"/>
    <n v="47329"/>
    <n v="42910"/>
    <n v="42910"/>
    <n v="42901.97"/>
    <n v="42901.97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1665.32"/>
    <n v="1234.45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13566.49"/>
    <n v="13566.49"/>
    <n v="13457.76"/>
    <n v="11025.66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30000"/>
    <n v="15597.36"/>
  </r>
  <r>
    <x v="9"/>
    <x v="52"/>
    <x v="52"/>
    <x v="0"/>
    <s v="14"/>
    <s v="143"/>
    <s v="Otro personal."/>
    <n v="85600"/>
    <n v="15000"/>
    <n v="100600"/>
    <n v="92238.84"/>
    <n v="92238.84"/>
    <n v="90207.96"/>
    <n v="90207.96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365.94"/>
    <n v="365.94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53095.040000000001"/>
    <n v="53095.040000000001"/>
    <n v="49947.09"/>
    <n v="43551.63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37712.75"/>
    <n v="237712.75"/>
    <n v="220871.47"/>
    <n v="208952.97"/>
  </r>
  <r>
    <x v="9"/>
    <x v="52"/>
    <x v="52"/>
    <x v="1"/>
    <s v="23"/>
    <s v="23020"/>
    <s v="Dietas del personal no directivo"/>
    <n v="300"/>
    <n v="200"/>
    <n v="500"/>
    <n v="0"/>
    <n v="0"/>
    <n v="0"/>
    <n v="0"/>
  </r>
  <r>
    <x v="9"/>
    <x v="52"/>
    <x v="52"/>
    <x v="1"/>
    <s v="23"/>
    <s v="23120"/>
    <s v="Locomoción del personal no directivo."/>
    <n v="300"/>
    <n v="200"/>
    <n v="5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0939.93"/>
    <n v="10939.93"/>
  </r>
  <r>
    <x v="9"/>
    <x v="52"/>
    <x v="52"/>
    <x v="2"/>
    <s v="48"/>
    <s v="48954"/>
    <s v="Conv. CEOE asesoría sociolaboral personas inmigrantes"/>
    <n v="0"/>
    <n v="51000"/>
    <n v="51000"/>
    <n v="51000"/>
    <n v="51000"/>
    <n v="5100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14000"/>
    <n v="14000"/>
  </r>
  <r>
    <x v="9"/>
    <x v="52"/>
    <x v="52"/>
    <x v="2"/>
    <s v="48"/>
    <s v="48981"/>
    <s v="Transf. PROCOMAR Valladolid Acoge"/>
    <n v="12000"/>
    <n v="0"/>
    <n v="12000"/>
    <n v="12000"/>
    <n v="12000"/>
    <n v="12000"/>
    <n v="1200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2"/>
    <s v="48"/>
    <s v="48997"/>
    <s v="Conv. UGT: orientac.y asesoram.laboral personas inmigrantes"/>
    <n v="0"/>
    <n v="35000"/>
    <n v="35000"/>
    <n v="35000"/>
    <n v="35000"/>
    <n v="35000"/>
    <n v="0"/>
  </r>
  <r>
    <x v="9"/>
    <x v="52"/>
    <x v="52"/>
    <x v="2"/>
    <s v="48"/>
    <s v="48998"/>
    <s v="Conv.CCOO: orientac.y asesoram.laboral personas inmigrantes"/>
    <n v="0"/>
    <n v="35000"/>
    <n v="35000"/>
    <n v="35000"/>
    <n v="35000"/>
    <n v="35000"/>
    <n v="0"/>
  </r>
  <r>
    <x v="9"/>
    <x v="53"/>
    <x v="53"/>
    <x v="0"/>
    <s v="12"/>
    <s v="12001"/>
    <s v="Sueldos del Grupo A2."/>
    <n v="14429"/>
    <n v="0"/>
    <n v="14429"/>
    <n v="12850.72"/>
    <n v="12850.72"/>
    <n v="11720.96"/>
    <n v="11720.96"/>
  </r>
  <r>
    <x v="9"/>
    <x v="53"/>
    <x v="53"/>
    <x v="0"/>
    <s v="12"/>
    <s v="12003"/>
    <s v="Sueldos del Grupo C1."/>
    <n v="11051"/>
    <n v="0"/>
    <n v="11051"/>
    <n v="11058.4"/>
    <n v="11058.4"/>
    <n v="11018.71"/>
    <n v="11018.71"/>
  </r>
  <r>
    <x v="9"/>
    <x v="53"/>
    <x v="53"/>
    <x v="0"/>
    <s v="12"/>
    <s v="12006"/>
    <s v="Trienios."/>
    <n v="4043"/>
    <n v="0"/>
    <n v="4043"/>
    <n v="4517.16"/>
    <n v="4517.16"/>
    <n v="4236.42"/>
    <n v="4236.42"/>
  </r>
  <r>
    <x v="9"/>
    <x v="53"/>
    <x v="53"/>
    <x v="0"/>
    <s v="12"/>
    <s v="12100"/>
    <s v="Complemento de destino."/>
    <n v="13765"/>
    <n v="0"/>
    <n v="13765"/>
    <n v="13795.44"/>
    <n v="13795.44"/>
    <n v="12476.03"/>
    <n v="12476.03"/>
  </r>
  <r>
    <x v="9"/>
    <x v="53"/>
    <x v="53"/>
    <x v="0"/>
    <s v="12"/>
    <s v="12101"/>
    <s v="Complemento específico."/>
    <n v="30287"/>
    <n v="2000"/>
    <n v="32287"/>
    <n v="30646.28"/>
    <n v="30646.28"/>
    <n v="27976.92"/>
    <n v="27976.92"/>
  </r>
  <r>
    <x v="9"/>
    <x v="53"/>
    <x v="53"/>
    <x v="0"/>
    <s v="12"/>
    <s v="12103"/>
    <s v="Otros complementos."/>
    <n v="1899"/>
    <n v="0"/>
    <n v="1899"/>
    <n v="2063.2399999999998"/>
    <n v="2063.2399999999998"/>
    <n v="1990.52"/>
    <n v="1990.5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43969.29"/>
    <n v="543969.29"/>
    <n v="507561.39"/>
    <n v="507561.39"/>
  </r>
  <r>
    <x v="9"/>
    <x v="53"/>
    <x v="53"/>
    <x v="1"/>
    <s v="20"/>
    <s v="203"/>
    <s v="Arrendamientos de maquinaria, instalaciones y utillaje."/>
    <n v="1200"/>
    <n v="-827"/>
    <n v="373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4479.47"/>
    <n v="2813.79"/>
    <n v="2122.0300000000002"/>
    <n v="2122.0300000000002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6993.34"/>
    <n v="6581.31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6826.69"/>
    <n v="6344.53"/>
  </r>
  <r>
    <x v="9"/>
    <x v="53"/>
    <x v="53"/>
    <x v="1"/>
    <s v="22"/>
    <s v="22102"/>
    <s v="Gas."/>
    <n v="13500"/>
    <n v="0"/>
    <n v="13500"/>
    <n v="14100"/>
    <n v="14100"/>
    <n v="10497.97"/>
    <n v="10431.290000000001"/>
  </r>
  <r>
    <x v="9"/>
    <x v="53"/>
    <x v="53"/>
    <x v="1"/>
    <s v="22"/>
    <s v="22103"/>
    <s v="Combustibles y carburantes."/>
    <n v="4550"/>
    <n v="0"/>
    <n v="4550"/>
    <n v="4550"/>
    <n v="4550"/>
    <n v="759.92"/>
    <n v="759.92"/>
  </r>
  <r>
    <x v="9"/>
    <x v="53"/>
    <x v="53"/>
    <x v="1"/>
    <s v="22"/>
    <s v="22104"/>
    <s v="Vestuario."/>
    <n v="8800"/>
    <n v="-7300"/>
    <n v="1500"/>
    <n v="1478.14"/>
    <n v="1478.14"/>
    <n v="1466.53"/>
    <n v="1466.53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1055.75"/>
    <n v="1055.75"/>
  </r>
  <r>
    <x v="9"/>
    <x v="53"/>
    <x v="53"/>
    <x v="1"/>
    <s v="22"/>
    <s v="22199"/>
    <s v="Otros suministros."/>
    <n v="39500"/>
    <n v="-2800"/>
    <n v="36700"/>
    <n v="36026.839999999997"/>
    <n v="31162.33"/>
    <n v="28553.79"/>
    <n v="28553.79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555.12"/>
    <n v="555.12"/>
  </r>
  <r>
    <x v="9"/>
    <x v="53"/>
    <x v="53"/>
    <x v="1"/>
    <s v="22"/>
    <s v="223"/>
    <s v="Transportes."/>
    <n v="1800"/>
    <n v="0"/>
    <n v="1800"/>
    <n v="2042"/>
    <n v="2042"/>
    <n v="1503.75"/>
    <n v="1503.75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-6580"/>
    <n v="5420"/>
    <n v="4585.25"/>
    <n v="4585.25"/>
    <n v="2996.8"/>
    <n v="2996.8"/>
  </r>
  <r>
    <x v="9"/>
    <x v="53"/>
    <x v="53"/>
    <x v="1"/>
    <s v="22"/>
    <s v="22700"/>
    <s v="Limpieza y aseo."/>
    <n v="27000"/>
    <n v="0"/>
    <n v="27000"/>
    <n v="25193.72"/>
    <n v="25193.72"/>
    <n v="25193.64"/>
    <n v="25193.64"/>
  </r>
  <r>
    <x v="9"/>
    <x v="53"/>
    <x v="53"/>
    <x v="1"/>
    <s v="22"/>
    <s v="22706"/>
    <s v="Estudios y trabajos técnicos."/>
    <n v="7800"/>
    <n v="-3456"/>
    <n v="4344"/>
    <n v="4343.8999999999996"/>
    <n v="4343.8999999999996"/>
    <n v="4343.8999999999996"/>
    <n v="4343.8999999999996"/>
  </r>
  <r>
    <x v="9"/>
    <x v="53"/>
    <x v="53"/>
    <x v="1"/>
    <s v="22"/>
    <s v="22799"/>
    <s v="Otros trabajos realizados por otras empresas y profes."/>
    <n v="120000"/>
    <n v="0"/>
    <n v="120000"/>
    <n v="118726.85"/>
    <n v="118726.85"/>
    <n v="114620.02"/>
    <n v="77384.47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4182"/>
    <n v="9790"/>
    <n v="9789.7999999999993"/>
    <n v="9789.7999999999993"/>
    <n v="9789.7999999999993"/>
    <n v="9789.7999999999993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28131.85"/>
    <n v="331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5340.72"/>
    <n v="5340.72"/>
    <n v="9999.92"/>
    <n v="9999.92"/>
    <n v="9999.92"/>
    <n v="8391.35"/>
  </r>
  <r>
    <x v="10"/>
    <x v="54"/>
    <x v="54"/>
    <x v="0"/>
    <s v="12"/>
    <s v="12000"/>
    <s v="Sueldos del Grupo A1."/>
    <n v="98454"/>
    <n v="-25000"/>
    <n v="73454"/>
    <n v="73044.600000000006"/>
    <n v="73044.600000000006"/>
    <n v="70081.73"/>
    <n v="70081.73"/>
  </r>
  <r>
    <x v="10"/>
    <x v="54"/>
    <x v="54"/>
    <x v="0"/>
    <s v="12"/>
    <s v="12001"/>
    <s v="Sueldos del Grupo A2."/>
    <n v="14429"/>
    <n v="-14000"/>
    <n v="429"/>
    <n v="0"/>
    <n v="0"/>
    <n v="0"/>
    <n v="0"/>
  </r>
  <r>
    <x v="10"/>
    <x v="54"/>
    <x v="54"/>
    <x v="0"/>
    <s v="12"/>
    <s v="12003"/>
    <s v="Sueldos del Grupo C1."/>
    <n v="33154"/>
    <n v="-10000"/>
    <n v="23154"/>
    <n v="22430.799999999999"/>
    <n v="22430.799999999999"/>
    <n v="21317.35"/>
    <n v="21317.35"/>
  </r>
  <r>
    <x v="10"/>
    <x v="54"/>
    <x v="54"/>
    <x v="0"/>
    <s v="12"/>
    <s v="12004"/>
    <s v="Sueldos del Grupo C2."/>
    <n v="9367"/>
    <n v="0"/>
    <n v="9367"/>
    <n v="7325.42"/>
    <n v="7325.42"/>
    <n v="6930.49"/>
    <n v="6930.49"/>
  </r>
  <r>
    <x v="10"/>
    <x v="54"/>
    <x v="54"/>
    <x v="0"/>
    <s v="12"/>
    <s v="12006"/>
    <s v="Trienios."/>
    <n v="25482"/>
    <n v="0"/>
    <n v="25482"/>
    <n v="24316.98"/>
    <n v="24316.98"/>
    <n v="22816.27"/>
    <n v="22816.27"/>
  </r>
  <r>
    <x v="10"/>
    <x v="54"/>
    <x v="54"/>
    <x v="0"/>
    <s v="12"/>
    <s v="12100"/>
    <s v="Complemento de destino."/>
    <n v="101252"/>
    <n v="-27000"/>
    <n v="74252"/>
    <n v="74168.490000000005"/>
    <n v="74168.490000000005"/>
    <n v="69842.539999999994"/>
    <n v="69842.539999999994"/>
  </r>
  <r>
    <x v="10"/>
    <x v="54"/>
    <x v="54"/>
    <x v="0"/>
    <s v="12"/>
    <s v="12101"/>
    <s v="Complemento específico."/>
    <n v="248747"/>
    <n v="-40000"/>
    <n v="208747"/>
    <n v="207851.09"/>
    <n v="207851.09"/>
    <n v="204385.18"/>
    <n v="204385.18"/>
  </r>
  <r>
    <x v="10"/>
    <x v="54"/>
    <x v="54"/>
    <x v="0"/>
    <s v="12"/>
    <s v="12103"/>
    <s v="Otros complementos."/>
    <n v="10121"/>
    <n v="0"/>
    <n v="10121"/>
    <n v="14110.95"/>
    <n v="14110.95"/>
    <n v="11753.87"/>
    <n v="11753.87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2000"/>
    <n v="2000"/>
    <n v="2000"/>
    <n v="200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5008.9"/>
    <n v="85008.9"/>
    <n v="75853.929999999993"/>
    <n v="75853.929999999993"/>
  </r>
  <r>
    <x v="10"/>
    <x v="55"/>
    <x v="55"/>
    <x v="0"/>
    <s v="12"/>
    <s v="12001"/>
    <s v="Sueldos del Grupo A2."/>
    <n v="303920"/>
    <n v="-90000"/>
    <n v="213920"/>
    <n v="205282.31"/>
    <n v="205282.31"/>
    <n v="200578.51"/>
    <n v="200578.51"/>
  </r>
  <r>
    <x v="10"/>
    <x v="55"/>
    <x v="55"/>
    <x v="0"/>
    <s v="12"/>
    <s v="12003"/>
    <s v="Sueldos del Grupo C1."/>
    <n v="4864952"/>
    <n v="-925000"/>
    <n v="3939952"/>
    <n v="3875755"/>
    <n v="3875755"/>
    <n v="3875151.05"/>
    <n v="3875151.05"/>
  </r>
  <r>
    <x v="10"/>
    <x v="55"/>
    <x v="55"/>
    <x v="0"/>
    <s v="12"/>
    <s v="12004"/>
    <s v="Sueldos del Grupo C2."/>
    <n v="74938"/>
    <n v="0"/>
    <n v="74938"/>
    <n v="76957.740000000005"/>
    <n v="76957.740000000005"/>
    <n v="75270.12"/>
    <n v="75270.12"/>
  </r>
  <r>
    <x v="10"/>
    <x v="55"/>
    <x v="55"/>
    <x v="0"/>
    <s v="12"/>
    <s v="12006"/>
    <s v="Trienios."/>
    <n v="994577"/>
    <n v="0"/>
    <n v="994577"/>
    <n v="953394.5"/>
    <n v="953394.5"/>
    <n v="928576.11"/>
    <n v="928576.11"/>
  </r>
  <r>
    <x v="10"/>
    <x v="55"/>
    <x v="55"/>
    <x v="0"/>
    <s v="12"/>
    <s v="12100"/>
    <s v="Complemento de destino."/>
    <n v="2597192"/>
    <n v="-400000"/>
    <n v="2197192"/>
    <n v="2137752.41"/>
    <n v="2137752.41"/>
    <n v="2136406.34"/>
    <n v="2136406.34"/>
  </r>
  <r>
    <x v="10"/>
    <x v="55"/>
    <x v="55"/>
    <x v="0"/>
    <s v="12"/>
    <s v="12101"/>
    <s v="Complemento específico."/>
    <n v="9486674"/>
    <n v="-771465"/>
    <n v="8715209"/>
    <n v="8497580.7400000002"/>
    <n v="8497580.7400000002"/>
    <n v="8490179.8499999996"/>
    <n v="8490179.8499999996"/>
  </r>
  <r>
    <x v="10"/>
    <x v="55"/>
    <x v="55"/>
    <x v="0"/>
    <s v="12"/>
    <s v="12103"/>
    <s v="Otros complementos."/>
    <n v="449628"/>
    <n v="0"/>
    <n v="449628"/>
    <n v="440228.66"/>
    <n v="440228.66"/>
    <n v="435302.04"/>
    <n v="435302.04"/>
  </r>
  <r>
    <x v="10"/>
    <x v="55"/>
    <x v="55"/>
    <x v="0"/>
    <s v="12"/>
    <s v="124"/>
    <s v="Retrib. de funcionarios en prácticas."/>
    <n v="0"/>
    <n v="0"/>
    <n v="0"/>
    <n v="390500"/>
    <n v="390500"/>
    <n v="390116.98"/>
    <n v="390116.98"/>
  </r>
  <r>
    <x v="10"/>
    <x v="55"/>
    <x v="55"/>
    <x v="0"/>
    <s v="13"/>
    <s v="13000"/>
    <s v="Retribuciones básicas."/>
    <n v="421509"/>
    <n v="0"/>
    <n v="421509"/>
    <n v="307476.68"/>
    <n v="307476.68"/>
    <n v="282231.03999999998"/>
    <n v="282231.03999999998"/>
  </r>
  <r>
    <x v="10"/>
    <x v="55"/>
    <x v="55"/>
    <x v="0"/>
    <s v="13"/>
    <s v="13001"/>
    <s v="Horas extraordinarias"/>
    <n v="35000"/>
    <n v="0"/>
    <n v="35000"/>
    <n v="82324.98"/>
    <n v="82324.98"/>
    <n v="23972.720000000001"/>
    <n v="23972.720000000001"/>
  </r>
  <r>
    <x v="10"/>
    <x v="55"/>
    <x v="55"/>
    <x v="0"/>
    <s v="13"/>
    <s v="13002"/>
    <s v="Otras remuneraciones."/>
    <n v="437676"/>
    <n v="0"/>
    <n v="437676"/>
    <n v="347281.64"/>
    <n v="347281.64"/>
    <n v="301763.03999999998"/>
    <n v="301763.03999999998"/>
  </r>
  <r>
    <x v="10"/>
    <x v="55"/>
    <x v="55"/>
    <x v="0"/>
    <s v="13"/>
    <s v="131"/>
    <s v="Laboral temporal."/>
    <n v="0"/>
    <n v="0"/>
    <n v="0"/>
    <n v="113213.25"/>
    <n v="113213.25"/>
    <n v="113070.62"/>
    <n v="113070.62"/>
  </r>
  <r>
    <x v="10"/>
    <x v="55"/>
    <x v="55"/>
    <x v="0"/>
    <s v="15"/>
    <s v="150"/>
    <s v="Productividad."/>
    <n v="400000"/>
    <n v="0"/>
    <n v="400000"/>
    <n v="355043.81"/>
    <n v="355043.81"/>
    <n v="349622.56"/>
    <n v="349622.56"/>
  </r>
  <r>
    <x v="10"/>
    <x v="55"/>
    <x v="55"/>
    <x v="0"/>
    <s v="15"/>
    <s v="151"/>
    <s v="Gratificaciones."/>
    <n v="580000"/>
    <n v="745000"/>
    <n v="1325000"/>
    <n v="1156262.43"/>
    <n v="1156262.43"/>
    <n v="1077314.97"/>
    <n v="1077314.97"/>
  </r>
  <r>
    <x v="10"/>
    <x v="55"/>
    <x v="55"/>
    <x v="0"/>
    <s v="16"/>
    <s v="16200"/>
    <s v="Formación y perfeccionamiento del personal."/>
    <n v="150000"/>
    <n v="0"/>
    <n v="150000"/>
    <n v="149930"/>
    <n v="67311"/>
    <n v="67311"/>
    <n v="45324"/>
  </r>
  <r>
    <x v="10"/>
    <x v="55"/>
    <x v="55"/>
    <x v="1"/>
    <s v="20"/>
    <s v="202"/>
    <s v="Arrendamientos de edificios y otras construcciones."/>
    <n v="10000"/>
    <n v="0"/>
    <n v="10000"/>
    <n v="2336.64"/>
    <n v="2336.64"/>
    <n v="1293.5999999999999"/>
    <n v="1293.5999999999999"/>
  </r>
  <r>
    <x v="10"/>
    <x v="55"/>
    <x v="55"/>
    <x v="1"/>
    <s v="20"/>
    <s v="204"/>
    <s v="Arrendamientos de material de transporte."/>
    <n v="210608"/>
    <n v="40000"/>
    <n v="250608"/>
    <n v="190929.09"/>
    <n v="190929.09"/>
    <n v="80251.31"/>
    <n v="80251.31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8887.6200000000008"/>
    <n v="8887.6200000000008"/>
  </r>
  <r>
    <x v="10"/>
    <x v="55"/>
    <x v="55"/>
    <x v="1"/>
    <s v="21"/>
    <s v="213"/>
    <s v="Reparación de maquinaria, instalaciones técnicas y utillaje."/>
    <n v="140000"/>
    <n v="0"/>
    <n v="140000"/>
    <n v="140040.26"/>
    <n v="121793.99"/>
    <n v="111728.14"/>
    <n v="101248.87"/>
  </r>
  <r>
    <x v="10"/>
    <x v="55"/>
    <x v="55"/>
    <x v="1"/>
    <s v="21"/>
    <s v="214"/>
    <s v="Reparación de elementos de transporte."/>
    <n v="110000"/>
    <n v="0"/>
    <n v="110000"/>
    <n v="95899.96"/>
    <n v="95296.04"/>
    <n v="94988.09"/>
    <n v="88613.440000000002"/>
  </r>
  <r>
    <x v="10"/>
    <x v="55"/>
    <x v="55"/>
    <x v="1"/>
    <s v="22"/>
    <s v="22100"/>
    <s v="Energía eléctrica."/>
    <n v="100000"/>
    <n v="0"/>
    <n v="100000"/>
    <n v="95000"/>
    <n v="95000"/>
    <n v="79586.899999999994"/>
    <n v="73685.2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70000"/>
    <n v="70000"/>
    <n v="69880.3"/>
    <n v="69454.17"/>
  </r>
  <r>
    <x v="10"/>
    <x v="55"/>
    <x v="55"/>
    <x v="1"/>
    <s v="22"/>
    <s v="22103"/>
    <s v="Combustibles y carburantes."/>
    <n v="160000"/>
    <n v="0"/>
    <n v="160000"/>
    <n v="173500"/>
    <n v="173500"/>
    <n v="158377.37"/>
    <n v="153094.60999999999"/>
  </r>
  <r>
    <x v="10"/>
    <x v="55"/>
    <x v="55"/>
    <x v="1"/>
    <s v="22"/>
    <s v="22104"/>
    <s v="Vestuario."/>
    <n v="435000"/>
    <n v="0"/>
    <n v="435000"/>
    <n v="335826.43"/>
    <n v="335826.43"/>
    <n v="333484.2"/>
    <n v="250277.84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55260.84"/>
    <n v="54605.65"/>
    <n v="53669.19"/>
    <n v="39077.370000000003"/>
  </r>
  <r>
    <x v="10"/>
    <x v="55"/>
    <x v="55"/>
    <x v="1"/>
    <s v="22"/>
    <s v="22200"/>
    <s v="Servicios de Telecomunicaciones."/>
    <n v="17000"/>
    <n v="0"/>
    <n v="17000"/>
    <n v="3218.84"/>
    <n v="3218.84"/>
    <n v="3218.77"/>
    <n v="3218.77"/>
  </r>
  <r>
    <x v="10"/>
    <x v="55"/>
    <x v="55"/>
    <x v="1"/>
    <s v="22"/>
    <s v="223"/>
    <s v="Transportes."/>
    <n v="1000"/>
    <n v="0"/>
    <n v="1000"/>
    <n v="500"/>
    <n v="500"/>
    <n v="212.6"/>
    <n v="212.6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5192.0600000000004"/>
    <n v="5192.0600000000004"/>
    <n v="5192.0600000000004"/>
    <n v="5192.0600000000004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0012.129999999999"/>
    <n v="10012.129999999999"/>
    <n v="10012.129999999999"/>
    <n v="10012.129999999999"/>
  </r>
  <r>
    <x v="10"/>
    <x v="55"/>
    <x v="55"/>
    <x v="1"/>
    <s v="22"/>
    <s v="22699"/>
    <s v="Otros gastos diversos"/>
    <n v="30000"/>
    <n v="-2667"/>
    <n v="27333"/>
    <n v="52988.51"/>
    <n v="50591.59"/>
    <n v="47470.29"/>
    <n v="42124.24"/>
  </r>
  <r>
    <x v="10"/>
    <x v="55"/>
    <x v="55"/>
    <x v="1"/>
    <s v="22"/>
    <s v="22700"/>
    <s v="Limpieza y aseo."/>
    <n v="171000"/>
    <n v="0"/>
    <n v="171000"/>
    <n v="131496.69"/>
    <n v="131496.69"/>
    <n v="131496.6"/>
    <n v="131496.6"/>
  </r>
  <r>
    <x v="10"/>
    <x v="55"/>
    <x v="55"/>
    <x v="1"/>
    <s v="22"/>
    <s v="22701"/>
    <s v="Seguridad."/>
    <n v="771000"/>
    <n v="0"/>
    <n v="771000"/>
    <n v="770000"/>
    <n v="770000"/>
    <n v="720181.81"/>
    <n v="543079.44999999995"/>
  </r>
  <r>
    <x v="10"/>
    <x v="55"/>
    <x v="55"/>
    <x v="1"/>
    <s v="22"/>
    <s v="22706"/>
    <s v="Estudios y trabajos técnicos."/>
    <n v="40000"/>
    <n v="0"/>
    <n v="40000"/>
    <n v="65789.820000000007"/>
    <n v="65789.820000000007"/>
    <n v="56351.61"/>
    <n v="41226.61"/>
  </r>
  <r>
    <x v="10"/>
    <x v="55"/>
    <x v="55"/>
    <x v="1"/>
    <s v="22"/>
    <s v="22799"/>
    <s v="Otros trabajos realizados por otras empresas y profes."/>
    <n v="815193"/>
    <n v="0"/>
    <n v="815193"/>
    <n v="801549.25"/>
    <n v="788373.57"/>
    <n v="786322.09"/>
    <n v="681653.06"/>
  </r>
  <r>
    <x v="10"/>
    <x v="55"/>
    <x v="55"/>
    <x v="1"/>
    <s v="23"/>
    <s v="23020"/>
    <s v="Dietas del personal no directivo"/>
    <n v="165000"/>
    <n v="-40000"/>
    <n v="125000"/>
    <n v="87612.18"/>
    <n v="87612.18"/>
    <n v="87612.18"/>
    <n v="87612.18"/>
  </r>
  <r>
    <x v="10"/>
    <x v="55"/>
    <x v="55"/>
    <x v="1"/>
    <s v="23"/>
    <s v="23120"/>
    <s v="Locomoción del personal no directivo."/>
    <n v="5521"/>
    <n v="0"/>
    <n v="5521"/>
    <n v="3543.6"/>
    <n v="3543.6"/>
    <n v="3543.6"/>
    <n v="3543.6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2667"/>
    <n v="2667"/>
    <n v="2667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300909.7"/>
    <n v="300909.7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34194.6"/>
    <n v="34194.6"/>
  </r>
  <r>
    <x v="10"/>
    <x v="55"/>
    <x v="55"/>
    <x v="3"/>
    <s v="63"/>
    <s v="632"/>
    <s v="Edificios y otras construcciones."/>
    <n v="0"/>
    <n v="810468.32"/>
    <n v="810468.32"/>
    <n v="537329.34"/>
    <n v="537329.34"/>
    <n v="391715.68"/>
    <n v="298551.23"/>
  </r>
  <r>
    <x v="10"/>
    <x v="55"/>
    <x v="55"/>
    <x v="3"/>
    <s v="64"/>
    <s v="641"/>
    <s v="Gastos en aplicaciones informáticas."/>
    <n v="304331"/>
    <n v="280000"/>
    <n v="584331"/>
    <n v="584331"/>
    <n v="458155.87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1750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750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7"/>
    <x v="57"/>
    <x v="0"/>
    <s v="12"/>
    <s v="12000"/>
    <s v="Sueldos del Grupo A1."/>
    <n v="16409"/>
    <n v="0"/>
    <n v="16409"/>
    <n v="16642.900000000001"/>
    <n v="16642.900000000001"/>
    <n v="16633.900000000001"/>
    <n v="16633.900000000001"/>
  </r>
  <r>
    <x v="10"/>
    <x v="57"/>
    <x v="57"/>
    <x v="0"/>
    <s v="12"/>
    <s v="12001"/>
    <s v="Sueldos del Grupo A2."/>
    <n v="101004"/>
    <n v="-40000"/>
    <n v="61004"/>
    <n v="55199.05"/>
    <n v="55199.05"/>
    <n v="53771.56"/>
    <n v="53771.56"/>
  </r>
  <r>
    <x v="10"/>
    <x v="57"/>
    <x v="57"/>
    <x v="0"/>
    <s v="12"/>
    <s v="12003"/>
    <s v="Sueldos del Grupo C1."/>
    <n v="2100765"/>
    <n v="-530000"/>
    <n v="1570765"/>
    <n v="1560932.58"/>
    <n v="1560932.58"/>
    <n v="1523747.48"/>
    <n v="1523747.48"/>
  </r>
  <r>
    <x v="10"/>
    <x v="57"/>
    <x v="57"/>
    <x v="0"/>
    <s v="12"/>
    <s v="12004"/>
    <s v="Sueldos del Grupo C2."/>
    <n v="42521"/>
    <n v="0"/>
    <n v="42521"/>
    <n v="48680.08"/>
    <n v="48680.08"/>
    <n v="46596.77"/>
    <n v="46596.77"/>
  </r>
  <r>
    <x v="10"/>
    <x v="57"/>
    <x v="57"/>
    <x v="0"/>
    <s v="12"/>
    <s v="12006"/>
    <s v="Trienios."/>
    <n v="414558"/>
    <n v="0"/>
    <n v="414558"/>
    <n v="394307"/>
    <n v="394307"/>
    <n v="379877.57"/>
    <n v="379877.57"/>
  </r>
  <r>
    <x v="10"/>
    <x v="57"/>
    <x v="57"/>
    <x v="0"/>
    <s v="12"/>
    <s v="12100"/>
    <s v="Complemento de destino."/>
    <n v="1057221"/>
    <n v="-200000"/>
    <n v="857221"/>
    <n v="822174.9"/>
    <n v="822174.9"/>
    <n v="821603.97"/>
    <n v="821603.97"/>
  </r>
  <r>
    <x v="10"/>
    <x v="57"/>
    <x v="57"/>
    <x v="0"/>
    <s v="12"/>
    <s v="12101"/>
    <s v="Complemento específico."/>
    <n v="3741808"/>
    <n v="-450000"/>
    <n v="3291808"/>
    <n v="3268273.43"/>
    <n v="3268273.43"/>
    <n v="3262309.14"/>
    <n v="3262309.14"/>
  </r>
  <r>
    <x v="10"/>
    <x v="57"/>
    <x v="57"/>
    <x v="0"/>
    <s v="12"/>
    <s v="12103"/>
    <s v="Otros complementos."/>
    <n v="191646"/>
    <n v="0"/>
    <n v="191646"/>
    <n v="184346.16"/>
    <n v="184346.16"/>
    <n v="175207.91"/>
    <n v="175207.91"/>
  </r>
  <r>
    <x v="10"/>
    <x v="57"/>
    <x v="57"/>
    <x v="0"/>
    <s v="12"/>
    <s v="124"/>
    <s v="Retrib. de funcionarios en prácticas."/>
    <n v="0"/>
    <n v="0"/>
    <n v="0"/>
    <n v="34000"/>
    <n v="34000"/>
    <n v="32184.38"/>
    <n v="32184.38"/>
  </r>
  <r>
    <x v="10"/>
    <x v="57"/>
    <x v="57"/>
    <x v="0"/>
    <s v="15"/>
    <s v="150"/>
    <s v="Productividad."/>
    <n v="370000"/>
    <n v="130000"/>
    <n v="500000"/>
    <n v="490336.51"/>
    <n v="490336.51"/>
    <n v="490020.98"/>
    <n v="490020.98"/>
  </r>
  <r>
    <x v="10"/>
    <x v="57"/>
    <x v="57"/>
    <x v="0"/>
    <s v="15"/>
    <s v="151"/>
    <s v="Gratificaciones."/>
    <n v="400000"/>
    <n v="520000"/>
    <n v="920000"/>
    <n v="865952.1"/>
    <n v="865952.1"/>
    <n v="861526.39"/>
    <n v="861526.39"/>
  </r>
  <r>
    <x v="10"/>
    <x v="57"/>
    <x v="57"/>
    <x v="0"/>
    <s v="16"/>
    <s v="16200"/>
    <s v="Formación y perfeccionamiento del personal."/>
    <n v="80000"/>
    <n v="0"/>
    <n v="80000"/>
    <n v="80000"/>
    <n v="58661.61"/>
    <n v="58661.61"/>
    <n v="40613.61"/>
  </r>
  <r>
    <x v="10"/>
    <x v="57"/>
    <x v="57"/>
    <x v="1"/>
    <s v="20"/>
    <s v="203"/>
    <s v="Arrendamientos de maquinaria, instalaciones y utillaje."/>
    <n v="1700"/>
    <n v="0"/>
    <n v="1700"/>
    <n v="964.45"/>
    <n v="964.45"/>
    <n v="964.45"/>
    <n v="964.45"/>
  </r>
  <r>
    <x v="10"/>
    <x v="57"/>
    <x v="57"/>
    <x v="1"/>
    <s v="20"/>
    <s v="204"/>
    <s v="Arrendamientos de material de transporte."/>
    <n v="900"/>
    <n v="0"/>
    <n v="900"/>
    <n v="968"/>
    <n v="968"/>
    <n v="968"/>
    <n v="968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20676.439999999999"/>
    <n v="20676.439999999999"/>
    <n v="19404.810000000001"/>
    <n v="18353.32"/>
  </r>
  <r>
    <x v="10"/>
    <x v="57"/>
    <x v="57"/>
    <x v="1"/>
    <s v="21"/>
    <s v="214"/>
    <s v="Reparación de elementos de transporte."/>
    <n v="50000"/>
    <n v="20000"/>
    <n v="70000"/>
    <n v="59725.29"/>
    <n v="59591.41"/>
    <n v="59440.25"/>
    <n v="59101.599999999999"/>
  </r>
  <r>
    <x v="10"/>
    <x v="57"/>
    <x v="57"/>
    <x v="1"/>
    <s v="22"/>
    <s v="22100"/>
    <s v="Energía eléctrica."/>
    <n v="40000"/>
    <n v="0"/>
    <n v="40000"/>
    <n v="28000"/>
    <n v="28000"/>
    <n v="26179.97"/>
    <n v="24121.27"/>
  </r>
  <r>
    <x v="10"/>
    <x v="57"/>
    <x v="57"/>
    <x v="1"/>
    <s v="22"/>
    <s v="22102"/>
    <s v="Gas."/>
    <n v="40000"/>
    <n v="0"/>
    <n v="40000"/>
    <n v="35250"/>
    <n v="35250"/>
    <n v="33368.29"/>
    <n v="32470.75"/>
  </r>
  <r>
    <x v="10"/>
    <x v="57"/>
    <x v="57"/>
    <x v="1"/>
    <s v="22"/>
    <s v="22103"/>
    <s v="Combustibles y carburantes."/>
    <n v="30000"/>
    <n v="0"/>
    <n v="30000"/>
    <n v="28870.240000000002"/>
    <n v="28870.240000000002"/>
    <n v="28179.279999999999"/>
    <n v="6357.91"/>
  </r>
  <r>
    <x v="10"/>
    <x v="57"/>
    <x v="57"/>
    <x v="1"/>
    <s v="22"/>
    <s v="22104"/>
    <s v="Vestuario."/>
    <n v="110000"/>
    <n v="0"/>
    <n v="110000"/>
    <n v="90663.17"/>
    <n v="90663.17"/>
    <n v="84824.41"/>
    <n v="76768.7"/>
  </r>
  <r>
    <x v="10"/>
    <x v="57"/>
    <x v="57"/>
    <x v="1"/>
    <s v="22"/>
    <s v="22106"/>
    <s v="Productos farmacéuticos y material sanitario."/>
    <n v="384"/>
    <n v="0"/>
    <n v="384"/>
    <n v="147.46"/>
    <n v="147.46"/>
    <n v="147.46"/>
    <n v="147.46"/>
  </r>
  <r>
    <x v="10"/>
    <x v="57"/>
    <x v="57"/>
    <x v="1"/>
    <s v="22"/>
    <s v="22110"/>
    <s v="Productos de limpieza y aseo."/>
    <n v="2881"/>
    <n v="0"/>
    <n v="2881"/>
    <n v="13.25"/>
    <n v="13.25"/>
    <n v="13.25"/>
    <n v="13.25"/>
  </r>
  <r>
    <x v="10"/>
    <x v="57"/>
    <x v="57"/>
    <x v="1"/>
    <s v="22"/>
    <s v="22199"/>
    <s v="Otros suministros."/>
    <n v="70000"/>
    <n v="0"/>
    <n v="70000"/>
    <n v="103594.25"/>
    <n v="97750.78"/>
    <n v="93722.59"/>
    <n v="82475.45"/>
  </r>
  <r>
    <x v="10"/>
    <x v="57"/>
    <x v="57"/>
    <x v="1"/>
    <s v="22"/>
    <s v="22200"/>
    <s v="Servicios de Telecomunicaciones."/>
    <n v="2060"/>
    <n v="0"/>
    <n v="2060"/>
    <n v="370.11"/>
    <n v="370.11"/>
    <n v="370.09"/>
    <n v="370.09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1903.25"/>
    <n v="1540.66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13651.34"/>
    <n v="8451.34"/>
    <n v="7831.33"/>
    <n v="1487.33"/>
  </r>
  <r>
    <x v="10"/>
    <x v="57"/>
    <x v="57"/>
    <x v="1"/>
    <s v="22"/>
    <s v="22700"/>
    <s v="Limpieza y aseo."/>
    <n v="65000"/>
    <n v="0"/>
    <n v="65000"/>
    <n v="62149.84"/>
    <n v="62149.84"/>
    <n v="62149.8"/>
    <n v="56970.65"/>
  </r>
  <r>
    <x v="10"/>
    <x v="57"/>
    <x v="57"/>
    <x v="1"/>
    <s v="22"/>
    <s v="22799"/>
    <s v="Otros trabajos realizados por otras empresas y profes."/>
    <n v="0"/>
    <n v="0"/>
    <n v="0"/>
    <n v="2355.88"/>
    <n v="2355.88"/>
    <n v="2355.88"/>
    <n v="2355.88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5333"/>
    <n v="5333"/>
    <n v="5333"/>
    <n v="0"/>
  </r>
  <r>
    <x v="10"/>
    <x v="57"/>
    <x v="57"/>
    <x v="3"/>
    <s v="62"/>
    <s v="623"/>
    <s v="Maquinaria, instalaciones técnicas y utillaje."/>
    <n v="70000"/>
    <n v="97802.94"/>
    <n v="167802.94"/>
    <n v="119395.79"/>
    <n v="119395.79"/>
    <n v="117733.52"/>
    <n v="61208.75"/>
  </r>
  <r>
    <x v="10"/>
    <x v="57"/>
    <x v="57"/>
    <x v="3"/>
    <s v="62"/>
    <s v="624"/>
    <s v="Elementos de transporte."/>
    <n v="0"/>
    <n v="440325"/>
    <n v="440325"/>
    <n v="439053.36"/>
    <n v="428768.34"/>
    <n v="428768.34"/>
    <n v="339228.34"/>
  </r>
  <r>
    <x v="10"/>
    <x v="57"/>
    <x v="57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167479.99"/>
    <n v="167479.99"/>
    <n v="138733.07999999999"/>
    <n v="119052.55"/>
    <n v="80622.899999999994"/>
    <n v="80622.899999999994"/>
  </r>
  <r>
    <x v="10"/>
    <x v="57"/>
    <x v="57"/>
    <x v="3"/>
    <s v="63"/>
    <s v="633"/>
    <s v="Maquinaria, instalaciones técnicas y utillaje."/>
    <n v="65000"/>
    <n v="-42113.11"/>
    <n v="22886.89"/>
    <n v="40225.65"/>
    <n v="40225.65"/>
    <n v="19089.63"/>
    <n v="19089.63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3718"/>
    <n v="23718"/>
    <n v="22815.75"/>
    <n v="22815.75"/>
  </r>
  <r>
    <x v="10"/>
    <x v="58"/>
    <x v="58"/>
    <x v="0"/>
    <s v="12"/>
    <s v="12003"/>
    <s v="Sueldos del Grupo C1."/>
    <n v="11051"/>
    <n v="0"/>
    <n v="11051"/>
    <n v="8535"/>
    <n v="8535"/>
    <n v="8180.68"/>
    <n v="8180.68"/>
  </r>
  <r>
    <x v="10"/>
    <x v="58"/>
    <x v="58"/>
    <x v="0"/>
    <s v="12"/>
    <s v="12004"/>
    <s v="Sueldos del Grupo C2."/>
    <n v="28102"/>
    <n v="0"/>
    <n v="28102"/>
    <n v="35718.44"/>
    <n v="35718.44"/>
    <n v="35630.71"/>
    <n v="35630.71"/>
  </r>
  <r>
    <x v="10"/>
    <x v="58"/>
    <x v="58"/>
    <x v="0"/>
    <s v="12"/>
    <s v="12006"/>
    <s v="Trienios."/>
    <n v="3364"/>
    <n v="0"/>
    <n v="3364"/>
    <n v="4457"/>
    <n v="4457"/>
    <n v="2528.86"/>
    <n v="2528.86"/>
  </r>
  <r>
    <x v="10"/>
    <x v="58"/>
    <x v="58"/>
    <x v="0"/>
    <s v="12"/>
    <s v="12100"/>
    <s v="Complemento de destino."/>
    <n v="27385"/>
    <n v="0"/>
    <n v="27385"/>
    <n v="31501.84"/>
    <n v="31501.84"/>
    <n v="31454.560000000001"/>
    <n v="31454.560000000001"/>
  </r>
  <r>
    <x v="10"/>
    <x v="58"/>
    <x v="58"/>
    <x v="0"/>
    <s v="12"/>
    <s v="12101"/>
    <s v="Complemento específico."/>
    <n v="68064"/>
    <n v="30000"/>
    <n v="98064"/>
    <n v="78188.600000000006"/>
    <n v="78188.600000000006"/>
    <n v="78009.789999999994"/>
    <n v="78009.789999999994"/>
  </r>
  <r>
    <x v="10"/>
    <x v="58"/>
    <x v="58"/>
    <x v="0"/>
    <s v="12"/>
    <s v="12103"/>
    <s v="Otros complementos."/>
    <n v="3657"/>
    <n v="0"/>
    <n v="3657"/>
    <n v="3616"/>
    <n v="3616"/>
    <n v="2258.9899999999998"/>
    <n v="2258.9899999999998"/>
  </r>
  <r>
    <x v="10"/>
    <x v="58"/>
    <x v="58"/>
    <x v="0"/>
    <s v="13"/>
    <s v="13000"/>
    <s v="Retribuciones básicas."/>
    <n v="2649812"/>
    <n v="-300000"/>
    <n v="2349812"/>
    <n v="1959952.43"/>
    <n v="1959952.43"/>
    <n v="1955357.8"/>
    <n v="1955357.8"/>
  </r>
  <r>
    <x v="10"/>
    <x v="58"/>
    <x v="58"/>
    <x v="0"/>
    <s v="13"/>
    <s v="13001"/>
    <s v="Horas extraordinarias"/>
    <n v="109294"/>
    <n v="0"/>
    <n v="109294"/>
    <n v="95715.87"/>
    <n v="95715.87"/>
    <n v="84324.89"/>
    <n v="84324.89"/>
  </r>
  <r>
    <x v="10"/>
    <x v="58"/>
    <x v="58"/>
    <x v="0"/>
    <s v="13"/>
    <s v="13002"/>
    <s v="Otras remuneraciones."/>
    <n v="3070521"/>
    <n v="-200000"/>
    <n v="2870521"/>
    <n v="2738007.69"/>
    <n v="2738007.69"/>
    <n v="2727006.7"/>
    <n v="2727006.7"/>
  </r>
  <r>
    <x v="10"/>
    <x v="58"/>
    <x v="58"/>
    <x v="0"/>
    <s v="13"/>
    <s v="131"/>
    <s v="Laboral temporal."/>
    <n v="20000"/>
    <n v="0"/>
    <n v="20000"/>
    <n v="521416.61"/>
    <n v="521416.61"/>
    <n v="504235.36"/>
    <n v="504235.36"/>
  </r>
  <r>
    <x v="10"/>
    <x v="58"/>
    <x v="58"/>
    <x v="0"/>
    <s v="15"/>
    <s v="150"/>
    <s v="Productividad."/>
    <n v="61660"/>
    <n v="0"/>
    <n v="61660"/>
    <n v="60000"/>
    <n v="60000"/>
    <n v="48647.69"/>
    <n v="48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781.06"/>
    <n v="781.06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48296.84"/>
    <n v="47995.53"/>
    <n v="46889.84"/>
    <n v="45001.57"/>
  </r>
  <r>
    <x v="10"/>
    <x v="58"/>
    <x v="58"/>
    <x v="1"/>
    <s v="21"/>
    <s v="213"/>
    <s v="Reparación de maquinaria, instalaciones técnicas y utillaje."/>
    <n v="25000"/>
    <n v="0"/>
    <n v="25000"/>
    <n v="37458.65"/>
    <n v="33945.019999999997"/>
    <n v="31809.3"/>
    <n v="30320.82"/>
  </r>
  <r>
    <x v="10"/>
    <x v="58"/>
    <x v="58"/>
    <x v="1"/>
    <s v="21"/>
    <s v="214"/>
    <s v="Reparación de elementos de transporte."/>
    <n v="519008"/>
    <n v="0"/>
    <n v="519008"/>
    <n v="466690.3"/>
    <n v="448550.38"/>
    <n v="434495.79"/>
    <n v="413339.86"/>
  </r>
  <r>
    <x v="10"/>
    <x v="58"/>
    <x v="58"/>
    <x v="1"/>
    <s v="21"/>
    <s v="219"/>
    <s v="Otro inmovilizado material."/>
    <n v="20000"/>
    <n v="0"/>
    <n v="20000"/>
    <n v="16137.95"/>
    <n v="16137.95"/>
    <n v="16135.05"/>
    <n v="16135.05"/>
  </r>
  <r>
    <x v="10"/>
    <x v="58"/>
    <x v="58"/>
    <x v="1"/>
    <s v="22"/>
    <s v="22100"/>
    <s v="Energía eléctrica."/>
    <n v="50000"/>
    <n v="0"/>
    <n v="50000"/>
    <n v="38000"/>
    <n v="38000"/>
    <n v="18775.8"/>
    <n v="16952.41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30000"/>
    <n v="30000"/>
    <n v="29077.14"/>
    <n v="25879.62"/>
  </r>
  <r>
    <x v="10"/>
    <x v="58"/>
    <x v="58"/>
    <x v="1"/>
    <s v="22"/>
    <s v="22103"/>
    <s v="Combustibles y carburantes."/>
    <n v="820000"/>
    <n v="0"/>
    <n v="820000"/>
    <n v="860000"/>
    <n v="851223.9"/>
    <n v="818898.19"/>
    <n v="747043.19"/>
  </r>
  <r>
    <x v="10"/>
    <x v="58"/>
    <x v="58"/>
    <x v="1"/>
    <s v="22"/>
    <s v="22104"/>
    <s v="Vestuario."/>
    <n v="75000"/>
    <n v="0"/>
    <n v="75000"/>
    <n v="28049.24"/>
    <n v="27748.2"/>
    <n v="25937.91"/>
    <n v="25825.38"/>
  </r>
  <r>
    <x v="10"/>
    <x v="58"/>
    <x v="58"/>
    <x v="1"/>
    <s v="22"/>
    <s v="22110"/>
    <s v="Productos de limpieza y aseo."/>
    <n v="3000"/>
    <n v="0"/>
    <n v="3000"/>
    <n v="19346.810000000001"/>
    <n v="12950.19"/>
    <n v="12949.42"/>
    <n v="12949.42"/>
  </r>
  <r>
    <x v="10"/>
    <x v="58"/>
    <x v="58"/>
    <x v="1"/>
    <s v="22"/>
    <s v="22199"/>
    <s v="Otros suministros."/>
    <n v="40000"/>
    <n v="0"/>
    <n v="40000"/>
    <n v="79471.520000000004"/>
    <n v="60163.21"/>
    <n v="57645.23"/>
    <n v="55712.98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9076.2800000000007"/>
    <n v="9076.2800000000007"/>
  </r>
  <r>
    <x v="10"/>
    <x v="58"/>
    <x v="58"/>
    <x v="1"/>
    <s v="22"/>
    <s v="22699"/>
    <s v="Otros gastos diversos"/>
    <n v="40000"/>
    <n v="0"/>
    <n v="40000"/>
    <n v="10968.1"/>
    <n v="10968.1"/>
    <n v="10968.04"/>
    <n v="10072.629999999999"/>
  </r>
  <r>
    <x v="10"/>
    <x v="58"/>
    <x v="58"/>
    <x v="1"/>
    <s v="22"/>
    <s v="22700"/>
    <s v="Limpieza y aseo."/>
    <n v="978000"/>
    <n v="-46352.73"/>
    <n v="931647.27"/>
    <n v="957623.27"/>
    <n v="957623.27"/>
    <n v="825306.85"/>
    <n v="462705.54"/>
  </r>
  <r>
    <x v="10"/>
    <x v="58"/>
    <x v="58"/>
    <x v="1"/>
    <s v="22"/>
    <s v="22706"/>
    <s v="Estudios y trabajos técnicos."/>
    <n v="48000"/>
    <n v="79000.09"/>
    <n v="127000.09"/>
    <n v="31864.11"/>
    <n v="31864.11"/>
    <n v="22190.3"/>
    <n v="6225.5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483654.48"/>
    <n v="443349.94"/>
  </r>
  <r>
    <x v="10"/>
    <x v="58"/>
    <x v="58"/>
    <x v="1"/>
    <s v="23"/>
    <s v="23020"/>
    <s v="Dietas del personal no directivo"/>
    <n v="1000"/>
    <n v="0"/>
    <n v="1000"/>
    <n v="337.64"/>
    <n v="337.64"/>
    <n v="337.64"/>
    <n v="337.64"/>
  </r>
  <r>
    <x v="10"/>
    <x v="58"/>
    <x v="58"/>
    <x v="1"/>
    <s v="23"/>
    <s v="23120"/>
    <s v="Locomoción del personal no directivo."/>
    <n v="1000"/>
    <n v="0"/>
    <n v="1000"/>
    <n v="440.08"/>
    <n v="440.08"/>
    <n v="440.08"/>
    <n v="440.08"/>
  </r>
  <r>
    <x v="10"/>
    <x v="58"/>
    <x v="58"/>
    <x v="3"/>
    <s v="62"/>
    <s v="623"/>
    <s v="Maquinaria, instalaciones técnicas y utillaje."/>
    <n v="0"/>
    <n v="272896.77"/>
    <n v="272896.77"/>
    <n v="272878.49"/>
    <n v="272878.49"/>
    <n v="272090.45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10198.06"/>
    <n v="10198.06"/>
  </r>
  <r>
    <x v="10"/>
    <x v="58"/>
    <x v="58"/>
    <x v="3"/>
    <s v="63"/>
    <s v="634"/>
    <s v="Elementos de transporte."/>
    <n v="0"/>
    <n v="2352045.84"/>
    <n v="2352045.84"/>
    <n v="2270828.2000000002"/>
    <n v="2264847.94"/>
    <n v="1660723.18"/>
    <n v="1660723.18"/>
  </r>
  <r>
    <x v="10"/>
    <x v="58"/>
    <x v="58"/>
    <x v="3"/>
    <s v="64"/>
    <s v="640"/>
    <s v="Gastos en inversiones de carácter inmaterial."/>
    <n v="0"/>
    <n v="100000"/>
    <n v="100000"/>
    <n v="99999.24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22162.9"/>
    <n v="22162.9"/>
    <n v="20570.7"/>
    <n v="20570.7"/>
  </r>
  <r>
    <x v="10"/>
    <x v="59"/>
    <x v="59"/>
    <x v="0"/>
    <s v="12"/>
    <s v="12003"/>
    <s v="Sueldos del Grupo C1."/>
    <n v="11051"/>
    <n v="0"/>
    <n v="11051"/>
    <n v="11201.24"/>
    <n v="11201.24"/>
    <n v="10114.27"/>
    <n v="10114.27"/>
  </r>
  <r>
    <x v="10"/>
    <x v="59"/>
    <x v="59"/>
    <x v="0"/>
    <s v="12"/>
    <s v="12004"/>
    <s v="Sueldos del Grupo C2."/>
    <n v="18734"/>
    <n v="0"/>
    <n v="18734"/>
    <n v="26759"/>
    <n v="26759"/>
    <n v="18199.099999999999"/>
    <n v="18199.099999999999"/>
  </r>
  <r>
    <x v="10"/>
    <x v="59"/>
    <x v="59"/>
    <x v="0"/>
    <s v="12"/>
    <s v="12006"/>
    <s v="Trienios."/>
    <n v="9170"/>
    <n v="0"/>
    <n v="9170"/>
    <n v="10595.68"/>
    <n v="10595.68"/>
    <n v="9969.52"/>
    <n v="9969.52"/>
  </r>
  <r>
    <x v="10"/>
    <x v="59"/>
    <x v="59"/>
    <x v="0"/>
    <s v="12"/>
    <s v="12100"/>
    <s v="Complemento de destino."/>
    <n v="36737"/>
    <n v="0"/>
    <n v="36737"/>
    <n v="36625.120000000003"/>
    <n v="36625.120000000003"/>
    <n v="31089.86"/>
    <n v="31089.86"/>
  </r>
  <r>
    <x v="10"/>
    <x v="59"/>
    <x v="59"/>
    <x v="0"/>
    <s v="12"/>
    <s v="12101"/>
    <s v="Complemento específico."/>
    <n v="91550"/>
    <n v="10000"/>
    <n v="101550"/>
    <n v="82733"/>
    <n v="82733"/>
    <n v="80937.34"/>
    <n v="80937.34"/>
  </r>
  <r>
    <x v="10"/>
    <x v="59"/>
    <x v="59"/>
    <x v="0"/>
    <s v="12"/>
    <s v="12103"/>
    <s v="Otros complementos."/>
    <n v="3617"/>
    <n v="0"/>
    <n v="3617"/>
    <n v="6630.17"/>
    <n v="6630.17"/>
    <n v="6343.9"/>
    <n v="6343.9"/>
  </r>
  <r>
    <x v="10"/>
    <x v="59"/>
    <x v="59"/>
    <x v="0"/>
    <s v="13"/>
    <s v="13000"/>
    <s v="Retribuciones básicas."/>
    <n v="3886326"/>
    <n v="0"/>
    <n v="3886326"/>
    <n v="3389001.89"/>
    <n v="3389001.89"/>
    <n v="3249147.93"/>
    <n v="3249147.93"/>
  </r>
  <r>
    <x v="10"/>
    <x v="59"/>
    <x v="59"/>
    <x v="0"/>
    <s v="13"/>
    <s v="13001"/>
    <s v="Horas extraordinarias"/>
    <n v="108910"/>
    <n v="0"/>
    <n v="108910"/>
    <n v="102771.62"/>
    <n v="102771.62"/>
    <n v="95360.71"/>
    <n v="95360.71"/>
  </r>
  <r>
    <x v="10"/>
    <x v="59"/>
    <x v="59"/>
    <x v="0"/>
    <s v="13"/>
    <s v="13002"/>
    <s v="Otras remuneraciones."/>
    <n v="4379614"/>
    <n v="0"/>
    <n v="4379614"/>
    <n v="4267164.03"/>
    <n v="4267164.03"/>
    <n v="4216226.21"/>
    <n v="4216226.21"/>
  </r>
  <r>
    <x v="10"/>
    <x v="59"/>
    <x v="59"/>
    <x v="0"/>
    <s v="13"/>
    <s v="131"/>
    <s v="Laboral temporal."/>
    <n v="37330"/>
    <n v="0"/>
    <n v="37330"/>
    <n v="537088"/>
    <n v="537088"/>
    <n v="521138.87"/>
    <n v="521138.87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11533.95"/>
    <n v="11533.95"/>
    <n v="11533.95"/>
    <n v="11533.95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6000"/>
    <n v="6000"/>
    <n v="4566"/>
    <n v="4408.7"/>
  </r>
  <r>
    <x v="10"/>
    <x v="59"/>
    <x v="59"/>
    <x v="1"/>
    <s v="21"/>
    <s v="212"/>
    <s v="Reparación de edificios y otras construcciones."/>
    <n v="5000"/>
    <n v="0"/>
    <n v="5000"/>
    <n v="13797.7"/>
    <n v="12922.55"/>
    <n v="7802.03"/>
    <n v="7802.03"/>
  </r>
  <r>
    <x v="10"/>
    <x v="59"/>
    <x v="59"/>
    <x v="1"/>
    <s v="21"/>
    <s v="213"/>
    <s v="Reparación de maquinaria, instalaciones técnicas y utillaje."/>
    <n v="5000"/>
    <n v="0"/>
    <n v="5000"/>
    <n v="8252.0400000000009"/>
    <n v="8252.0400000000009"/>
    <n v="8251.17"/>
    <n v="8251.17"/>
  </r>
  <r>
    <x v="10"/>
    <x v="59"/>
    <x v="59"/>
    <x v="1"/>
    <s v="21"/>
    <s v="214"/>
    <s v="Reparación de elementos de transporte."/>
    <n v="200000"/>
    <n v="0"/>
    <n v="200000"/>
    <n v="168259"/>
    <n v="140842.45000000001"/>
    <n v="137641.72"/>
    <n v="135447.48000000001"/>
  </r>
  <r>
    <x v="10"/>
    <x v="59"/>
    <x v="59"/>
    <x v="1"/>
    <s v="21"/>
    <s v="219"/>
    <s v="Otro inmovilizado material."/>
    <n v="7000"/>
    <n v="0"/>
    <n v="7000"/>
    <n v="7000"/>
    <n v="7000"/>
    <n v="6998.49"/>
    <n v="6998.49"/>
  </r>
  <r>
    <x v="10"/>
    <x v="59"/>
    <x v="59"/>
    <x v="1"/>
    <s v="22"/>
    <s v="22100"/>
    <s v="Energía eléctrica."/>
    <n v="70000"/>
    <n v="0"/>
    <n v="70000"/>
    <n v="65000"/>
    <n v="65000"/>
    <n v="28842.32"/>
    <n v="26826.95"/>
  </r>
  <r>
    <x v="10"/>
    <x v="59"/>
    <x v="59"/>
    <x v="1"/>
    <s v="22"/>
    <s v="22103"/>
    <s v="Combustibles y carburantes."/>
    <n v="220000"/>
    <n v="0"/>
    <n v="220000"/>
    <n v="210000"/>
    <n v="210000"/>
    <n v="208100.3"/>
    <n v="207302.23"/>
  </r>
  <r>
    <x v="10"/>
    <x v="59"/>
    <x v="59"/>
    <x v="1"/>
    <s v="22"/>
    <s v="22104"/>
    <s v="Vestuario."/>
    <n v="140000"/>
    <n v="0"/>
    <n v="140000"/>
    <n v="41940.980000000003"/>
    <n v="41813.54"/>
    <n v="40842.85"/>
    <n v="40842.85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80102.5"/>
    <n v="76613.929999999993"/>
    <n v="33949.18"/>
    <n v="31889.88"/>
  </r>
  <r>
    <x v="10"/>
    <x v="59"/>
    <x v="59"/>
    <x v="1"/>
    <s v="22"/>
    <s v="22199"/>
    <s v="Otros suministros."/>
    <n v="50000"/>
    <n v="0"/>
    <n v="50000"/>
    <n v="30000"/>
    <n v="21991.56"/>
    <n v="21991.56"/>
    <n v="21979.69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83597.6"/>
    <n v="133597.6"/>
    <n v="133479.26999999999"/>
    <n v="127927.58"/>
  </r>
  <r>
    <x v="10"/>
    <x v="59"/>
    <x v="59"/>
    <x v="3"/>
    <s v="62"/>
    <s v="623"/>
    <s v="Maquinaria, instalaciones técnicas y utillaje."/>
    <n v="0"/>
    <n v="5082"/>
    <n v="5082"/>
    <n v="5063.8500000000004"/>
    <n v="5063.8500000000004"/>
    <n v="5026.34"/>
    <n v="5026.34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146480.79"/>
    <n v="146480.79"/>
  </r>
  <r>
    <x v="10"/>
    <x v="60"/>
    <x v="60"/>
    <x v="0"/>
    <s v="12"/>
    <s v="12000"/>
    <s v="Sueldos del Grupo A1."/>
    <n v="131271"/>
    <n v="0"/>
    <n v="131271"/>
    <n v="114664.25"/>
    <n v="114664.25"/>
    <n v="98854.26"/>
    <n v="98854.26"/>
  </r>
  <r>
    <x v="10"/>
    <x v="60"/>
    <x v="60"/>
    <x v="0"/>
    <s v="12"/>
    <s v="12001"/>
    <s v="Sueldos del Grupo A2."/>
    <n v="28858"/>
    <n v="0"/>
    <n v="28858"/>
    <n v="15098.25"/>
    <n v="15098.25"/>
    <n v="14626.98"/>
    <n v="14626.98"/>
  </r>
  <r>
    <x v="10"/>
    <x v="60"/>
    <x v="60"/>
    <x v="0"/>
    <s v="12"/>
    <s v="12003"/>
    <s v="Sueldos del Grupo C1."/>
    <n v="33154"/>
    <n v="0"/>
    <n v="33154"/>
    <n v="21925"/>
    <n v="21925"/>
    <n v="18656.45"/>
    <n v="18656.45"/>
  </r>
  <r>
    <x v="10"/>
    <x v="60"/>
    <x v="60"/>
    <x v="0"/>
    <s v="12"/>
    <s v="12004"/>
    <s v="Sueldos del Grupo C2."/>
    <n v="28102"/>
    <n v="0"/>
    <n v="28102"/>
    <n v="19398.14"/>
    <n v="19398.14"/>
    <n v="18816.46"/>
    <n v="18816.46"/>
  </r>
  <r>
    <x v="10"/>
    <x v="60"/>
    <x v="60"/>
    <x v="0"/>
    <s v="12"/>
    <s v="12006"/>
    <s v="Trienios."/>
    <n v="50724"/>
    <n v="0"/>
    <n v="50724"/>
    <n v="51362.46"/>
    <n v="51362.46"/>
    <n v="42883.92"/>
    <n v="42883.92"/>
  </r>
  <r>
    <x v="10"/>
    <x v="60"/>
    <x v="60"/>
    <x v="0"/>
    <s v="12"/>
    <s v="12100"/>
    <s v="Complemento de destino."/>
    <n v="122813"/>
    <n v="0"/>
    <n v="122813"/>
    <n v="94504.2"/>
    <n v="94504.2"/>
    <n v="84904.83"/>
    <n v="84904.83"/>
  </r>
  <r>
    <x v="10"/>
    <x v="60"/>
    <x v="60"/>
    <x v="0"/>
    <s v="12"/>
    <s v="12101"/>
    <s v="Complemento específico."/>
    <n v="309904"/>
    <n v="0"/>
    <n v="309904"/>
    <n v="246065.96"/>
    <n v="246065.96"/>
    <n v="238996.75"/>
    <n v="238996.75"/>
  </r>
  <r>
    <x v="10"/>
    <x v="60"/>
    <x v="60"/>
    <x v="0"/>
    <s v="12"/>
    <s v="12103"/>
    <s v="Otros complementos."/>
    <n v="26082"/>
    <n v="0"/>
    <n v="26082"/>
    <n v="26421.84"/>
    <n v="26421.84"/>
    <n v="22317.59"/>
    <n v="22317.59"/>
  </r>
  <r>
    <x v="10"/>
    <x v="60"/>
    <x v="60"/>
    <x v="0"/>
    <s v="13"/>
    <s v="13000"/>
    <s v="Retribuciones básicas."/>
    <n v="206384"/>
    <n v="0"/>
    <n v="206384"/>
    <n v="229485.45"/>
    <n v="229485.45"/>
    <n v="219334.06"/>
    <n v="219334.06"/>
  </r>
  <r>
    <x v="10"/>
    <x v="60"/>
    <x v="60"/>
    <x v="0"/>
    <s v="13"/>
    <s v="13001"/>
    <s v="Horas extraordinarias"/>
    <n v="3000"/>
    <n v="0"/>
    <n v="3000"/>
    <n v="891.72"/>
    <n v="891.72"/>
    <n v="874.7"/>
    <n v="874.7"/>
  </r>
  <r>
    <x v="10"/>
    <x v="60"/>
    <x v="60"/>
    <x v="0"/>
    <s v="13"/>
    <s v="13002"/>
    <s v="Otras remuneraciones."/>
    <n v="209755"/>
    <n v="47000"/>
    <n v="256755"/>
    <n v="238195.8"/>
    <n v="238195.8"/>
    <n v="232495.3"/>
    <n v="232495.3"/>
  </r>
  <r>
    <x v="10"/>
    <x v="60"/>
    <x v="60"/>
    <x v="0"/>
    <s v="13"/>
    <s v="131"/>
    <s v="Laboral temporal."/>
    <n v="37984"/>
    <n v="0"/>
    <n v="37984"/>
    <n v="24497.82"/>
    <n v="24497.82"/>
    <n v="18469.93"/>
    <n v="18469.93"/>
  </r>
  <r>
    <x v="10"/>
    <x v="60"/>
    <x v="60"/>
    <x v="0"/>
    <s v="15"/>
    <s v="151"/>
    <s v="Gratificaciones."/>
    <n v="1000"/>
    <n v="0"/>
    <n v="1000"/>
    <n v="1000"/>
    <n v="1000"/>
    <n v="967.91"/>
    <n v="967.91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8048.08"/>
    <n v="7594.75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7869.26"/>
    <n v="7712.83"/>
  </r>
  <r>
    <x v="10"/>
    <x v="60"/>
    <x v="60"/>
    <x v="1"/>
    <s v="21"/>
    <s v="214"/>
    <s v="Reparación de elementos de transporte."/>
    <n v="5000"/>
    <n v="0"/>
    <n v="5000"/>
    <n v="5181.7"/>
    <n v="5053.13"/>
    <n v="4924.13"/>
    <n v="2794.14"/>
  </r>
  <r>
    <x v="10"/>
    <x v="60"/>
    <x v="60"/>
    <x v="1"/>
    <s v="22"/>
    <s v="22100"/>
    <s v="Energía eléctrica."/>
    <n v="18000"/>
    <n v="-2000"/>
    <n v="16000"/>
    <n v="6000"/>
    <n v="6000"/>
    <n v="3436.09"/>
    <n v="3118.6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9553.2999999999993"/>
    <n v="9553.2999999999993"/>
    <n v="8432.56"/>
    <n v="7709.6"/>
  </r>
  <r>
    <x v="10"/>
    <x v="60"/>
    <x v="60"/>
    <x v="1"/>
    <s v="22"/>
    <s v="22104"/>
    <s v="Vestuario."/>
    <n v="4500"/>
    <n v="0"/>
    <n v="4500"/>
    <n v="6033.82"/>
    <n v="6033.82"/>
    <n v="6026.62"/>
    <n v="6026.62"/>
  </r>
  <r>
    <x v="10"/>
    <x v="60"/>
    <x v="60"/>
    <x v="1"/>
    <s v="22"/>
    <s v="22106"/>
    <s v="Productos farmacéuticos y material sanitario."/>
    <n v="38000"/>
    <n v="5000"/>
    <n v="43000"/>
    <n v="39774.97"/>
    <n v="39774.97"/>
    <n v="39708.94"/>
    <n v="38774.61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6152.82"/>
    <n v="16152.82"/>
    <n v="16152.3"/>
    <n v="16152.3"/>
  </r>
  <r>
    <x v="10"/>
    <x v="60"/>
    <x v="60"/>
    <x v="1"/>
    <s v="22"/>
    <s v="22199"/>
    <s v="Otros suministros."/>
    <n v="12000"/>
    <n v="0"/>
    <n v="12000"/>
    <n v="19328.77"/>
    <n v="19289.310000000001"/>
    <n v="19285.29"/>
    <n v="16443.259999999998"/>
  </r>
  <r>
    <x v="10"/>
    <x v="60"/>
    <x v="60"/>
    <x v="1"/>
    <s v="22"/>
    <s v="224"/>
    <s v="Primas de seguros."/>
    <n v="0"/>
    <n v="0"/>
    <n v="0"/>
    <n v="241.26"/>
    <n v="241.26"/>
    <n v="241.26"/>
    <n v="241.26"/>
  </r>
  <r>
    <x v="10"/>
    <x v="60"/>
    <x v="60"/>
    <x v="1"/>
    <s v="22"/>
    <s v="225"/>
    <s v="Tributos."/>
    <n v="500"/>
    <n v="0"/>
    <n v="500"/>
    <n v="420"/>
    <n v="420"/>
    <n v="354.11"/>
    <n v="354.11"/>
  </r>
  <r>
    <x v="10"/>
    <x v="60"/>
    <x v="60"/>
    <x v="1"/>
    <s v="22"/>
    <s v="22602"/>
    <s v="Publicidad y propaganda."/>
    <n v="7500"/>
    <n v="0"/>
    <n v="7500"/>
    <n v="16472.8"/>
    <n v="16472.8"/>
    <n v="16472.8"/>
    <n v="16101.32"/>
  </r>
  <r>
    <x v="10"/>
    <x v="60"/>
    <x v="60"/>
    <x v="1"/>
    <s v="22"/>
    <s v="22606"/>
    <s v="Reuniones, conferencias y cursos."/>
    <n v="7500"/>
    <n v="0"/>
    <n v="7500"/>
    <n v="7220.07"/>
    <n v="7220.07"/>
    <n v="7220.07"/>
    <n v="5568.42"/>
  </r>
  <r>
    <x v="10"/>
    <x v="60"/>
    <x v="60"/>
    <x v="1"/>
    <s v="22"/>
    <s v="22699"/>
    <s v="Otros gastos diversos"/>
    <n v="1000"/>
    <n v="0"/>
    <n v="1000"/>
    <n v="1513.92"/>
    <n v="1513.92"/>
    <n v="1513.92"/>
    <n v="1513.92"/>
  </r>
  <r>
    <x v="10"/>
    <x v="60"/>
    <x v="60"/>
    <x v="1"/>
    <s v="22"/>
    <s v="22700"/>
    <s v="Limpieza y aseo."/>
    <n v="10600"/>
    <n v="0"/>
    <n v="10600"/>
    <n v="10389.030000000001"/>
    <n v="10389.030000000001"/>
    <n v="9860.64"/>
    <n v="9860.64"/>
  </r>
  <r>
    <x v="10"/>
    <x v="60"/>
    <x v="60"/>
    <x v="1"/>
    <s v="22"/>
    <s v="22706"/>
    <s v="Estudios y trabajos técnicos."/>
    <n v="60000"/>
    <n v="0"/>
    <n v="60000"/>
    <n v="66533.91"/>
    <n v="66533.91"/>
    <n v="64063.42"/>
    <n v="64063.42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24546.76"/>
    <n v="24546.76"/>
  </r>
  <r>
    <x v="10"/>
    <x v="60"/>
    <x v="60"/>
    <x v="1"/>
    <s v="23"/>
    <s v="23020"/>
    <s v="Dietas del personal no directivo"/>
    <n v="500"/>
    <n v="0"/>
    <n v="500"/>
    <n v="18.7"/>
    <n v="18.7"/>
    <n v="18.7"/>
    <n v="18.7"/>
  </r>
  <r>
    <x v="10"/>
    <x v="60"/>
    <x v="60"/>
    <x v="1"/>
    <s v="23"/>
    <s v="23120"/>
    <s v="Locomoción del personal no directivo."/>
    <n v="500"/>
    <n v="0"/>
    <n v="500"/>
    <n v="57.7"/>
    <n v="57.7"/>
    <n v="57.7"/>
    <n v="57.7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46342.92"/>
    <n v="45573.22"/>
    <n v="45573.22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0"/>
    <x v="60"/>
    <x v="2"/>
    <s v="48"/>
    <s v="48990"/>
    <s v="Transf. Hermandad de Donantes de Sangre"/>
    <n v="6000"/>
    <n v="0"/>
    <n v="6000"/>
    <n v="6000"/>
    <n v="6000"/>
    <n v="6000"/>
    <n v="600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2"/>
    <s v="623"/>
    <s v="Maquinaria, instalaciones técnicas y utillaje."/>
    <n v="0"/>
    <n v="12003.2"/>
    <n v="12003.2"/>
    <n v="7934.5"/>
    <n v="7934.5"/>
    <n v="7934.5"/>
    <n v="0"/>
  </r>
  <r>
    <x v="10"/>
    <x v="60"/>
    <x v="60"/>
    <x v="3"/>
    <s v="63"/>
    <s v="632"/>
    <s v="Edificios y otras construcciones."/>
    <n v="0"/>
    <n v="13534.07"/>
    <n v="13534.07"/>
    <n v="16960.03"/>
    <n v="16960.03"/>
    <n v="15323.95"/>
    <n v="6598.92"/>
  </r>
  <r>
    <x v="10"/>
    <x v="60"/>
    <x v="60"/>
    <x v="3"/>
    <s v="63"/>
    <s v="634"/>
    <s v="Elementos de transporte."/>
    <n v="0"/>
    <n v="15000"/>
    <n v="15000"/>
    <n v="10490.7"/>
    <n v="10490.7"/>
    <n v="10490.7"/>
    <n v="0"/>
  </r>
  <r>
    <x v="11"/>
    <x v="16"/>
    <x v="16"/>
    <x v="0"/>
    <s v="14"/>
    <s v="143"/>
    <s v="Otro personal."/>
    <n v="0"/>
    <n v="59996"/>
    <n v="59996"/>
    <n v="42826"/>
    <n v="42826"/>
    <n v="42242.44"/>
    <n v="42242.44"/>
  </r>
  <r>
    <x v="11"/>
    <x v="16"/>
    <x v="16"/>
    <x v="0"/>
    <s v="16"/>
    <s v="16000"/>
    <s v="Seguridad Social."/>
    <n v="0"/>
    <n v="12538"/>
    <n v="12538"/>
    <n v="2776.61"/>
    <n v="2776.61"/>
    <n v="2776.61"/>
    <n v="2776.61"/>
  </r>
  <r>
    <x v="11"/>
    <x v="17"/>
    <x v="17"/>
    <x v="1"/>
    <s v="21"/>
    <s v="216"/>
    <s v="Equipos para procesos de información."/>
    <n v="0"/>
    <n v="0"/>
    <n v="0"/>
    <n v="30000"/>
    <n v="21210.92"/>
    <n v="21210.92"/>
    <n v="21210.92"/>
  </r>
  <r>
    <x v="11"/>
    <x v="17"/>
    <x v="17"/>
    <x v="3"/>
    <s v="62"/>
    <s v="626"/>
    <s v="Equipos para procesos de información."/>
    <n v="0"/>
    <n v="0"/>
    <n v="0"/>
    <n v="215924.5"/>
    <n v="201570.86"/>
    <n v="201570.86"/>
    <n v="201570.86"/>
  </r>
  <r>
    <x v="11"/>
    <x v="17"/>
    <x v="17"/>
    <x v="3"/>
    <s v="64"/>
    <s v="641"/>
    <s v="Gastos en aplicaciones informáticas."/>
    <n v="0"/>
    <n v="0"/>
    <n v="0"/>
    <n v="898490.02"/>
    <n v="864275.32"/>
    <n v="858884.48"/>
    <n v="858884.48"/>
  </r>
  <r>
    <x v="11"/>
    <x v="19"/>
    <x v="19"/>
    <x v="3"/>
    <s v="64"/>
    <s v="641"/>
    <s v="Gastos en aplicaciones informáticas. MRR"/>
    <n v="0"/>
    <n v="0"/>
    <n v="0"/>
    <n v="116881.37"/>
    <n v="0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175897"/>
    <n v="131922.75"/>
    <n v="79153.649999999994"/>
    <n v="79153.649999999994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14761.1"/>
    <n v="14761.1"/>
    <n v="14761.1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411888.93"/>
    <n v="409168.52"/>
  </r>
  <r>
    <x v="13"/>
    <x v="29"/>
    <x v="29"/>
    <x v="3"/>
    <s v="63"/>
    <s v="632"/>
    <s v="Edificios y otras construcciones."/>
    <n v="0"/>
    <n v="0"/>
    <n v="0"/>
    <n v="0"/>
    <n v="0"/>
    <n v="0"/>
    <n v="0"/>
  </r>
  <r>
    <x v="14"/>
    <x v="37"/>
    <x v="37"/>
    <x v="1"/>
    <s v="22"/>
    <s v="22602"/>
    <s v="Publicidad y propaganda."/>
    <n v="0"/>
    <n v="205000"/>
    <n v="205000"/>
    <n v="171430.1"/>
    <n v="171430.1"/>
    <n v="171429.96"/>
    <n v="171429.96"/>
  </r>
  <r>
    <x v="14"/>
    <x v="37"/>
    <x v="37"/>
    <x v="1"/>
    <s v="22"/>
    <s v="22799"/>
    <s v="Otros trabajos realizados por otras empresas y profes."/>
    <n v="0"/>
    <n v="80000"/>
    <n v="80000"/>
    <n v="51026.67"/>
    <n v="51026.67"/>
    <n v="51026.67"/>
    <n v="51026.67"/>
  </r>
  <r>
    <x v="14"/>
    <x v="37"/>
    <x v="37"/>
    <x v="1"/>
    <s v="23"/>
    <s v="23020"/>
    <s v="Dietas del personal no directivo"/>
    <n v="0"/>
    <n v="0"/>
    <n v="0"/>
    <n v="45.37"/>
    <n v="45.37"/>
    <n v="45.37"/>
    <n v="45.37"/>
  </r>
  <r>
    <x v="14"/>
    <x v="37"/>
    <x v="37"/>
    <x v="1"/>
    <s v="23"/>
    <s v="23120"/>
    <s v="Locomoción del personal no directivo."/>
    <n v="0"/>
    <n v="0"/>
    <n v="0"/>
    <n v="140.25"/>
    <n v="140.25"/>
    <n v="140.25"/>
    <n v="140.25"/>
  </r>
  <r>
    <x v="14"/>
    <x v="38"/>
    <x v="38"/>
    <x v="0"/>
    <s v="14"/>
    <s v="143"/>
    <s v="Otro personal."/>
    <n v="0"/>
    <n v="6554"/>
    <n v="6554"/>
    <n v="0"/>
    <n v="0"/>
    <n v="0"/>
    <n v="0"/>
  </r>
  <r>
    <x v="14"/>
    <x v="38"/>
    <x v="38"/>
    <x v="3"/>
    <s v="61"/>
    <s v="610"/>
    <s v="Inversiones en terrenos."/>
    <n v="0"/>
    <n v="0"/>
    <n v="0"/>
    <n v="0"/>
    <n v="0"/>
    <n v="0"/>
    <n v="0"/>
  </r>
  <r>
    <x v="14"/>
    <x v="38"/>
    <x v="38"/>
    <x v="3"/>
    <s v="61"/>
    <s v="619"/>
    <s v="Otras inver de reposic en infraest y bienes dest al uso gral"/>
    <n v="0"/>
    <n v="0"/>
    <n v="0"/>
    <n v="326045.42"/>
    <n v="326045.42"/>
    <n v="326045.42"/>
    <n v="292754.83"/>
  </r>
  <r>
    <x v="14"/>
    <x v="39"/>
    <x v="39"/>
    <x v="1"/>
    <s v="22"/>
    <s v="22602"/>
    <s v="Publicidad y propaganda."/>
    <n v="0"/>
    <n v="0"/>
    <n v="0"/>
    <n v="4985.2"/>
    <n v="4985.2"/>
    <n v="4985.2"/>
    <n v="4985.2"/>
  </r>
  <r>
    <x v="14"/>
    <x v="39"/>
    <x v="39"/>
    <x v="1"/>
    <s v="22"/>
    <s v="22706"/>
    <s v="Estudios y trabajos técnicos."/>
    <n v="0"/>
    <n v="0"/>
    <n v="0"/>
    <n v="20945"/>
    <n v="20945"/>
    <n v="17847.5"/>
    <n v="17847.5"/>
  </r>
  <r>
    <x v="14"/>
    <x v="39"/>
    <x v="39"/>
    <x v="1"/>
    <s v="23"/>
    <s v="23020"/>
    <s v="Dietas del personal no directivo"/>
    <n v="0"/>
    <n v="0"/>
    <n v="0"/>
    <n v="415.8"/>
    <n v="415.8"/>
    <n v="415.8"/>
    <n v="415.8"/>
  </r>
  <r>
    <x v="14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4"/>
    <x v="39"/>
    <x v="39"/>
    <x v="3"/>
    <s v="61"/>
    <s v="610"/>
    <s v="Inversiones en terrenos."/>
    <n v="0"/>
    <n v="0"/>
    <n v="0"/>
    <n v="0"/>
    <n v="0"/>
    <n v="0"/>
    <n v="0"/>
  </r>
  <r>
    <x v="14"/>
    <x v="39"/>
    <x v="39"/>
    <x v="3"/>
    <s v="62"/>
    <s v="623"/>
    <s v="Maquinaria, instalaciones técnicas y utillaje."/>
    <n v="0"/>
    <n v="612125.28"/>
    <n v="612125.28"/>
    <n v="687091.19"/>
    <n v="680578.96"/>
    <n v="857.45"/>
    <n v="857.45"/>
  </r>
  <r>
    <x v="14"/>
    <x v="39"/>
    <x v="39"/>
    <x v="3"/>
    <s v="64"/>
    <s v="641"/>
    <s v="Gastos en aplicaciones informáticas."/>
    <n v="0"/>
    <n v="291504.82"/>
    <n v="291504.82"/>
    <n v="422528.37"/>
    <n v="422528.07"/>
    <n v="16643.55"/>
    <n v="0"/>
  </r>
  <r>
    <x v="15"/>
    <x v="41"/>
    <x v="41"/>
    <x v="3"/>
    <s v="60"/>
    <s v="609"/>
    <s v="Otras invers nuevas en infraest y bienes dest al uso gral"/>
    <n v="0"/>
    <n v="521178.09"/>
    <n v="521178.09"/>
    <n v="10486539.050000001"/>
    <n v="10259714.460000001"/>
    <n v="5809945.0999999996"/>
    <n v="4935878.97"/>
  </r>
  <r>
    <x v="15"/>
    <x v="41"/>
    <x v="41"/>
    <x v="3"/>
    <s v="62"/>
    <s v="625"/>
    <s v="Mobiliario."/>
    <n v="0"/>
    <n v="0"/>
    <n v="0"/>
    <n v="0"/>
    <n v="0"/>
    <n v="0"/>
    <n v="0"/>
  </r>
  <r>
    <x v="15"/>
    <x v="45"/>
    <x v="45"/>
    <x v="4"/>
    <s v="74"/>
    <s v="74901"/>
    <s v="Aportación de capital a AUVASA"/>
    <n v="0"/>
    <n v="8292353.1299999999"/>
    <n v="8292353.1299999999"/>
    <n v="8292353.1299999999"/>
    <n v="8292353.1299999999"/>
    <n v="8292353.1299999999"/>
    <n v="8292353.1299999999"/>
  </r>
  <r>
    <x v="16"/>
    <x v="50"/>
    <x v="50"/>
    <x v="3"/>
    <s v="62"/>
    <s v="626"/>
    <s v="Equipos para procesos de información."/>
    <n v="0"/>
    <n v="0"/>
    <n v="0"/>
    <n v="0"/>
    <n v="0"/>
    <n v="0"/>
    <n v="0"/>
  </r>
  <r>
    <x v="16"/>
    <x v="50"/>
    <x v="50"/>
    <x v="3"/>
    <s v="64"/>
    <s v="641"/>
    <s v="Gastos en aplicaciones informáticas."/>
    <n v="90000"/>
    <n v="198250"/>
    <n v="288250"/>
    <n v="288250"/>
    <n v="288250"/>
    <n v="55814.29"/>
    <n v="0"/>
  </r>
  <r>
    <x v="16"/>
    <x v="51"/>
    <x v="51"/>
    <x v="3"/>
    <s v="64"/>
    <s v="641"/>
    <s v="Gastos en aplicaciones informáticas."/>
    <n v="375000"/>
    <n v="147000"/>
    <n v="522000"/>
    <n v="522000"/>
    <n v="522000"/>
    <n v="123158.51"/>
    <n v="73197.91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4" firstHeaderRow="1" firstDataRow="2" firstDataCol="4"/>
  <pivotFields count="15">
    <pivotField axis="axisRow" compact="0" outline="0" showAll="0" sortType="ascending">
      <items count="19">
        <item x="0"/>
        <item x="1"/>
        <item x="2"/>
        <item x="3"/>
        <item x="11"/>
        <item x="4"/>
        <item x="12"/>
        <item x="5"/>
        <item x="13"/>
        <item x="6"/>
        <item x="14"/>
        <item x="7"/>
        <item x="15"/>
        <item x="8"/>
        <item x="9"/>
        <item x="16"/>
        <item x="10"/>
        <item m="1" x="17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1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1"/>
    </i>
    <i r="3"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0"/>
      <x v="15"/>
      <x v="5"/>
    </i>
    <i t="default" r="2">
      <x v="15"/>
    </i>
    <i t="default" r="1">
      <x v="30"/>
    </i>
    <i t="default">
      <x v="8"/>
    </i>
    <i>
      <x v="9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9"/>
    </i>
    <i>
      <x v="10"/>
      <x v="38"/>
      <x v="48"/>
      <x v="1"/>
    </i>
    <i t="default" r="2">
      <x v="48"/>
    </i>
    <i t="default" r="1">
      <x v="38"/>
    </i>
    <i r="1">
      <x v="39"/>
      <x v="9"/>
      <x/>
    </i>
    <i r="3">
      <x v="5"/>
    </i>
    <i t="default" r="2">
      <x v="9"/>
    </i>
    <i t="default" r="1">
      <x v="39"/>
    </i>
    <i r="1">
      <x v="40"/>
      <x v="11"/>
      <x v="1"/>
    </i>
    <i r="3">
      <x v="5"/>
    </i>
    <i t="default" r="2">
      <x v="11"/>
    </i>
    <i t="default" r="1">
      <x v="40"/>
    </i>
    <i t="default">
      <x v="10"/>
    </i>
    <i>
      <x v="11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1"/>
    </i>
    <i>
      <x v="12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2"/>
    </i>
    <i>
      <x v="13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3"/>
    </i>
    <i>
      <x v="14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4"/>
    </i>
    <i>
      <x v="15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5"/>
    </i>
    <i>
      <x v="16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85">
      <pivotArea type="all" dataOnly="0" outline="0" fieldPosition="0"/>
    </format>
    <format dxfId="8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2">
      <pivotArea outline="0" fieldPosition="0">
        <references count="1">
          <reference field="4294967294" count="1">
            <x v="7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field="1" type="button" dataOnly="0" labelOnly="1" outline="0" axis="axisRow" fieldPosition="1"/>
    </format>
    <format dxfId="78">
      <pivotArea field="2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5">
      <pivotArea field="1" type="button" dataOnly="0" labelOnly="1" outline="0" axis="axisRow" fieldPosition="1"/>
    </format>
    <format dxfId="74">
      <pivotArea field="2" type="button" dataOnly="0" labelOnly="1" outline="0" axis="axisRow" fieldPosition="2"/>
    </format>
    <format dxfId="73">
      <pivotArea field="3" type="button" dataOnly="0" labelOnly="1" outline="0" axis="axisRow" fieldPosition="3"/>
    </format>
    <format dxfId="7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1">
      <pivotArea field="1" type="button" dataOnly="0" labelOnly="1" outline="0" axis="axisRow" fieldPosition="1"/>
    </format>
    <format dxfId="70">
      <pivotArea field="2" type="button" dataOnly="0" labelOnly="1" outline="0" axis="axisRow" fieldPosition="2"/>
    </format>
    <format dxfId="69">
      <pivotArea field="3" type="button" dataOnly="0" labelOnly="1" outline="0" axis="axisRow" fieldPosition="3"/>
    </format>
    <format dxfId="6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7">
      <pivotArea outline="0" fieldPosition="0">
        <references count="1">
          <reference field="4294967294" count="1">
            <x v="3"/>
          </reference>
        </references>
      </pivotArea>
    </format>
    <format dxfId="6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508" totalsRowShown="0" headerRowDxfId="65" dataDxfId="64">
  <autoFilter ref="A1:O1508"/>
  <tableColumns count="15">
    <tableColumn id="1" name="Org 1" dataDxfId="63">
      <calculatedColumnFormula>MID(Tabla1[[#This Row],[Org 2]],1,2)</calculatedColumnFormula>
    </tableColumn>
    <tableColumn id="2" name="Org 2"/>
    <tableColumn id="3" name="Prog."/>
    <tableColumn id="4" name="Denominación" dataDxfId="62">
      <calculatedColumnFormula>VLOOKUP(C2,Hoja2!B:C,2,FALSE)</calculatedColumnFormula>
    </tableColumn>
    <tableColumn id="5" name="Cap" dataDxfId="61">
      <calculatedColumnFormula>LEFT(G2,1)</calculatedColumnFormula>
    </tableColumn>
    <tableColumn id="6" name="Art" dataDxfId="6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4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8.140625" style="1" customWidth="1"/>
    <col min="13" max="16384" width="11.42578125" style="1"/>
  </cols>
  <sheetData>
    <row r="1" spans="1:12" s="4" customFormat="1" ht="29.45" customHeight="1" x14ac:dyDescent="0.3">
      <c r="A1" s="27" t="s">
        <v>863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21"/>
      <c r="B2" s="21"/>
      <c r="C2" s="21"/>
      <c r="D2" s="21"/>
      <c r="E2" s="22" t="s">
        <v>11</v>
      </c>
      <c r="F2" s="21"/>
      <c r="G2" s="21"/>
      <c r="H2" s="21"/>
      <c r="I2" s="21"/>
      <c r="J2" s="21"/>
      <c r="K2" s="21"/>
      <c r="L2" s="21"/>
    </row>
    <row r="3" spans="1:12" s="3" customFormat="1" ht="38.25" x14ac:dyDescent="0.2">
      <c r="A3" s="22" t="s">
        <v>90</v>
      </c>
      <c r="B3" s="26" t="s">
        <v>5</v>
      </c>
      <c r="C3" s="26" t="s">
        <v>16</v>
      </c>
      <c r="D3" s="26" t="s">
        <v>8</v>
      </c>
      <c r="E3" s="25" t="s">
        <v>10</v>
      </c>
      <c r="F3" s="25" t="s">
        <v>12</v>
      </c>
      <c r="G3" s="25" t="s">
        <v>13</v>
      </c>
      <c r="H3" s="25" t="s">
        <v>79</v>
      </c>
      <c r="I3" s="25" t="s">
        <v>80</v>
      </c>
      <c r="J3" s="25" t="s">
        <v>14</v>
      </c>
      <c r="K3" s="25" t="s">
        <v>15</v>
      </c>
      <c r="L3" s="25" t="s">
        <v>17</v>
      </c>
    </row>
    <row r="4" spans="1:12" x14ac:dyDescent="0.2">
      <c r="A4" s="21" t="s">
        <v>92</v>
      </c>
      <c r="B4" s="21" t="s">
        <v>93</v>
      </c>
      <c r="C4" s="21" t="s">
        <v>169</v>
      </c>
      <c r="D4" s="21" t="s">
        <v>170</v>
      </c>
      <c r="E4" s="23">
        <v>2337899</v>
      </c>
      <c r="F4" s="23">
        <v>34100</v>
      </c>
      <c r="G4" s="23">
        <v>2371999</v>
      </c>
      <c r="H4" s="23">
        <v>2364500.4800000004</v>
      </c>
      <c r="I4" s="23">
        <v>2364500.4800000004</v>
      </c>
      <c r="J4" s="23">
        <v>2352644.37</v>
      </c>
      <c r="K4" s="23">
        <v>2352644.37</v>
      </c>
      <c r="L4" s="24">
        <v>0.99184037177081441</v>
      </c>
    </row>
    <row r="5" spans="1:12" x14ac:dyDescent="0.2">
      <c r="A5" s="21"/>
      <c r="B5" s="21"/>
      <c r="C5" s="21"/>
      <c r="D5" s="21" t="s">
        <v>171</v>
      </c>
      <c r="E5" s="23">
        <v>141760</v>
      </c>
      <c r="F5" s="23">
        <v>0</v>
      </c>
      <c r="G5" s="23">
        <v>141760</v>
      </c>
      <c r="H5" s="23">
        <v>41293.65</v>
      </c>
      <c r="I5" s="23">
        <v>41293.65</v>
      </c>
      <c r="J5" s="23">
        <v>41293.65</v>
      </c>
      <c r="K5" s="23">
        <v>41293.65</v>
      </c>
      <c r="L5" s="24">
        <v>0.29129267776523704</v>
      </c>
    </row>
    <row r="6" spans="1:12" x14ac:dyDescent="0.2">
      <c r="A6" s="21"/>
      <c r="B6" s="21"/>
      <c r="C6" s="21"/>
      <c r="D6" s="21" t="s">
        <v>172</v>
      </c>
      <c r="E6" s="23">
        <v>87165</v>
      </c>
      <c r="F6" s="23">
        <v>0</v>
      </c>
      <c r="G6" s="23">
        <v>87165</v>
      </c>
      <c r="H6" s="23">
        <v>87165</v>
      </c>
      <c r="I6" s="23">
        <v>87165</v>
      </c>
      <c r="J6" s="23">
        <v>87165</v>
      </c>
      <c r="K6" s="23">
        <v>87165</v>
      </c>
      <c r="L6" s="24">
        <v>1</v>
      </c>
    </row>
    <row r="7" spans="1:12" x14ac:dyDescent="0.2">
      <c r="A7" s="21"/>
      <c r="B7" s="21"/>
      <c r="C7" s="21" t="s">
        <v>173</v>
      </c>
      <c r="D7" s="21"/>
      <c r="E7" s="23">
        <v>2566824</v>
      </c>
      <c r="F7" s="23">
        <v>34100</v>
      </c>
      <c r="G7" s="23">
        <v>2600924</v>
      </c>
      <c r="H7" s="23">
        <v>2492959.1300000004</v>
      </c>
      <c r="I7" s="23">
        <v>2492959.1300000004</v>
      </c>
      <c r="J7" s="23">
        <v>2481103.02</v>
      </c>
      <c r="K7" s="23">
        <v>2481103.02</v>
      </c>
      <c r="L7" s="24">
        <v>0.95393137977118903</v>
      </c>
    </row>
    <row r="8" spans="1:12" x14ac:dyDescent="0.2">
      <c r="A8" s="21"/>
      <c r="B8" s="21" t="s">
        <v>174</v>
      </c>
      <c r="C8" s="21"/>
      <c r="D8" s="21"/>
      <c r="E8" s="23">
        <v>2566824</v>
      </c>
      <c r="F8" s="23">
        <v>34100</v>
      </c>
      <c r="G8" s="23">
        <v>2600924</v>
      </c>
      <c r="H8" s="23">
        <v>2492959.1300000004</v>
      </c>
      <c r="I8" s="23">
        <v>2492959.1300000004</v>
      </c>
      <c r="J8" s="23">
        <v>2481103.02</v>
      </c>
      <c r="K8" s="23">
        <v>2481103.02</v>
      </c>
      <c r="L8" s="24">
        <v>0.95393137977118903</v>
      </c>
    </row>
    <row r="9" spans="1:12" x14ac:dyDescent="0.2">
      <c r="A9" s="21"/>
      <c r="B9" s="21" t="s">
        <v>94</v>
      </c>
      <c r="C9" s="21" t="s">
        <v>175</v>
      </c>
      <c r="D9" s="21" t="s">
        <v>170</v>
      </c>
      <c r="E9" s="23">
        <v>1438991</v>
      </c>
      <c r="F9" s="23">
        <v>-140000</v>
      </c>
      <c r="G9" s="23">
        <v>1298991</v>
      </c>
      <c r="H9" s="23">
        <v>1250758.8400000001</v>
      </c>
      <c r="I9" s="23">
        <v>1250758.8400000001</v>
      </c>
      <c r="J9" s="23">
        <v>1234744.1100000001</v>
      </c>
      <c r="K9" s="23">
        <v>1234744.1100000001</v>
      </c>
      <c r="L9" s="24">
        <v>0.95054092753529473</v>
      </c>
    </row>
    <row r="10" spans="1:12" x14ac:dyDescent="0.2">
      <c r="A10" s="21"/>
      <c r="B10" s="21"/>
      <c r="C10" s="21"/>
      <c r="D10" s="21" t="s">
        <v>171</v>
      </c>
      <c r="E10" s="23">
        <v>274345</v>
      </c>
      <c r="F10" s="23">
        <v>0</v>
      </c>
      <c r="G10" s="23">
        <v>274345</v>
      </c>
      <c r="H10" s="23">
        <v>102146.63</v>
      </c>
      <c r="I10" s="23">
        <v>102146.63</v>
      </c>
      <c r="J10" s="23">
        <v>101754.63</v>
      </c>
      <c r="K10" s="23">
        <v>96271.5</v>
      </c>
      <c r="L10" s="24">
        <v>0.37090025333066029</v>
      </c>
    </row>
    <row r="11" spans="1:12" x14ac:dyDescent="0.2">
      <c r="A11" s="21"/>
      <c r="B11" s="21"/>
      <c r="C11" s="21" t="s">
        <v>176</v>
      </c>
      <c r="D11" s="21"/>
      <c r="E11" s="23">
        <v>1713336</v>
      </c>
      <c r="F11" s="23">
        <v>-140000</v>
      </c>
      <c r="G11" s="23">
        <v>1573336</v>
      </c>
      <c r="H11" s="23">
        <v>1352905.4700000002</v>
      </c>
      <c r="I11" s="23">
        <v>1352905.4700000002</v>
      </c>
      <c r="J11" s="23">
        <v>1336498.7400000002</v>
      </c>
      <c r="K11" s="23">
        <v>1331015.6100000001</v>
      </c>
      <c r="L11" s="24">
        <v>0.84946809835915549</v>
      </c>
    </row>
    <row r="12" spans="1:12" x14ac:dyDescent="0.2">
      <c r="A12" s="21"/>
      <c r="B12" s="21" t="s">
        <v>177</v>
      </c>
      <c r="C12" s="21"/>
      <c r="D12" s="21"/>
      <c r="E12" s="23">
        <v>1713336</v>
      </c>
      <c r="F12" s="23">
        <v>-140000</v>
      </c>
      <c r="G12" s="23">
        <v>1573336</v>
      </c>
      <c r="H12" s="23">
        <v>1352905.4700000002</v>
      </c>
      <c r="I12" s="23">
        <v>1352905.4700000002</v>
      </c>
      <c r="J12" s="23">
        <v>1336498.7400000002</v>
      </c>
      <c r="K12" s="23">
        <v>1331015.6100000001</v>
      </c>
      <c r="L12" s="24">
        <v>0.84946809835915549</v>
      </c>
    </row>
    <row r="13" spans="1:12" x14ac:dyDescent="0.2">
      <c r="A13" s="21"/>
      <c r="B13" s="21" t="s">
        <v>95</v>
      </c>
      <c r="C13" s="21" t="s">
        <v>178</v>
      </c>
      <c r="D13" s="21"/>
      <c r="E13" s="23">
        <v>1170837</v>
      </c>
      <c r="F13" s="23">
        <v>-54000</v>
      </c>
      <c r="G13" s="23">
        <v>1116837</v>
      </c>
      <c r="H13" s="23">
        <v>961729.81</v>
      </c>
      <c r="I13" s="23">
        <v>960623.05</v>
      </c>
      <c r="J13" s="23">
        <v>946216.01</v>
      </c>
      <c r="K13" s="23">
        <v>946014.3899999999</v>
      </c>
      <c r="L13" s="24">
        <v>0.84722838695351244</v>
      </c>
    </row>
    <row r="14" spans="1:12" x14ac:dyDescent="0.2">
      <c r="A14" s="21"/>
      <c r="B14" s="21" t="s">
        <v>179</v>
      </c>
      <c r="C14" s="21"/>
      <c r="D14" s="21"/>
      <c r="E14" s="23">
        <v>1170837</v>
      </c>
      <c r="F14" s="23">
        <v>-54000</v>
      </c>
      <c r="G14" s="23">
        <v>1116837</v>
      </c>
      <c r="H14" s="23">
        <v>961729.81</v>
      </c>
      <c r="I14" s="23">
        <v>960623.05</v>
      </c>
      <c r="J14" s="23">
        <v>946216.01</v>
      </c>
      <c r="K14" s="23">
        <v>946014.3899999999</v>
      </c>
      <c r="L14" s="24">
        <v>0.84722838695351244</v>
      </c>
    </row>
    <row r="15" spans="1:12" x14ac:dyDescent="0.2">
      <c r="A15" s="21"/>
      <c r="B15" s="21" t="s">
        <v>96</v>
      </c>
      <c r="C15" s="21" t="s">
        <v>180</v>
      </c>
      <c r="D15" s="21" t="s">
        <v>170</v>
      </c>
      <c r="E15" s="23">
        <v>171230</v>
      </c>
      <c r="F15" s="23">
        <v>-8000</v>
      </c>
      <c r="G15" s="23">
        <v>163230</v>
      </c>
      <c r="H15" s="23">
        <v>108474.90999999999</v>
      </c>
      <c r="I15" s="23">
        <v>108474.90999999999</v>
      </c>
      <c r="J15" s="23">
        <v>93779.53</v>
      </c>
      <c r="K15" s="23">
        <v>93779.53</v>
      </c>
      <c r="L15" s="24">
        <v>0.57452386203516514</v>
      </c>
    </row>
    <row r="16" spans="1:12" x14ac:dyDescent="0.2">
      <c r="A16" s="21"/>
      <c r="B16" s="21"/>
      <c r="C16" s="21"/>
      <c r="D16" s="21" t="s">
        <v>171</v>
      </c>
      <c r="E16" s="23">
        <v>168800</v>
      </c>
      <c r="F16" s="23">
        <v>-26000</v>
      </c>
      <c r="G16" s="23">
        <v>142800</v>
      </c>
      <c r="H16" s="23">
        <v>60971.72</v>
      </c>
      <c r="I16" s="23">
        <v>60971.72</v>
      </c>
      <c r="J16" s="23">
        <v>46915.270000000004</v>
      </c>
      <c r="K16" s="23">
        <v>46050.58</v>
      </c>
      <c r="L16" s="24">
        <v>0.32853830532212885</v>
      </c>
    </row>
    <row r="17" spans="1:12" x14ac:dyDescent="0.2">
      <c r="A17" s="21"/>
      <c r="B17" s="21"/>
      <c r="C17" s="21"/>
      <c r="D17" s="21" t="s">
        <v>181</v>
      </c>
      <c r="E17" s="23">
        <v>0</v>
      </c>
      <c r="F17" s="23">
        <v>30000</v>
      </c>
      <c r="G17" s="23">
        <v>30000</v>
      </c>
      <c r="H17" s="23">
        <v>0</v>
      </c>
      <c r="I17" s="23">
        <v>0</v>
      </c>
      <c r="J17" s="23">
        <v>0</v>
      </c>
      <c r="K17" s="23">
        <v>0</v>
      </c>
      <c r="L17" s="24">
        <v>0</v>
      </c>
    </row>
    <row r="18" spans="1:12" x14ac:dyDescent="0.2">
      <c r="A18" s="21"/>
      <c r="B18" s="21"/>
      <c r="C18" s="21" t="s">
        <v>182</v>
      </c>
      <c r="D18" s="21"/>
      <c r="E18" s="23">
        <v>340030</v>
      </c>
      <c r="F18" s="23">
        <v>-4000</v>
      </c>
      <c r="G18" s="23">
        <v>336030</v>
      </c>
      <c r="H18" s="23">
        <v>169446.63</v>
      </c>
      <c r="I18" s="23">
        <v>169446.63</v>
      </c>
      <c r="J18" s="23">
        <v>140694.79999999999</v>
      </c>
      <c r="K18" s="23">
        <v>139830.10999999999</v>
      </c>
      <c r="L18" s="24">
        <v>0.41869714013629739</v>
      </c>
    </row>
    <row r="19" spans="1:12" x14ac:dyDescent="0.2">
      <c r="A19" s="21"/>
      <c r="B19" s="21" t="s">
        <v>183</v>
      </c>
      <c r="C19" s="21"/>
      <c r="D19" s="21"/>
      <c r="E19" s="23">
        <v>340030</v>
      </c>
      <c r="F19" s="23">
        <v>-4000</v>
      </c>
      <c r="G19" s="23">
        <v>336030</v>
      </c>
      <c r="H19" s="23">
        <v>169446.63</v>
      </c>
      <c r="I19" s="23">
        <v>169446.63</v>
      </c>
      <c r="J19" s="23">
        <v>140694.79999999999</v>
      </c>
      <c r="K19" s="23">
        <v>139830.10999999999</v>
      </c>
      <c r="L19" s="24">
        <v>0.41869714013629739</v>
      </c>
    </row>
    <row r="20" spans="1:12" x14ac:dyDescent="0.2">
      <c r="A20" s="21"/>
      <c r="B20" s="21" t="s">
        <v>97</v>
      </c>
      <c r="C20" s="21" t="s">
        <v>184</v>
      </c>
      <c r="D20" s="21" t="s">
        <v>170</v>
      </c>
      <c r="E20" s="23">
        <v>412635</v>
      </c>
      <c r="F20" s="23">
        <v>16100</v>
      </c>
      <c r="G20" s="23">
        <v>428735</v>
      </c>
      <c r="H20" s="23">
        <v>397838.4</v>
      </c>
      <c r="I20" s="23">
        <v>397838.4</v>
      </c>
      <c r="J20" s="23">
        <v>396838.49999999994</v>
      </c>
      <c r="K20" s="23">
        <v>396838.49999999994</v>
      </c>
      <c r="L20" s="24">
        <v>0.92560322810127449</v>
      </c>
    </row>
    <row r="21" spans="1:12" x14ac:dyDescent="0.2">
      <c r="A21" s="21"/>
      <c r="B21" s="21"/>
      <c r="C21" s="21"/>
      <c r="D21" s="21" t="s">
        <v>171</v>
      </c>
      <c r="E21" s="23">
        <v>246600</v>
      </c>
      <c r="F21" s="23">
        <v>0</v>
      </c>
      <c r="G21" s="23">
        <v>246600</v>
      </c>
      <c r="H21" s="23">
        <v>245832.87</v>
      </c>
      <c r="I21" s="23">
        <v>245379.26</v>
      </c>
      <c r="J21" s="23">
        <v>243160.45</v>
      </c>
      <c r="K21" s="23">
        <v>222376.34000000003</v>
      </c>
      <c r="L21" s="24">
        <v>0.98605210867802118</v>
      </c>
    </row>
    <row r="22" spans="1:12" x14ac:dyDescent="0.2">
      <c r="A22" s="21"/>
      <c r="B22" s="21"/>
      <c r="C22" s="21"/>
      <c r="D22" s="21" t="s">
        <v>181</v>
      </c>
      <c r="E22" s="23">
        <v>0</v>
      </c>
      <c r="F22" s="23">
        <v>6000</v>
      </c>
      <c r="G22" s="23">
        <v>6000</v>
      </c>
      <c r="H22" s="23">
        <v>5949.91</v>
      </c>
      <c r="I22" s="23">
        <v>5949.91</v>
      </c>
      <c r="J22" s="23">
        <v>5949.91</v>
      </c>
      <c r="K22" s="23">
        <v>4949.91</v>
      </c>
      <c r="L22" s="24">
        <v>0.9916516666666666</v>
      </c>
    </row>
    <row r="23" spans="1:12" x14ac:dyDescent="0.2">
      <c r="A23" s="21"/>
      <c r="B23" s="21"/>
      <c r="C23" s="21" t="s">
        <v>185</v>
      </c>
      <c r="D23" s="21"/>
      <c r="E23" s="23">
        <v>659235</v>
      </c>
      <c r="F23" s="23">
        <v>22100</v>
      </c>
      <c r="G23" s="23">
        <v>681335</v>
      </c>
      <c r="H23" s="23">
        <v>649621.18000000005</v>
      </c>
      <c r="I23" s="23">
        <v>649167.57000000007</v>
      </c>
      <c r="J23" s="23">
        <v>645948.86</v>
      </c>
      <c r="K23" s="23">
        <v>624164.75</v>
      </c>
      <c r="L23" s="24">
        <v>0.94806352234950486</v>
      </c>
    </row>
    <row r="24" spans="1:12" x14ac:dyDescent="0.2">
      <c r="A24" s="21"/>
      <c r="B24" s="21" t="s">
        <v>186</v>
      </c>
      <c r="C24" s="21"/>
      <c r="D24" s="21"/>
      <c r="E24" s="23">
        <v>659235</v>
      </c>
      <c r="F24" s="23">
        <v>22100</v>
      </c>
      <c r="G24" s="23">
        <v>681335</v>
      </c>
      <c r="H24" s="23">
        <v>649621.18000000005</v>
      </c>
      <c r="I24" s="23">
        <v>649167.57000000007</v>
      </c>
      <c r="J24" s="23">
        <v>645948.86</v>
      </c>
      <c r="K24" s="23">
        <v>624164.75</v>
      </c>
      <c r="L24" s="24">
        <v>0.94806352234950486</v>
      </c>
    </row>
    <row r="25" spans="1:12" x14ac:dyDescent="0.2">
      <c r="A25" s="21"/>
      <c r="B25" s="21" t="s">
        <v>98</v>
      </c>
      <c r="C25" s="21" t="s">
        <v>187</v>
      </c>
      <c r="D25" s="21" t="s">
        <v>170</v>
      </c>
      <c r="E25" s="23">
        <v>148239</v>
      </c>
      <c r="F25" s="23">
        <v>3500</v>
      </c>
      <c r="G25" s="23">
        <v>151739</v>
      </c>
      <c r="H25" s="23">
        <v>151701.84999999998</v>
      </c>
      <c r="I25" s="23">
        <v>151701.84999999998</v>
      </c>
      <c r="J25" s="23">
        <v>151097.57</v>
      </c>
      <c r="K25" s="23">
        <v>151097.57</v>
      </c>
      <c r="L25" s="24">
        <v>0.99577280725456219</v>
      </c>
    </row>
    <row r="26" spans="1:12" x14ac:dyDescent="0.2">
      <c r="A26" s="21"/>
      <c r="B26" s="21"/>
      <c r="C26" s="21"/>
      <c r="D26" s="21" t="s">
        <v>171</v>
      </c>
      <c r="E26" s="23">
        <v>186600</v>
      </c>
      <c r="F26" s="23">
        <v>20000</v>
      </c>
      <c r="G26" s="23">
        <v>206600</v>
      </c>
      <c r="H26" s="23">
        <v>122399.26000000001</v>
      </c>
      <c r="I26" s="23">
        <v>122399.26000000001</v>
      </c>
      <c r="J26" s="23">
        <v>117258.78</v>
      </c>
      <c r="K26" s="23">
        <v>92184.26</v>
      </c>
      <c r="L26" s="24">
        <v>0.5675642787996128</v>
      </c>
    </row>
    <row r="27" spans="1:12" x14ac:dyDescent="0.2">
      <c r="A27" s="21"/>
      <c r="B27" s="21"/>
      <c r="C27" s="21"/>
      <c r="D27" s="21" t="s">
        <v>172</v>
      </c>
      <c r="E27" s="23">
        <v>48540</v>
      </c>
      <c r="F27" s="23">
        <v>0</v>
      </c>
      <c r="G27" s="23">
        <v>48540</v>
      </c>
      <c r="H27" s="23">
        <v>45770.22</v>
      </c>
      <c r="I27" s="23">
        <v>45770.22</v>
      </c>
      <c r="J27" s="23">
        <v>45769.62</v>
      </c>
      <c r="K27" s="23">
        <v>45769.62</v>
      </c>
      <c r="L27" s="24">
        <v>0.94292583436341171</v>
      </c>
    </row>
    <row r="28" spans="1:12" x14ac:dyDescent="0.2">
      <c r="A28" s="21"/>
      <c r="B28" s="21"/>
      <c r="C28" s="21" t="s">
        <v>188</v>
      </c>
      <c r="D28" s="21"/>
      <c r="E28" s="23">
        <v>383379</v>
      </c>
      <c r="F28" s="23">
        <v>23500</v>
      </c>
      <c r="G28" s="23">
        <v>406879</v>
      </c>
      <c r="H28" s="23">
        <v>319871.32999999996</v>
      </c>
      <c r="I28" s="23">
        <v>319871.32999999996</v>
      </c>
      <c r="J28" s="23">
        <v>314125.96999999997</v>
      </c>
      <c r="K28" s="23">
        <v>289051.45</v>
      </c>
      <c r="L28" s="24">
        <v>0.77203780485107354</v>
      </c>
    </row>
    <row r="29" spans="1:12" x14ac:dyDescent="0.2">
      <c r="A29" s="21"/>
      <c r="B29" s="21" t="s">
        <v>189</v>
      </c>
      <c r="C29" s="21"/>
      <c r="D29" s="21"/>
      <c r="E29" s="23">
        <v>383379</v>
      </c>
      <c r="F29" s="23">
        <v>23500</v>
      </c>
      <c r="G29" s="23">
        <v>406879</v>
      </c>
      <c r="H29" s="23">
        <v>319871.32999999996</v>
      </c>
      <c r="I29" s="23">
        <v>319871.32999999996</v>
      </c>
      <c r="J29" s="23">
        <v>314125.96999999997</v>
      </c>
      <c r="K29" s="23">
        <v>289051.45</v>
      </c>
      <c r="L29" s="24">
        <v>0.77203780485107354</v>
      </c>
    </row>
    <row r="30" spans="1:12" x14ac:dyDescent="0.2">
      <c r="A30" s="21"/>
      <c r="B30" s="21" t="s">
        <v>99</v>
      </c>
      <c r="C30" s="21" t="s">
        <v>190</v>
      </c>
      <c r="D30" s="21" t="s">
        <v>170</v>
      </c>
      <c r="E30" s="23">
        <v>1209532</v>
      </c>
      <c r="F30" s="23">
        <v>-44000</v>
      </c>
      <c r="G30" s="23">
        <v>1165532</v>
      </c>
      <c r="H30" s="23">
        <v>1113492.3600000001</v>
      </c>
      <c r="I30" s="23">
        <v>1113492.3600000001</v>
      </c>
      <c r="J30" s="23">
        <v>1094045.5799999998</v>
      </c>
      <c r="K30" s="23">
        <v>1094045.5799999998</v>
      </c>
      <c r="L30" s="24">
        <v>0.93866627428504734</v>
      </c>
    </row>
    <row r="31" spans="1:12" x14ac:dyDescent="0.2">
      <c r="A31" s="21"/>
      <c r="B31" s="21"/>
      <c r="C31" s="21"/>
      <c r="D31" s="21" t="s">
        <v>171</v>
      </c>
      <c r="E31" s="23">
        <v>81600</v>
      </c>
      <c r="F31" s="23">
        <v>0</v>
      </c>
      <c r="G31" s="23">
        <v>81600</v>
      </c>
      <c r="H31" s="23">
        <v>77982.829999999987</v>
      </c>
      <c r="I31" s="23">
        <v>77462.079999999987</v>
      </c>
      <c r="J31" s="23">
        <v>77150.899999999994</v>
      </c>
      <c r="K31" s="23">
        <v>47228.53</v>
      </c>
      <c r="L31" s="24">
        <v>0.94547671568627445</v>
      </c>
    </row>
    <row r="32" spans="1:12" x14ac:dyDescent="0.2">
      <c r="A32" s="21"/>
      <c r="B32" s="21"/>
      <c r="C32" s="21" t="s">
        <v>191</v>
      </c>
      <c r="D32" s="21"/>
      <c r="E32" s="23">
        <v>1291132</v>
      </c>
      <c r="F32" s="23">
        <v>-44000</v>
      </c>
      <c r="G32" s="23">
        <v>1247132</v>
      </c>
      <c r="H32" s="23">
        <v>1191475.1900000002</v>
      </c>
      <c r="I32" s="23">
        <v>1190954.4400000002</v>
      </c>
      <c r="J32" s="23">
        <v>1171196.4799999997</v>
      </c>
      <c r="K32" s="23">
        <v>1141274.1099999999</v>
      </c>
      <c r="L32" s="24">
        <v>0.93911188230275544</v>
      </c>
    </row>
    <row r="33" spans="1:12" x14ac:dyDescent="0.2">
      <c r="A33" s="21"/>
      <c r="B33" s="21" t="s">
        <v>192</v>
      </c>
      <c r="C33" s="21"/>
      <c r="D33" s="21"/>
      <c r="E33" s="23">
        <v>1291132</v>
      </c>
      <c r="F33" s="23">
        <v>-44000</v>
      </c>
      <c r="G33" s="23">
        <v>1247132</v>
      </c>
      <c r="H33" s="23">
        <v>1191475.1900000002</v>
      </c>
      <c r="I33" s="23">
        <v>1190954.4400000002</v>
      </c>
      <c r="J33" s="23">
        <v>1171196.4799999997</v>
      </c>
      <c r="K33" s="23">
        <v>1141274.1099999999</v>
      </c>
      <c r="L33" s="24">
        <v>0.93911188230275544</v>
      </c>
    </row>
    <row r="34" spans="1:12" x14ac:dyDescent="0.2">
      <c r="A34" s="21" t="s">
        <v>193</v>
      </c>
      <c r="B34" s="21"/>
      <c r="C34" s="21"/>
      <c r="D34" s="21"/>
      <c r="E34" s="23">
        <v>8124773</v>
      </c>
      <c r="F34" s="23">
        <v>-162300</v>
      </c>
      <c r="G34" s="23">
        <v>7962473</v>
      </c>
      <c r="H34" s="23">
        <v>7138008.7400000002</v>
      </c>
      <c r="I34" s="23">
        <v>7135927.6200000001</v>
      </c>
      <c r="J34" s="23">
        <v>7035783.8800000008</v>
      </c>
      <c r="K34" s="23">
        <v>6952453.4400000004</v>
      </c>
      <c r="L34" s="24">
        <v>0.88361792623975</v>
      </c>
    </row>
    <row r="35" spans="1:12" x14ac:dyDescent="0.2">
      <c r="A35" s="21" t="s">
        <v>100</v>
      </c>
      <c r="B35" s="21" t="s">
        <v>101</v>
      </c>
      <c r="C35" s="21" t="s">
        <v>194</v>
      </c>
      <c r="D35" s="21" t="s">
        <v>170</v>
      </c>
      <c r="E35" s="23">
        <v>484080</v>
      </c>
      <c r="F35" s="23">
        <v>-40000</v>
      </c>
      <c r="G35" s="23">
        <v>444080</v>
      </c>
      <c r="H35" s="23">
        <v>389203.58</v>
      </c>
      <c r="I35" s="23">
        <v>389203.58</v>
      </c>
      <c r="J35" s="23">
        <v>383770.43999999994</v>
      </c>
      <c r="K35" s="23">
        <v>383770.43999999994</v>
      </c>
      <c r="L35" s="24">
        <v>0.86419212754458641</v>
      </c>
    </row>
    <row r="36" spans="1:12" x14ac:dyDescent="0.2">
      <c r="A36" s="21"/>
      <c r="B36" s="21"/>
      <c r="C36" s="21"/>
      <c r="D36" s="21" t="s">
        <v>171</v>
      </c>
      <c r="E36" s="23">
        <v>169500</v>
      </c>
      <c r="F36" s="23">
        <v>0</v>
      </c>
      <c r="G36" s="23">
        <v>169500</v>
      </c>
      <c r="H36" s="23">
        <v>141243.03</v>
      </c>
      <c r="I36" s="23">
        <v>141243.03</v>
      </c>
      <c r="J36" s="23">
        <v>101457.05</v>
      </c>
      <c r="K36" s="23">
        <v>95726.700000000026</v>
      </c>
      <c r="L36" s="24">
        <v>0.59856666666666669</v>
      </c>
    </row>
    <row r="37" spans="1:12" x14ac:dyDescent="0.2">
      <c r="A37" s="21"/>
      <c r="B37" s="21"/>
      <c r="C37" s="21"/>
      <c r="D37" s="21" t="s">
        <v>172</v>
      </c>
      <c r="E37" s="23">
        <v>700000</v>
      </c>
      <c r="F37" s="23">
        <v>0</v>
      </c>
      <c r="G37" s="23">
        <v>700000</v>
      </c>
      <c r="H37" s="23">
        <v>662310.36</v>
      </c>
      <c r="I37" s="23">
        <v>662310.36</v>
      </c>
      <c r="J37" s="23">
        <v>634427.5</v>
      </c>
      <c r="K37" s="23">
        <v>634427.5</v>
      </c>
      <c r="L37" s="24">
        <v>0.90632500000000005</v>
      </c>
    </row>
    <row r="38" spans="1:12" x14ac:dyDescent="0.2">
      <c r="A38" s="21"/>
      <c r="B38" s="21"/>
      <c r="C38" s="21"/>
      <c r="D38" s="21" t="s">
        <v>181</v>
      </c>
      <c r="E38" s="23">
        <v>65000</v>
      </c>
      <c r="F38" s="23">
        <v>2787000</v>
      </c>
      <c r="G38" s="23">
        <v>2852000</v>
      </c>
      <c r="H38" s="23">
        <v>57979.16</v>
      </c>
      <c r="I38" s="23">
        <v>57979.16</v>
      </c>
      <c r="J38" s="23">
        <v>55458.32</v>
      </c>
      <c r="K38" s="23">
        <v>55458.32</v>
      </c>
      <c r="L38" s="24">
        <v>1.9445413744740531E-2</v>
      </c>
    </row>
    <row r="39" spans="1:12" x14ac:dyDescent="0.2">
      <c r="A39" s="21"/>
      <c r="B39" s="21"/>
      <c r="C39" s="21"/>
      <c r="D39" s="21" t="s">
        <v>195</v>
      </c>
      <c r="E39" s="23">
        <v>5350000</v>
      </c>
      <c r="F39" s="23">
        <v>3144772.5</v>
      </c>
      <c r="G39" s="23">
        <v>8494772.5</v>
      </c>
      <c r="H39" s="23">
        <v>8494647.0199999996</v>
      </c>
      <c r="I39" s="23">
        <v>8494647.0199999996</v>
      </c>
      <c r="J39" s="23">
        <v>7836047.0199999996</v>
      </c>
      <c r="K39" s="23">
        <v>7836047.0199999996</v>
      </c>
      <c r="L39" s="24">
        <v>0.92245519465059245</v>
      </c>
    </row>
    <row r="40" spans="1:12" x14ac:dyDescent="0.2">
      <c r="A40" s="21"/>
      <c r="B40" s="21"/>
      <c r="C40" s="21"/>
      <c r="D40" s="21" t="s">
        <v>196</v>
      </c>
      <c r="E40" s="23">
        <v>10000</v>
      </c>
      <c r="F40" s="23">
        <v>8253000</v>
      </c>
      <c r="G40" s="23">
        <v>8263000</v>
      </c>
      <c r="H40" s="23">
        <v>8253000</v>
      </c>
      <c r="I40" s="23">
        <v>8253000</v>
      </c>
      <c r="J40" s="23">
        <v>8253000</v>
      </c>
      <c r="K40" s="23">
        <v>0</v>
      </c>
      <c r="L40" s="24">
        <v>0.99878978579208522</v>
      </c>
    </row>
    <row r="41" spans="1:12" x14ac:dyDescent="0.2">
      <c r="A41" s="21"/>
      <c r="B41" s="21"/>
      <c r="C41" s="21" t="s">
        <v>197</v>
      </c>
      <c r="D41" s="21"/>
      <c r="E41" s="23">
        <v>6778580</v>
      </c>
      <c r="F41" s="23">
        <v>14144772.5</v>
      </c>
      <c r="G41" s="23">
        <v>20923352.5</v>
      </c>
      <c r="H41" s="23">
        <v>17998383.149999999</v>
      </c>
      <c r="I41" s="23">
        <v>17998383.149999999</v>
      </c>
      <c r="J41" s="23">
        <v>17264160.329999998</v>
      </c>
      <c r="K41" s="23">
        <v>9005429.9800000004</v>
      </c>
      <c r="L41" s="24">
        <v>0.82511444234378784</v>
      </c>
    </row>
    <row r="42" spans="1:12" x14ac:dyDescent="0.2">
      <c r="A42" s="21"/>
      <c r="B42" s="21" t="s">
        <v>198</v>
      </c>
      <c r="C42" s="21"/>
      <c r="D42" s="21"/>
      <c r="E42" s="23">
        <v>6778580</v>
      </c>
      <c r="F42" s="23">
        <v>14144772.5</v>
      </c>
      <c r="G42" s="23">
        <v>20923352.5</v>
      </c>
      <c r="H42" s="23">
        <v>17998383.149999999</v>
      </c>
      <c r="I42" s="23">
        <v>17998383.149999999</v>
      </c>
      <c r="J42" s="23">
        <v>17264160.329999998</v>
      </c>
      <c r="K42" s="23">
        <v>9005429.9800000004</v>
      </c>
      <c r="L42" s="24">
        <v>0.82511444234378784</v>
      </c>
    </row>
    <row r="43" spans="1:12" x14ac:dyDescent="0.2">
      <c r="A43" s="21"/>
      <c r="B43" s="21" t="s">
        <v>102</v>
      </c>
      <c r="C43" s="21" t="s">
        <v>199</v>
      </c>
      <c r="D43" s="21" t="s">
        <v>170</v>
      </c>
      <c r="E43" s="23">
        <v>1733121</v>
      </c>
      <c r="F43" s="23">
        <v>-137450</v>
      </c>
      <c r="G43" s="23">
        <v>1595671</v>
      </c>
      <c r="H43" s="23">
        <v>1535759.0500000003</v>
      </c>
      <c r="I43" s="23">
        <v>1535759.0500000003</v>
      </c>
      <c r="J43" s="23">
        <v>1496798.87</v>
      </c>
      <c r="K43" s="23">
        <v>1496798.87</v>
      </c>
      <c r="L43" s="24">
        <v>0.93803727084091904</v>
      </c>
    </row>
    <row r="44" spans="1:12" x14ac:dyDescent="0.2">
      <c r="A44" s="21"/>
      <c r="B44" s="21"/>
      <c r="C44" s="21"/>
      <c r="D44" s="21" t="s">
        <v>171</v>
      </c>
      <c r="E44" s="23">
        <v>101750</v>
      </c>
      <c r="F44" s="23">
        <v>0</v>
      </c>
      <c r="G44" s="23">
        <v>101750</v>
      </c>
      <c r="H44" s="23">
        <v>34129.32</v>
      </c>
      <c r="I44" s="23">
        <v>34129.32</v>
      </c>
      <c r="J44" s="23">
        <v>34012.910000000003</v>
      </c>
      <c r="K44" s="23">
        <v>34012.910000000003</v>
      </c>
      <c r="L44" s="24">
        <v>0.33427921375921377</v>
      </c>
    </row>
    <row r="45" spans="1:12" x14ac:dyDescent="0.2">
      <c r="A45" s="21"/>
      <c r="B45" s="21"/>
      <c r="C45" s="21"/>
      <c r="D45" s="21" t="s">
        <v>181</v>
      </c>
      <c r="E45" s="23">
        <v>3561000</v>
      </c>
      <c r="F45" s="23">
        <v>6126431.0900000008</v>
      </c>
      <c r="G45" s="23">
        <v>9687431.0899999999</v>
      </c>
      <c r="H45" s="23">
        <v>4898582.8100000005</v>
      </c>
      <c r="I45" s="23">
        <v>2465128.5399999996</v>
      </c>
      <c r="J45" s="23">
        <v>1007132.32</v>
      </c>
      <c r="K45" s="23">
        <v>939592.42</v>
      </c>
      <c r="L45" s="24">
        <v>0.10396278545295953</v>
      </c>
    </row>
    <row r="46" spans="1:12" x14ac:dyDescent="0.2">
      <c r="A46" s="21"/>
      <c r="B46" s="21"/>
      <c r="C46" s="21"/>
      <c r="D46" s="21" t="s">
        <v>196</v>
      </c>
      <c r="E46" s="23">
        <v>50000</v>
      </c>
      <c r="F46" s="23">
        <v>0</v>
      </c>
      <c r="G46" s="23">
        <v>50000</v>
      </c>
      <c r="H46" s="23">
        <v>0</v>
      </c>
      <c r="I46" s="23">
        <v>0</v>
      </c>
      <c r="J46" s="23">
        <v>0</v>
      </c>
      <c r="K46" s="23">
        <v>0</v>
      </c>
      <c r="L46" s="24">
        <v>0</v>
      </c>
    </row>
    <row r="47" spans="1:12" x14ac:dyDescent="0.2">
      <c r="A47" s="21"/>
      <c r="B47" s="21"/>
      <c r="C47" s="21" t="s">
        <v>200</v>
      </c>
      <c r="D47" s="21"/>
      <c r="E47" s="23">
        <v>5445871</v>
      </c>
      <c r="F47" s="23">
        <v>5988981.0900000008</v>
      </c>
      <c r="G47" s="23">
        <v>11434852.09</v>
      </c>
      <c r="H47" s="23">
        <v>6468471.1800000006</v>
      </c>
      <c r="I47" s="23">
        <v>4035016.91</v>
      </c>
      <c r="J47" s="23">
        <v>2537944.1</v>
      </c>
      <c r="K47" s="23">
        <v>2470404.2000000002</v>
      </c>
      <c r="L47" s="24">
        <v>0.22194813540434699</v>
      </c>
    </row>
    <row r="48" spans="1:12" x14ac:dyDescent="0.2">
      <c r="A48" s="21"/>
      <c r="B48" s="21" t="s">
        <v>201</v>
      </c>
      <c r="C48" s="21"/>
      <c r="D48" s="21"/>
      <c r="E48" s="23">
        <v>5445871</v>
      </c>
      <c r="F48" s="23">
        <v>5988981.0900000008</v>
      </c>
      <c r="G48" s="23">
        <v>11434852.09</v>
      </c>
      <c r="H48" s="23">
        <v>6468471.1800000006</v>
      </c>
      <c r="I48" s="23">
        <v>4035016.91</v>
      </c>
      <c r="J48" s="23">
        <v>2537944.1</v>
      </c>
      <c r="K48" s="23">
        <v>2470404.2000000002</v>
      </c>
      <c r="L48" s="24">
        <v>0.22194813540434699</v>
      </c>
    </row>
    <row r="49" spans="1:12" x14ac:dyDescent="0.2">
      <c r="A49" s="21"/>
      <c r="B49" s="21" t="s">
        <v>103</v>
      </c>
      <c r="C49" s="21" t="s">
        <v>202</v>
      </c>
      <c r="D49" s="21" t="s">
        <v>170</v>
      </c>
      <c r="E49" s="23">
        <v>408662</v>
      </c>
      <c r="F49" s="23">
        <v>0</v>
      </c>
      <c r="G49" s="23">
        <v>408662</v>
      </c>
      <c r="H49" s="23">
        <v>368937.85</v>
      </c>
      <c r="I49" s="23">
        <v>368937.85</v>
      </c>
      <c r="J49" s="23">
        <v>366221.05</v>
      </c>
      <c r="K49" s="23">
        <v>366221.05</v>
      </c>
      <c r="L49" s="24">
        <v>0.89614657100488915</v>
      </c>
    </row>
    <row r="50" spans="1:12" x14ac:dyDescent="0.2">
      <c r="A50" s="21"/>
      <c r="B50" s="21"/>
      <c r="C50" s="21"/>
      <c r="D50" s="21" t="s">
        <v>171</v>
      </c>
      <c r="E50" s="23">
        <v>758915</v>
      </c>
      <c r="F50" s="23">
        <v>-10000</v>
      </c>
      <c r="G50" s="23">
        <v>748915</v>
      </c>
      <c r="H50" s="23">
        <v>638736.29999999993</v>
      </c>
      <c r="I50" s="23">
        <v>638736.29999999993</v>
      </c>
      <c r="J50" s="23">
        <v>620263.67000000004</v>
      </c>
      <c r="K50" s="23">
        <v>619877.22</v>
      </c>
      <c r="L50" s="24">
        <v>0.82821637969596018</v>
      </c>
    </row>
    <row r="51" spans="1:12" x14ac:dyDescent="0.2">
      <c r="A51" s="21"/>
      <c r="B51" s="21"/>
      <c r="C51" s="21"/>
      <c r="D51" s="21" t="s">
        <v>181</v>
      </c>
      <c r="E51" s="23">
        <v>60000</v>
      </c>
      <c r="F51" s="23">
        <v>0</v>
      </c>
      <c r="G51" s="23">
        <v>60000</v>
      </c>
      <c r="H51" s="23">
        <v>45012</v>
      </c>
      <c r="I51" s="23">
        <v>40376.49</v>
      </c>
      <c r="J51" s="23">
        <v>0</v>
      </c>
      <c r="K51" s="23">
        <v>0</v>
      </c>
      <c r="L51" s="24">
        <v>0</v>
      </c>
    </row>
    <row r="52" spans="1:12" x14ac:dyDescent="0.2">
      <c r="A52" s="21"/>
      <c r="B52" s="21"/>
      <c r="C52" s="21"/>
      <c r="D52" s="21" t="s">
        <v>196</v>
      </c>
      <c r="E52" s="23">
        <v>61000</v>
      </c>
      <c r="F52" s="23">
        <v>0</v>
      </c>
      <c r="G52" s="23">
        <v>61000</v>
      </c>
      <c r="H52" s="23">
        <v>157.22999999999999</v>
      </c>
      <c r="I52" s="23">
        <v>157.22999999999999</v>
      </c>
      <c r="J52" s="23">
        <v>157.22999999999999</v>
      </c>
      <c r="K52" s="23">
        <v>157.22999999999999</v>
      </c>
      <c r="L52" s="24">
        <v>2.577540983606557E-3</v>
      </c>
    </row>
    <row r="53" spans="1:12" x14ac:dyDescent="0.2">
      <c r="A53" s="21"/>
      <c r="B53" s="21"/>
      <c r="C53" s="21" t="s">
        <v>203</v>
      </c>
      <c r="D53" s="21"/>
      <c r="E53" s="23">
        <v>1288577</v>
      </c>
      <c r="F53" s="23">
        <v>-10000</v>
      </c>
      <c r="G53" s="23">
        <v>1278577</v>
      </c>
      <c r="H53" s="23">
        <v>1052843.3799999999</v>
      </c>
      <c r="I53" s="23">
        <v>1048207.8699999999</v>
      </c>
      <c r="J53" s="23">
        <v>986641.95</v>
      </c>
      <c r="K53" s="23">
        <v>986255.5</v>
      </c>
      <c r="L53" s="24">
        <v>0.77167190556376342</v>
      </c>
    </row>
    <row r="54" spans="1:12" x14ac:dyDescent="0.2">
      <c r="A54" s="21"/>
      <c r="B54" s="21" t="s">
        <v>204</v>
      </c>
      <c r="C54" s="21"/>
      <c r="D54" s="21"/>
      <c r="E54" s="23">
        <v>1288577</v>
      </c>
      <c r="F54" s="23">
        <v>-10000</v>
      </c>
      <c r="G54" s="23">
        <v>1278577</v>
      </c>
      <c r="H54" s="23">
        <v>1052843.3799999999</v>
      </c>
      <c r="I54" s="23">
        <v>1048207.8699999999</v>
      </c>
      <c r="J54" s="23">
        <v>986641.95</v>
      </c>
      <c r="K54" s="23">
        <v>986255.5</v>
      </c>
      <c r="L54" s="24">
        <v>0.77167190556376342</v>
      </c>
    </row>
    <row r="55" spans="1:12" x14ac:dyDescent="0.2">
      <c r="A55" s="21"/>
      <c r="B55" s="21" t="s">
        <v>104</v>
      </c>
      <c r="C55" s="21" t="s">
        <v>205</v>
      </c>
      <c r="D55" s="21" t="s">
        <v>170</v>
      </c>
      <c r="E55" s="23">
        <v>1870781</v>
      </c>
      <c r="F55" s="23">
        <v>174500</v>
      </c>
      <c r="G55" s="23">
        <v>2045281</v>
      </c>
      <c r="H55" s="23">
        <v>1870557.93</v>
      </c>
      <c r="I55" s="23">
        <v>1870557.93</v>
      </c>
      <c r="J55" s="23">
        <v>1737324.4300000002</v>
      </c>
      <c r="K55" s="23">
        <v>1737324.4300000002</v>
      </c>
      <c r="L55" s="24">
        <v>0.84943067969633523</v>
      </c>
    </row>
    <row r="56" spans="1:12" x14ac:dyDescent="0.2">
      <c r="A56" s="21"/>
      <c r="B56" s="21"/>
      <c r="C56" s="21"/>
      <c r="D56" s="21" t="s">
        <v>171</v>
      </c>
      <c r="E56" s="23">
        <v>882775</v>
      </c>
      <c r="F56" s="23">
        <v>5000</v>
      </c>
      <c r="G56" s="23">
        <v>887775</v>
      </c>
      <c r="H56" s="23">
        <v>888410.28999999992</v>
      </c>
      <c r="I56" s="23">
        <v>866620.6</v>
      </c>
      <c r="J56" s="23">
        <v>706832.27999999991</v>
      </c>
      <c r="K56" s="23">
        <v>642657.66999999993</v>
      </c>
      <c r="L56" s="24">
        <v>0.79618403311649899</v>
      </c>
    </row>
    <row r="57" spans="1:12" x14ac:dyDescent="0.2">
      <c r="A57" s="21"/>
      <c r="B57" s="21"/>
      <c r="C57" s="21"/>
      <c r="D57" s="21" t="s">
        <v>181</v>
      </c>
      <c r="E57" s="23">
        <v>85000</v>
      </c>
      <c r="F57" s="23">
        <v>2741381.51</v>
      </c>
      <c r="G57" s="23">
        <v>2826381.51</v>
      </c>
      <c r="H57" s="23">
        <v>1226336.5900000001</v>
      </c>
      <c r="I57" s="23">
        <v>1169451.1099999999</v>
      </c>
      <c r="J57" s="23">
        <v>734381.24</v>
      </c>
      <c r="K57" s="23">
        <v>657317.9</v>
      </c>
      <c r="L57" s="24">
        <v>0.25983089593591352</v>
      </c>
    </row>
    <row r="58" spans="1:12" x14ac:dyDescent="0.2">
      <c r="A58" s="21"/>
      <c r="B58" s="21"/>
      <c r="C58" s="21" t="s">
        <v>206</v>
      </c>
      <c r="D58" s="21"/>
      <c r="E58" s="23">
        <v>2838556</v>
      </c>
      <c r="F58" s="23">
        <v>2920881.51</v>
      </c>
      <c r="G58" s="23">
        <v>5759437.5099999998</v>
      </c>
      <c r="H58" s="23">
        <v>3985304.8099999996</v>
      </c>
      <c r="I58" s="23">
        <v>3906629.6399999997</v>
      </c>
      <c r="J58" s="23">
        <v>3178537.95</v>
      </c>
      <c r="K58" s="23">
        <v>3037300</v>
      </c>
      <c r="L58" s="24">
        <v>0.55188339911339734</v>
      </c>
    </row>
    <row r="59" spans="1:12" x14ac:dyDescent="0.2">
      <c r="A59" s="21"/>
      <c r="B59" s="21" t="s">
        <v>207</v>
      </c>
      <c r="C59" s="21"/>
      <c r="D59" s="21"/>
      <c r="E59" s="23">
        <v>2838556</v>
      </c>
      <c r="F59" s="23">
        <v>2920881.51</v>
      </c>
      <c r="G59" s="23">
        <v>5759437.5099999998</v>
      </c>
      <c r="H59" s="23">
        <v>3985304.8099999996</v>
      </c>
      <c r="I59" s="23">
        <v>3906629.6399999997</v>
      </c>
      <c r="J59" s="23">
        <v>3178537.95</v>
      </c>
      <c r="K59" s="23">
        <v>3037300</v>
      </c>
      <c r="L59" s="24">
        <v>0.55188339911339734</v>
      </c>
    </row>
    <row r="60" spans="1:12" x14ac:dyDescent="0.2">
      <c r="A60" s="21" t="s">
        <v>208</v>
      </c>
      <c r="B60" s="21"/>
      <c r="C60" s="21"/>
      <c r="D60" s="21"/>
      <c r="E60" s="23">
        <v>16351584</v>
      </c>
      <c r="F60" s="23">
        <v>23044635.100000001</v>
      </c>
      <c r="G60" s="23">
        <v>39396219.100000001</v>
      </c>
      <c r="H60" s="23">
        <v>29505002.52</v>
      </c>
      <c r="I60" s="23">
        <v>26988237.57</v>
      </c>
      <c r="J60" s="23">
        <v>23967284.330000002</v>
      </c>
      <c r="K60" s="23">
        <v>15499389.680000003</v>
      </c>
      <c r="L60" s="24">
        <v>0.60836508877066331</v>
      </c>
    </row>
    <row r="61" spans="1:12" x14ac:dyDescent="0.2">
      <c r="A61" s="21" t="s">
        <v>105</v>
      </c>
      <c r="B61" s="21" t="s">
        <v>106</v>
      </c>
      <c r="C61" s="21" t="s">
        <v>209</v>
      </c>
      <c r="D61" s="21" t="s">
        <v>172</v>
      </c>
      <c r="E61" s="23">
        <v>9900179</v>
      </c>
      <c r="F61" s="23">
        <v>0</v>
      </c>
      <c r="G61" s="23">
        <v>9900179</v>
      </c>
      <c r="H61" s="23">
        <v>9897394.2400000002</v>
      </c>
      <c r="I61" s="23">
        <v>9897394.2400000002</v>
      </c>
      <c r="J61" s="23">
        <v>9813252.5500000007</v>
      </c>
      <c r="K61" s="23">
        <v>9809807.5500000007</v>
      </c>
      <c r="L61" s="24">
        <v>0.9912197092598023</v>
      </c>
    </row>
    <row r="62" spans="1:12" x14ac:dyDescent="0.2">
      <c r="A62" s="21"/>
      <c r="B62" s="21"/>
      <c r="C62" s="21"/>
      <c r="D62" s="21" t="s">
        <v>195</v>
      </c>
      <c r="E62" s="23">
        <v>2158000</v>
      </c>
      <c r="F62" s="23">
        <v>290281.52</v>
      </c>
      <c r="G62" s="23">
        <v>2448281.52</v>
      </c>
      <c r="H62" s="23">
        <v>2348281.52</v>
      </c>
      <c r="I62" s="23">
        <v>2348281.52</v>
      </c>
      <c r="J62" s="23">
        <v>2167699.27</v>
      </c>
      <c r="K62" s="23">
        <v>1211515.95</v>
      </c>
      <c r="L62" s="24">
        <v>0.8853962472420247</v>
      </c>
    </row>
    <row r="63" spans="1:12" x14ac:dyDescent="0.2">
      <c r="A63" s="21"/>
      <c r="B63" s="21"/>
      <c r="C63" s="21" t="s">
        <v>210</v>
      </c>
      <c r="D63" s="21"/>
      <c r="E63" s="23">
        <v>12058179</v>
      </c>
      <c r="F63" s="23">
        <v>290281.52</v>
      </c>
      <c r="G63" s="23">
        <v>12348460.52</v>
      </c>
      <c r="H63" s="23">
        <v>12245675.76</v>
      </c>
      <c r="I63" s="23">
        <v>12245675.76</v>
      </c>
      <c r="J63" s="23">
        <v>11980951.82</v>
      </c>
      <c r="K63" s="23">
        <v>11021323.5</v>
      </c>
      <c r="L63" s="24">
        <v>0.97023850062890271</v>
      </c>
    </row>
    <row r="64" spans="1:12" x14ac:dyDescent="0.2">
      <c r="A64" s="21"/>
      <c r="B64" s="21" t="s">
        <v>211</v>
      </c>
      <c r="C64" s="21"/>
      <c r="D64" s="21"/>
      <c r="E64" s="23">
        <v>12058179</v>
      </c>
      <c r="F64" s="23">
        <v>290281.52</v>
      </c>
      <c r="G64" s="23">
        <v>12348460.52</v>
      </c>
      <c r="H64" s="23">
        <v>12245675.76</v>
      </c>
      <c r="I64" s="23">
        <v>12245675.76</v>
      </c>
      <c r="J64" s="23">
        <v>11980951.82</v>
      </c>
      <c r="K64" s="23">
        <v>11021323.5</v>
      </c>
      <c r="L64" s="24">
        <v>0.97023850062890271</v>
      </c>
    </row>
    <row r="65" spans="1:12" x14ac:dyDescent="0.2">
      <c r="A65" s="21"/>
      <c r="B65" s="21" t="s">
        <v>107</v>
      </c>
      <c r="C65" s="21" t="s">
        <v>212</v>
      </c>
      <c r="D65" s="21" t="s">
        <v>170</v>
      </c>
      <c r="E65" s="23">
        <v>354801</v>
      </c>
      <c r="F65" s="23">
        <v>0</v>
      </c>
      <c r="G65" s="23">
        <v>354801</v>
      </c>
      <c r="H65" s="23">
        <v>308817.49000000005</v>
      </c>
      <c r="I65" s="23">
        <v>308817.49000000005</v>
      </c>
      <c r="J65" s="23">
        <v>297292.81</v>
      </c>
      <c r="K65" s="23">
        <v>297292.81</v>
      </c>
      <c r="L65" s="24">
        <v>0.83791423924960751</v>
      </c>
    </row>
    <row r="66" spans="1:12" x14ac:dyDescent="0.2">
      <c r="A66" s="21"/>
      <c r="B66" s="21"/>
      <c r="C66" s="21"/>
      <c r="D66" s="21" t="s">
        <v>171</v>
      </c>
      <c r="E66" s="23">
        <v>20400</v>
      </c>
      <c r="F66" s="23">
        <v>0</v>
      </c>
      <c r="G66" s="23">
        <v>20400</v>
      </c>
      <c r="H66" s="23">
        <v>10074.379999999999</v>
      </c>
      <c r="I66" s="23">
        <v>10074.379999999999</v>
      </c>
      <c r="J66" s="23">
        <v>10074.379999999999</v>
      </c>
      <c r="K66" s="23">
        <v>10074.379999999999</v>
      </c>
      <c r="L66" s="24">
        <v>0.49384215686274507</v>
      </c>
    </row>
    <row r="67" spans="1:12" x14ac:dyDescent="0.2">
      <c r="A67" s="21"/>
      <c r="B67" s="21"/>
      <c r="C67" s="21"/>
      <c r="D67" s="21" t="s">
        <v>196</v>
      </c>
      <c r="E67" s="23">
        <v>10000</v>
      </c>
      <c r="F67" s="23">
        <v>0</v>
      </c>
      <c r="G67" s="23">
        <v>10000</v>
      </c>
      <c r="H67" s="23">
        <v>80.400000000000006</v>
      </c>
      <c r="I67" s="23">
        <v>80.400000000000006</v>
      </c>
      <c r="J67" s="23">
        <v>80.400000000000006</v>
      </c>
      <c r="K67" s="23">
        <v>80.400000000000006</v>
      </c>
      <c r="L67" s="24">
        <v>8.0400000000000003E-3</v>
      </c>
    </row>
    <row r="68" spans="1:12" x14ac:dyDescent="0.2">
      <c r="A68" s="21"/>
      <c r="B68" s="21"/>
      <c r="C68" s="21" t="s">
        <v>213</v>
      </c>
      <c r="D68" s="21"/>
      <c r="E68" s="23">
        <v>385201</v>
      </c>
      <c r="F68" s="23">
        <v>0</v>
      </c>
      <c r="G68" s="23">
        <v>385201</v>
      </c>
      <c r="H68" s="23">
        <v>318972.27000000008</v>
      </c>
      <c r="I68" s="23">
        <v>318972.27000000008</v>
      </c>
      <c r="J68" s="23">
        <v>307447.59000000003</v>
      </c>
      <c r="K68" s="23">
        <v>307447.59000000003</v>
      </c>
      <c r="L68" s="24">
        <v>0.79814847313480497</v>
      </c>
    </row>
    <row r="69" spans="1:12" x14ac:dyDescent="0.2">
      <c r="A69" s="21"/>
      <c r="B69" s="21" t="s">
        <v>214</v>
      </c>
      <c r="C69" s="21"/>
      <c r="D69" s="21"/>
      <c r="E69" s="23">
        <v>385201</v>
      </c>
      <c r="F69" s="23">
        <v>0</v>
      </c>
      <c r="G69" s="23">
        <v>385201</v>
      </c>
      <c r="H69" s="23">
        <v>318972.27000000008</v>
      </c>
      <c r="I69" s="23">
        <v>318972.27000000008</v>
      </c>
      <c r="J69" s="23">
        <v>307447.59000000003</v>
      </c>
      <c r="K69" s="23">
        <v>307447.59000000003</v>
      </c>
      <c r="L69" s="24">
        <v>0.79814847313480497</v>
      </c>
    </row>
    <row r="70" spans="1:12" x14ac:dyDescent="0.2">
      <c r="A70" s="21"/>
      <c r="B70" s="21" t="s">
        <v>108</v>
      </c>
      <c r="C70" s="21" t="s">
        <v>215</v>
      </c>
      <c r="D70" s="21" t="s">
        <v>170</v>
      </c>
      <c r="E70" s="23">
        <v>1796403</v>
      </c>
      <c r="F70" s="23">
        <v>22700</v>
      </c>
      <c r="G70" s="23">
        <v>1819103</v>
      </c>
      <c r="H70" s="23">
        <v>1797524.9000000001</v>
      </c>
      <c r="I70" s="23">
        <v>1797524.9000000001</v>
      </c>
      <c r="J70" s="23">
        <v>1771823.8599999999</v>
      </c>
      <c r="K70" s="23">
        <v>1771823.8599999999</v>
      </c>
      <c r="L70" s="24">
        <v>0.97400964101537946</v>
      </c>
    </row>
    <row r="71" spans="1:12" x14ac:dyDescent="0.2">
      <c r="A71" s="21"/>
      <c r="B71" s="21"/>
      <c r="C71" s="21"/>
      <c r="D71" s="21" t="s">
        <v>171</v>
      </c>
      <c r="E71" s="23">
        <v>3066060</v>
      </c>
      <c r="F71" s="23">
        <v>-160000</v>
      </c>
      <c r="G71" s="23">
        <v>2906060</v>
      </c>
      <c r="H71" s="23">
        <v>2783311.1900000004</v>
      </c>
      <c r="I71" s="23">
        <v>2779993.3800000004</v>
      </c>
      <c r="J71" s="23">
        <v>2312722.73</v>
      </c>
      <c r="K71" s="23">
        <v>2010615.8500000003</v>
      </c>
      <c r="L71" s="24">
        <v>0.79582759130919523</v>
      </c>
    </row>
    <row r="72" spans="1:12" x14ac:dyDescent="0.2">
      <c r="A72" s="21"/>
      <c r="B72" s="21"/>
      <c r="C72" s="21"/>
      <c r="D72" s="21" t="s">
        <v>172</v>
      </c>
      <c r="E72" s="23">
        <v>534821</v>
      </c>
      <c r="F72" s="23">
        <v>0</v>
      </c>
      <c r="G72" s="23">
        <v>534821</v>
      </c>
      <c r="H72" s="23">
        <v>472532.82</v>
      </c>
      <c r="I72" s="23">
        <v>465332.82</v>
      </c>
      <c r="J72" s="23">
        <v>460697.38</v>
      </c>
      <c r="K72" s="23">
        <v>450309.43</v>
      </c>
      <c r="L72" s="24">
        <v>0.86140480646795847</v>
      </c>
    </row>
    <row r="73" spans="1:12" x14ac:dyDescent="0.2">
      <c r="A73" s="21"/>
      <c r="B73" s="21"/>
      <c r="C73" s="21"/>
      <c r="D73" s="21" t="s">
        <v>181</v>
      </c>
      <c r="E73" s="23">
        <v>1100726</v>
      </c>
      <c r="F73" s="23">
        <v>1062225.82</v>
      </c>
      <c r="G73" s="23">
        <v>2162951.8199999998</v>
      </c>
      <c r="H73" s="23">
        <v>1889893.34</v>
      </c>
      <c r="I73" s="23">
        <v>1441638.58</v>
      </c>
      <c r="J73" s="23">
        <v>494293.16</v>
      </c>
      <c r="K73" s="23">
        <v>408975</v>
      </c>
      <c r="L73" s="24">
        <v>0.22852712456627908</v>
      </c>
    </row>
    <row r="74" spans="1:12" x14ac:dyDescent="0.2">
      <c r="A74" s="21"/>
      <c r="B74" s="21"/>
      <c r="C74" s="21" t="s">
        <v>216</v>
      </c>
      <c r="D74" s="21"/>
      <c r="E74" s="23">
        <v>6498010</v>
      </c>
      <c r="F74" s="23">
        <v>924925.82000000007</v>
      </c>
      <c r="G74" s="23">
        <v>7422935.8200000003</v>
      </c>
      <c r="H74" s="23">
        <v>6943262.2500000009</v>
      </c>
      <c r="I74" s="23">
        <v>6484489.6800000006</v>
      </c>
      <c r="J74" s="23">
        <v>5039537.13</v>
      </c>
      <c r="K74" s="23">
        <v>4641724.1399999997</v>
      </c>
      <c r="L74" s="24">
        <v>0.67891428030695267</v>
      </c>
    </row>
    <row r="75" spans="1:12" x14ac:dyDescent="0.2">
      <c r="A75" s="21"/>
      <c r="B75" s="21" t="s">
        <v>217</v>
      </c>
      <c r="C75" s="21"/>
      <c r="D75" s="21"/>
      <c r="E75" s="23">
        <v>6498010</v>
      </c>
      <c r="F75" s="23">
        <v>924925.82000000007</v>
      </c>
      <c r="G75" s="23">
        <v>7422935.8200000003</v>
      </c>
      <c r="H75" s="23">
        <v>6943262.2500000009</v>
      </c>
      <c r="I75" s="23">
        <v>6484489.6800000006</v>
      </c>
      <c r="J75" s="23">
        <v>5039537.13</v>
      </c>
      <c r="K75" s="23">
        <v>4641724.1399999997</v>
      </c>
      <c r="L75" s="24">
        <v>0.67891428030695267</v>
      </c>
    </row>
    <row r="76" spans="1:12" x14ac:dyDescent="0.2">
      <c r="A76" s="21" t="s">
        <v>218</v>
      </c>
      <c r="B76" s="21"/>
      <c r="C76" s="21"/>
      <c r="D76" s="21"/>
      <c r="E76" s="23">
        <v>18941390</v>
      </c>
      <c r="F76" s="23">
        <v>1215207.3400000001</v>
      </c>
      <c r="G76" s="23">
        <v>20156597.34</v>
      </c>
      <c r="H76" s="23">
        <v>19507910.280000001</v>
      </c>
      <c r="I76" s="23">
        <v>19049137.710000001</v>
      </c>
      <c r="J76" s="23">
        <v>17327936.540000003</v>
      </c>
      <c r="K76" s="23">
        <v>15970495.23</v>
      </c>
      <c r="L76" s="24">
        <v>0.85966575844690651</v>
      </c>
    </row>
    <row r="77" spans="1:12" x14ac:dyDescent="0.2">
      <c r="A77" s="21" t="s">
        <v>109</v>
      </c>
      <c r="B77" s="21" t="s">
        <v>110</v>
      </c>
      <c r="C77" s="21" t="s">
        <v>219</v>
      </c>
      <c r="D77" s="21" t="s">
        <v>220</v>
      </c>
      <c r="E77" s="23">
        <v>700000</v>
      </c>
      <c r="F77" s="23">
        <v>0</v>
      </c>
      <c r="G77" s="23">
        <v>700000</v>
      </c>
      <c r="H77" s="23">
        <v>446051.91000000003</v>
      </c>
      <c r="I77" s="23">
        <v>446051.91000000003</v>
      </c>
      <c r="J77" s="23">
        <v>446046.89</v>
      </c>
      <c r="K77" s="23">
        <v>373390.68</v>
      </c>
      <c r="L77" s="24">
        <v>0.63720984285714288</v>
      </c>
    </row>
    <row r="78" spans="1:12" x14ac:dyDescent="0.2">
      <c r="A78" s="21"/>
      <c r="B78" s="21"/>
      <c r="C78" s="21"/>
      <c r="D78" s="21" t="s">
        <v>221</v>
      </c>
      <c r="E78" s="23">
        <v>14280000</v>
      </c>
      <c r="F78" s="23">
        <v>1961548.13</v>
      </c>
      <c r="G78" s="23">
        <v>16241548.130000001</v>
      </c>
      <c r="H78" s="23">
        <v>16098067.51</v>
      </c>
      <c r="I78" s="23">
        <v>16098067.51</v>
      </c>
      <c r="J78" s="23">
        <v>16098067.33</v>
      </c>
      <c r="K78" s="23">
        <v>13715506.859999999</v>
      </c>
      <c r="L78" s="24">
        <v>0.99116581751619015</v>
      </c>
    </row>
    <row r="79" spans="1:12" x14ac:dyDescent="0.2">
      <c r="A79" s="21"/>
      <c r="B79" s="21"/>
      <c r="C79" s="21" t="s">
        <v>222</v>
      </c>
      <c r="D79" s="21"/>
      <c r="E79" s="23">
        <v>14980000</v>
      </c>
      <c r="F79" s="23">
        <v>1961548.13</v>
      </c>
      <c r="G79" s="23">
        <v>16941548.130000003</v>
      </c>
      <c r="H79" s="23">
        <v>16544119.42</v>
      </c>
      <c r="I79" s="23">
        <v>16544119.42</v>
      </c>
      <c r="J79" s="23">
        <v>16544114.220000001</v>
      </c>
      <c r="K79" s="23">
        <v>14088897.539999999</v>
      </c>
      <c r="L79" s="24">
        <v>0.97654087413084589</v>
      </c>
    </row>
    <row r="80" spans="1:12" x14ac:dyDescent="0.2">
      <c r="A80" s="21"/>
      <c r="B80" s="21" t="s">
        <v>223</v>
      </c>
      <c r="C80" s="21"/>
      <c r="D80" s="21"/>
      <c r="E80" s="23">
        <v>14980000</v>
      </c>
      <c r="F80" s="23">
        <v>1961548.13</v>
      </c>
      <c r="G80" s="23">
        <v>16941548.130000003</v>
      </c>
      <c r="H80" s="23">
        <v>16544119.42</v>
      </c>
      <c r="I80" s="23">
        <v>16544119.42</v>
      </c>
      <c r="J80" s="23">
        <v>16544114.220000001</v>
      </c>
      <c r="K80" s="23">
        <v>14088897.539999999</v>
      </c>
      <c r="L80" s="24">
        <v>0.97654087413084589</v>
      </c>
    </row>
    <row r="81" spans="1:12" x14ac:dyDescent="0.2">
      <c r="A81" s="21"/>
      <c r="B81" s="21" t="s">
        <v>111</v>
      </c>
      <c r="C81" s="21" t="s">
        <v>224</v>
      </c>
      <c r="D81" s="21" t="s">
        <v>170</v>
      </c>
      <c r="E81" s="23">
        <v>473287</v>
      </c>
      <c r="F81" s="23">
        <v>0</v>
      </c>
      <c r="G81" s="23">
        <v>473287</v>
      </c>
      <c r="H81" s="23">
        <v>468507.56</v>
      </c>
      <c r="I81" s="23">
        <v>468507.56</v>
      </c>
      <c r="J81" s="23">
        <v>453128.64999999997</v>
      </c>
      <c r="K81" s="23">
        <v>453128.64999999997</v>
      </c>
      <c r="L81" s="24">
        <v>0.95740776738004629</v>
      </c>
    </row>
    <row r="82" spans="1:12" x14ac:dyDescent="0.2">
      <c r="A82" s="21"/>
      <c r="B82" s="21"/>
      <c r="C82" s="21"/>
      <c r="D82" s="21" t="s">
        <v>171</v>
      </c>
      <c r="E82" s="23">
        <v>110268</v>
      </c>
      <c r="F82" s="23">
        <v>-5000</v>
      </c>
      <c r="G82" s="23">
        <v>105268</v>
      </c>
      <c r="H82" s="23">
        <v>91644.340000000011</v>
      </c>
      <c r="I82" s="23">
        <v>91644.340000000011</v>
      </c>
      <c r="J82" s="23">
        <v>74663.42</v>
      </c>
      <c r="K82" s="23">
        <v>72704.360000000015</v>
      </c>
      <c r="L82" s="24">
        <v>0.70926986358627497</v>
      </c>
    </row>
    <row r="83" spans="1:12" x14ac:dyDescent="0.2">
      <c r="A83" s="21"/>
      <c r="B83" s="21"/>
      <c r="C83" s="21"/>
      <c r="D83" s="21" t="s">
        <v>181</v>
      </c>
      <c r="E83" s="23">
        <v>5000</v>
      </c>
      <c r="F83" s="23">
        <v>0</v>
      </c>
      <c r="G83" s="23">
        <v>5000</v>
      </c>
      <c r="H83" s="23">
        <v>4950</v>
      </c>
      <c r="I83" s="23">
        <v>4950</v>
      </c>
      <c r="J83" s="23">
        <v>4950</v>
      </c>
      <c r="K83" s="23">
        <v>4950</v>
      </c>
      <c r="L83" s="24">
        <v>0.99</v>
      </c>
    </row>
    <row r="84" spans="1:12" x14ac:dyDescent="0.2">
      <c r="A84" s="21"/>
      <c r="B84" s="21"/>
      <c r="C84" s="21" t="s">
        <v>225</v>
      </c>
      <c r="D84" s="21"/>
      <c r="E84" s="23">
        <v>588555</v>
      </c>
      <c r="F84" s="23">
        <v>-5000</v>
      </c>
      <c r="G84" s="23">
        <v>583555</v>
      </c>
      <c r="H84" s="23">
        <v>565101.9</v>
      </c>
      <c r="I84" s="23">
        <v>565101.9</v>
      </c>
      <c r="J84" s="23">
        <v>532742.06999999995</v>
      </c>
      <c r="K84" s="23">
        <v>530783.01</v>
      </c>
      <c r="L84" s="24">
        <v>0.91292520842080005</v>
      </c>
    </row>
    <row r="85" spans="1:12" x14ac:dyDescent="0.2">
      <c r="A85" s="21"/>
      <c r="B85" s="21" t="s">
        <v>226</v>
      </c>
      <c r="C85" s="21"/>
      <c r="D85" s="21"/>
      <c r="E85" s="23">
        <v>588555</v>
      </c>
      <c r="F85" s="23">
        <v>-5000</v>
      </c>
      <c r="G85" s="23">
        <v>583555</v>
      </c>
      <c r="H85" s="23">
        <v>565101.9</v>
      </c>
      <c r="I85" s="23">
        <v>565101.9</v>
      </c>
      <c r="J85" s="23">
        <v>532742.06999999995</v>
      </c>
      <c r="K85" s="23">
        <v>530783.01</v>
      </c>
      <c r="L85" s="24">
        <v>0.91292520842080005</v>
      </c>
    </row>
    <row r="86" spans="1:12" x14ac:dyDescent="0.2">
      <c r="A86" s="21"/>
      <c r="B86" s="21" t="s">
        <v>112</v>
      </c>
      <c r="C86" s="21" t="s">
        <v>227</v>
      </c>
      <c r="D86" s="21" t="s">
        <v>170</v>
      </c>
      <c r="E86" s="23">
        <v>25166763</v>
      </c>
      <c r="F86" s="23">
        <v>1830706.87</v>
      </c>
      <c r="G86" s="23">
        <v>26997469.870000001</v>
      </c>
      <c r="H86" s="23">
        <v>25724721.189999998</v>
      </c>
      <c r="I86" s="23">
        <v>25724721.189999998</v>
      </c>
      <c r="J86" s="23">
        <v>25676185.869999997</v>
      </c>
      <c r="K86" s="23">
        <v>25602381.18</v>
      </c>
      <c r="L86" s="24">
        <v>0.95105896936407974</v>
      </c>
    </row>
    <row r="87" spans="1:12" x14ac:dyDescent="0.2">
      <c r="A87" s="21"/>
      <c r="B87" s="21"/>
      <c r="C87" s="21"/>
      <c r="D87" s="21" t="s">
        <v>171</v>
      </c>
      <c r="E87" s="23">
        <v>360100</v>
      </c>
      <c r="F87" s="23">
        <v>52000</v>
      </c>
      <c r="G87" s="23">
        <v>412100</v>
      </c>
      <c r="H87" s="23">
        <v>343829.07</v>
      </c>
      <c r="I87" s="23">
        <v>343829.07</v>
      </c>
      <c r="J87" s="23">
        <v>341330.13</v>
      </c>
      <c r="K87" s="23">
        <v>307387.24</v>
      </c>
      <c r="L87" s="24">
        <v>0.82827015287551564</v>
      </c>
    </row>
    <row r="88" spans="1:12" x14ac:dyDescent="0.2">
      <c r="A88" s="21"/>
      <c r="B88" s="21"/>
      <c r="C88" s="21"/>
      <c r="D88" s="21" t="s">
        <v>181</v>
      </c>
      <c r="E88" s="23">
        <v>189000</v>
      </c>
      <c r="F88" s="23">
        <v>0</v>
      </c>
      <c r="G88" s="23">
        <v>189000</v>
      </c>
      <c r="H88" s="23">
        <v>188864.7</v>
      </c>
      <c r="I88" s="23">
        <v>188864.7</v>
      </c>
      <c r="J88" s="23">
        <v>0</v>
      </c>
      <c r="K88" s="23">
        <v>0</v>
      </c>
      <c r="L88" s="24">
        <v>0</v>
      </c>
    </row>
    <row r="89" spans="1:12" x14ac:dyDescent="0.2">
      <c r="A89" s="21"/>
      <c r="B89" s="21"/>
      <c r="C89" s="21"/>
      <c r="D89" s="21" t="s">
        <v>196</v>
      </c>
      <c r="E89" s="23">
        <v>570000</v>
      </c>
      <c r="F89" s="23">
        <v>0</v>
      </c>
      <c r="G89" s="23">
        <v>570000</v>
      </c>
      <c r="H89" s="23">
        <v>144448</v>
      </c>
      <c r="I89" s="23">
        <v>144448</v>
      </c>
      <c r="J89" s="23">
        <v>144448</v>
      </c>
      <c r="K89" s="23">
        <v>144448</v>
      </c>
      <c r="L89" s="24">
        <v>0.2534175438596491</v>
      </c>
    </row>
    <row r="90" spans="1:12" x14ac:dyDescent="0.2">
      <c r="A90" s="21"/>
      <c r="B90" s="21"/>
      <c r="C90" s="21" t="s">
        <v>228</v>
      </c>
      <c r="D90" s="21"/>
      <c r="E90" s="23">
        <v>26285863</v>
      </c>
      <c r="F90" s="23">
        <v>1882706.87</v>
      </c>
      <c r="G90" s="23">
        <v>28168569.870000001</v>
      </c>
      <c r="H90" s="23">
        <v>26401862.959999997</v>
      </c>
      <c r="I90" s="23">
        <v>26401862.959999997</v>
      </c>
      <c r="J90" s="23">
        <v>26161963.999999996</v>
      </c>
      <c r="K90" s="23">
        <v>26054216.419999998</v>
      </c>
      <c r="L90" s="24">
        <v>0.92876436825651298</v>
      </c>
    </row>
    <row r="91" spans="1:12" x14ac:dyDescent="0.2">
      <c r="A91" s="21"/>
      <c r="B91" s="21" t="s">
        <v>229</v>
      </c>
      <c r="C91" s="21"/>
      <c r="D91" s="21"/>
      <c r="E91" s="23">
        <v>26285863</v>
      </c>
      <c r="F91" s="23">
        <v>1882706.87</v>
      </c>
      <c r="G91" s="23">
        <v>28168569.870000001</v>
      </c>
      <c r="H91" s="23">
        <v>26401862.959999997</v>
      </c>
      <c r="I91" s="23">
        <v>26401862.959999997</v>
      </c>
      <c r="J91" s="23">
        <v>26161963.999999996</v>
      </c>
      <c r="K91" s="23">
        <v>26054216.419999998</v>
      </c>
      <c r="L91" s="24">
        <v>0.92876436825651298</v>
      </c>
    </row>
    <row r="92" spans="1:12" x14ac:dyDescent="0.2">
      <c r="A92" s="21"/>
      <c r="B92" s="21" t="s">
        <v>113</v>
      </c>
      <c r="C92" s="21" t="s">
        <v>230</v>
      </c>
      <c r="D92" s="21" t="s">
        <v>170</v>
      </c>
      <c r="E92" s="23">
        <v>923250</v>
      </c>
      <c r="F92" s="23">
        <v>-57000</v>
      </c>
      <c r="G92" s="23">
        <v>866250</v>
      </c>
      <c r="H92" s="23">
        <v>765791.07000000007</v>
      </c>
      <c r="I92" s="23">
        <v>765791.07000000007</v>
      </c>
      <c r="J92" s="23">
        <v>719598.97</v>
      </c>
      <c r="K92" s="23">
        <v>719598.97</v>
      </c>
      <c r="L92" s="24">
        <v>0.8307058816738816</v>
      </c>
    </row>
    <row r="93" spans="1:12" x14ac:dyDescent="0.2">
      <c r="A93" s="21"/>
      <c r="B93" s="21"/>
      <c r="C93" s="21"/>
      <c r="D93" s="21" t="s">
        <v>171</v>
      </c>
      <c r="E93" s="23">
        <v>1834400</v>
      </c>
      <c r="F93" s="23">
        <v>0</v>
      </c>
      <c r="G93" s="23">
        <v>1834400</v>
      </c>
      <c r="H93" s="23">
        <v>1676523.63</v>
      </c>
      <c r="I93" s="23">
        <v>1675643.3699999999</v>
      </c>
      <c r="J93" s="23">
        <v>1575425.3399999999</v>
      </c>
      <c r="K93" s="23">
        <v>1348672.0499999998</v>
      </c>
      <c r="L93" s="24">
        <v>0.8588232337549061</v>
      </c>
    </row>
    <row r="94" spans="1:12" x14ac:dyDescent="0.2">
      <c r="A94" s="21"/>
      <c r="B94" s="21"/>
      <c r="C94" s="21"/>
      <c r="D94" s="21" t="s">
        <v>181</v>
      </c>
      <c r="E94" s="23">
        <v>4419998</v>
      </c>
      <c r="F94" s="23">
        <v>531122.29</v>
      </c>
      <c r="G94" s="23">
        <v>4951120.29</v>
      </c>
      <c r="H94" s="23">
        <v>3019129.7199999997</v>
      </c>
      <c r="I94" s="23">
        <v>2944216.49</v>
      </c>
      <c r="J94" s="23">
        <v>2471495.29</v>
      </c>
      <c r="K94" s="23">
        <v>1533476.17</v>
      </c>
      <c r="L94" s="24">
        <v>0.49917900298075774</v>
      </c>
    </row>
    <row r="95" spans="1:12" x14ac:dyDescent="0.2">
      <c r="A95" s="21"/>
      <c r="B95" s="21"/>
      <c r="C95" s="21" t="s">
        <v>231</v>
      </c>
      <c r="D95" s="21"/>
      <c r="E95" s="23">
        <v>7177648</v>
      </c>
      <c r="F95" s="23">
        <v>474122.29000000004</v>
      </c>
      <c r="G95" s="23">
        <v>7651770.29</v>
      </c>
      <c r="H95" s="23">
        <v>5461444.4199999999</v>
      </c>
      <c r="I95" s="23">
        <v>5385650.9299999997</v>
      </c>
      <c r="J95" s="23">
        <v>4766519.5999999996</v>
      </c>
      <c r="K95" s="23">
        <v>3601747.1899999995</v>
      </c>
      <c r="L95" s="24">
        <v>0.62293030492947532</v>
      </c>
    </row>
    <row r="96" spans="1:12" x14ac:dyDescent="0.2">
      <c r="A96" s="21"/>
      <c r="B96" s="21" t="s">
        <v>232</v>
      </c>
      <c r="C96" s="21"/>
      <c r="D96" s="21"/>
      <c r="E96" s="23">
        <v>7177648</v>
      </c>
      <c r="F96" s="23">
        <v>474122.29000000004</v>
      </c>
      <c r="G96" s="23">
        <v>7651770.29</v>
      </c>
      <c r="H96" s="23">
        <v>5461444.4199999999</v>
      </c>
      <c r="I96" s="23">
        <v>5385650.9299999997</v>
      </c>
      <c r="J96" s="23">
        <v>4766519.5999999996</v>
      </c>
      <c r="K96" s="23">
        <v>3601747.1899999995</v>
      </c>
      <c r="L96" s="24">
        <v>0.62293030492947532</v>
      </c>
    </row>
    <row r="97" spans="1:12" x14ac:dyDescent="0.2">
      <c r="A97" s="21"/>
      <c r="B97" s="21" t="s">
        <v>114</v>
      </c>
      <c r="C97" s="21" t="s">
        <v>233</v>
      </c>
      <c r="D97" s="21" t="s">
        <v>170</v>
      </c>
      <c r="E97" s="23">
        <v>745613</v>
      </c>
      <c r="F97" s="23">
        <v>0</v>
      </c>
      <c r="G97" s="23">
        <v>745613</v>
      </c>
      <c r="H97" s="23">
        <v>710304.61</v>
      </c>
      <c r="I97" s="23">
        <v>710304.61</v>
      </c>
      <c r="J97" s="23">
        <v>706120.76</v>
      </c>
      <c r="K97" s="23">
        <v>706120.76</v>
      </c>
      <c r="L97" s="24">
        <v>0.94703386341171625</v>
      </c>
    </row>
    <row r="98" spans="1:12" x14ac:dyDescent="0.2">
      <c r="A98" s="21"/>
      <c r="B98" s="21"/>
      <c r="C98" s="21"/>
      <c r="D98" s="21" t="s">
        <v>171</v>
      </c>
      <c r="E98" s="23">
        <v>64800</v>
      </c>
      <c r="F98" s="23">
        <v>-52000</v>
      </c>
      <c r="G98" s="23">
        <v>12800</v>
      </c>
      <c r="H98" s="23">
        <v>3333.51</v>
      </c>
      <c r="I98" s="23">
        <v>3333.51</v>
      </c>
      <c r="J98" s="23">
        <v>3200.51</v>
      </c>
      <c r="K98" s="23">
        <v>2648.27</v>
      </c>
      <c r="L98" s="24">
        <v>0.25003984374999999</v>
      </c>
    </row>
    <row r="99" spans="1:12" x14ac:dyDescent="0.2">
      <c r="A99" s="21"/>
      <c r="B99" s="21"/>
      <c r="C99" s="21"/>
      <c r="D99" s="21" t="s">
        <v>172</v>
      </c>
      <c r="E99" s="23">
        <v>19000</v>
      </c>
      <c r="F99" s="23">
        <v>0</v>
      </c>
      <c r="G99" s="23">
        <v>19000</v>
      </c>
      <c r="H99" s="23">
        <v>0</v>
      </c>
      <c r="I99" s="23">
        <v>0</v>
      </c>
      <c r="J99" s="23">
        <v>0</v>
      </c>
      <c r="K99" s="23">
        <v>0</v>
      </c>
      <c r="L99" s="24">
        <v>0</v>
      </c>
    </row>
    <row r="100" spans="1:12" x14ac:dyDescent="0.2">
      <c r="A100" s="21"/>
      <c r="B100" s="21"/>
      <c r="C100" s="21"/>
      <c r="D100" s="21" t="s">
        <v>181</v>
      </c>
      <c r="E100" s="23">
        <v>30000</v>
      </c>
      <c r="F100" s="23">
        <v>0</v>
      </c>
      <c r="G100" s="23">
        <v>30000</v>
      </c>
      <c r="H100" s="23">
        <v>18296.189999999999</v>
      </c>
      <c r="I100" s="23">
        <v>18296.189999999999</v>
      </c>
      <c r="J100" s="23">
        <v>13298.42</v>
      </c>
      <c r="K100" s="23">
        <v>13092.24</v>
      </c>
      <c r="L100" s="24">
        <v>0.44328066666666666</v>
      </c>
    </row>
    <row r="101" spans="1:12" x14ac:dyDescent="0.2">
      <c r="A101" s="21"/>
      <c r="B101" s="21"/>
      <c r="C101" s="21" t="s">
        <v>234</v>
      </c>
      <c r="D101" s="21"/>
      <c r="E101" s="23">
        <v>859413</v>
      </c>
      <c r="F101" s="23">
        <v>-52000</v>
      </c>
      <c r="G101" s="23">
        <v>807413</v>
      </c>
      <c r="H101" s="23">
        <v>731934.30999999994</v>
      </c>
      <c r="I101" s="23">
        <v>731934.30999999994</v>
      </c>
      <c r="J101" s="23">
        <v>722619.69000000006</v>
      </c>
      <c r="K101" s="23">
        <v>721861.27</v>
      </c>
      <c r="L101" s="24">
        <v>0.89498149026582441</v>
      </c>
    </row>
    <row r="102" spans="1:12" x14ac:dyDescent="0.2">
      <c r="A102" s="21"/>
      <c r="B102" s="21" t="s">
        <v>235</v>
      </c>
      <c r="C102" s="21"/>
      <c r="D102" s="21"/>
      <c r="E102" s="23">
        <v>859413</v>
      </c>
      <c r="F102" s="23">
        <v>-52000</v>
      </c>
      <c r="G102" s="23">
        <v>807413</v>
      </c>
      <c r="H102" s="23">
        <v>731934.30999999994</v>
      </c>
      <c r="I102" s="23">
        <v>731934.30999999994</v>
      </c>
      <c r="J102" s="23">
        <v>722619.69000000006</v>
      </c>
      <c r="K102" s="23">
        <v>721861.27</v>
      </c>
      <c r="L102" s="24">
        <v>0.89498149026582441</v>
      </c>
    </row>
    <row r="103" spans="1:12" x14ac:dyDescent="0.2">
      <c r="A103" s="21"/>
      <c r="B103" s="21" t="s">
        <v>115</v>
      </c>
      <c r="C103" s="21" t="s">
        <v>236</v>
      </c>
      <c r="D103" s="21" t="s">
        <v>170</v>
      </c>
      <c r="E103" s="23">
        <v>1378858</v>
      </c>
      <c r="F103" s="23">
        <v>27700</v>
      </c>
      <c r="G103" s="23">
        <v>1406558</v>
      </c>
      <c r="H103" s="23">
        <v>1336888.3999999999</v>
      </c>
      <c r="I103" s="23">
        <v>1336888.3999999999</v>
      </c>
      <c r="J103" s="23">
        <v>1301764.8800000001</v>
      </c>
      <c r="K103" s="23">
        <v>1301764.8800000001</v>
      </c>
      <c r="L103" s="24">
        <v>0.92549676586390328</v>
      </c>
    </row>
    <row r="104" spans="1:12" x14ac:dyDescent="0.2">
      <c r="A104" s="21"/>
      <c r="B104" s="21"/>
      <c r="C104" s="21"/>
      <c r="D104" s="21" t="s">
        <v>171</v>
      </c>
      <c r="E104" s="23">
        <v>1780600</v>
      </c>
      <c r="F104" s="23">
        <v>120000</v>
      </c>
      <c r="G104" s="23">
        <v>1900600</v>
      </c>
      <c r="H104" s="23">
        <v>1814445.92</v>
      </c>
      <c r="I104" s="23">
        <v>1814445.92</v>
      </c>
      <c r="J104" s="23">
        <v>1610222.41</v>
      </c>
      <c r="K104" s="23">
        <v>1552434.5799999998</v>
      </c>
      <c r="L104" s="24">
        <v>0.84721793644112386</v>
      </c>
    </row>
    <row r="105" spans="1:12" x14ac:dyDescent="0.2">
      <c r="A105" s="21"/>
      <c r="B105" s="21"/>
      <c r="C105" s="21"/>
      <c r="D105" s="21" t="s">
        <v>172</v>
      </c>
      <c r="E105" s="23">
        <v>3000</v>
      </c>
      <c r="F105" s="23">
        <v>0</v>
      </c>
      <c r="G105" s="23">
        <v>3000</v>
      </c>
      <c r="H105" s="23">
        <v>3000</v>
      </c>
      <c r="I105" s="23">
        <v>3000</v>
      </c>
      <c r="J105" s="23">
        <v>3000</v>
      </c>
      <c r="K105" s="23">
        <v>3000</v>
      </c>
      <c r="L105" s="24">
        <v>1</v>
      </c>
    </row>
    <row r="106" spans="1:12" x14ac:dyDescent="0.2">
      <c r="A106" s="21"/>
      <c r="B106" s="21"/>
      <c r="C106" s="21"/>
      <c r="D106" s="21" t="s">
        <v>181</v>
      </c>
      <c r="E106" s="23">
        <v>120000</v>
      </c>
      <c r="F106" s="23">
        <v>0</v>
      </c>
      <c r="G106" s="23">
        <v>120000</v>
      </c>
      <c r="H106" s="23">
        <v>0</v>
      </c>
      <c r="I106" s="23">
        <v>0</v>
      </c>
      <c r="J106" s="23">
        <v>0</v>
      </c>
      <c r="K106" s="23">
        <v>0</v>
      </c>
      <c r="L106" s="24">
        <v>0</v>
      </c>
    </row>
    <row r="107" spans="1:12" x14ac:dyDescent="0.2">
      <c r="A107" s="21"/>
      <c r="B107" s="21"/>
      <c r="C107" s="21" t="s">
        <v>237</v>
      </c>
      <c r="D107" s="21"/>
      <c r="E107" s="23">
        <v>3282458</v>
      </c>
      <c r="F107" s="23">
        <v>147700</v>
      </c>
      <c r="G107" s="23">
        <v>3430158</v>
      </c>
      <c r="H107" s="23">
        <v>3154334.32</v>
      </c>
      <c r="I107" s="23">
        <v>3154334.32</v>
      </c>
      <c r="J107" s="23">
        <v>2914987.29</v>
      </c>
      <c r="K107" s="23">
        <v>2857199.46</v>
      </c>
      <c r="L107" s="24">
        <v>0.84981137603573942</v>
      </c>
    </row>
    <row r="108" spans="1:12" x14ac:dyDescent="0.2">
      <c r="A108" s="21"/>
      <c r="B108" s="21" t="s">
        <v>238</v>
      </c>
      <c r="C108" s="21"/>
      <c r="D108" s="21"/>
      <c r="E108" s="23">
        <v>3282458</v>
      </c>
      <c r="F108" s="23">
        <v>147700</v>
      </c>
      <c r="G108" s="23">
        <v>3430158</v>
      </c>
      <c r="H108" s="23">
        <v>3154334.32</v>
      </c>
      <c r="I108" s="23">
        <v>3154334.32</v>
      </c>
      <c r="J108" s="23">
        <v>2914987.29</v>
      </c>
      <c r="K108" s="23">
        <v>2857199.46</v>
      </c>
      <c r="L108" s="24">
        <v>0.84981137603573942</v>
      </c>
    </row>
    <row r="109" spans="1:12" x14ac:dyDescent="0.2">
      <c r="A109" s="21"/>
      <c r="B109" s="21" t="s">
        <v>116</v>
      </c>
      <c r="C109" s="21" t="s">
        <v>239</v>
      </c>
      <c r="D109" s="21" t="s">
        <v>240</v>
      </c>
      <c r="E109" s="23">
        <v>400000</v>
      </c>
      <c r="F109" s="23">
        <v>0</v>
      </c>
      <c r="G109" s="23">
        <v>400000</v>
      </c>
      <c r="H109" s="23">
        <v>0</v>
      </c>
      <c r="I109" s="23">
        <v>0</v>
      </c>
      <c r="J109" s="23">
        <v>0</v>
      </c>
      <c r="K109" s="23">
        <v>0</v>
      </c>
      <c r="L109" s="24">
        <v>0</v>
      </c>
    </row>
    <row r="110" spans="1:12" x14ac:dyDescent="0.2">
      <c r="A110" s="21"/>
      <c r="B110" s="21"/>
      <c r="C110" s="21" t="s">
        <v>241</v>
      </c>
      <c r="D110" s="21"/>
      <c r="E110" s="23">
        <v>400000</v>
      </c>
      <c r="F110" s="23">
        <v>0</v>
      </c>
      <c r="G110" s="23">
        <v>400000</v>
      </c>
      <c r="H110" s="23">
        <v>0</v>
      </c>
      <c r="I110" s="23">
        <v>0</v>
      </c>
      <c r="J110" s="23">
        <v>0</v>
      </c>
      <c r="K110" s="23">
        <v>0</v>
      </c>
      <c r="L110" s="24">
        <v>0</v>
      </c>
    </row>
    <row r="111" spans="1:12" x14ac:dyDescent="0.2">
      <c r="A111" s="21"/>
      <c r="B111" s="21" t="s">
        <v>242</v>
      </c>
      <c r="C111" s="21"/>
      <c r="D111" s="21"/>
      <c r="E111" s="23">
        <v>400000</v>
      </c>
      <c r="F111" s="23">
        <v>0</v>
      </c>
      <c r="G111" s="23">
        <v>400000</v>
      </c>
      <c r="H111" s="23">
        <v>0</v>
      </c>
      <c r="I111" s="23">
        <v>0</v>
      </c>
      <c r="J111" s="23">
        <v>0</v>
      </c>
      <c r="K111" s="23">
        <v>0</v>
      </c>
      <c r="L111" s="24">
        <v>0</v>
      </c>
    </row>
    <row r="112" spans="1:12" x14ac:dyDescent="0.2">
      <c r="A112" s="21"/>
      <c r="B112" s="21" t="s">
        <v>117</v>
      </c>
      <c r="C112" s="21" t="s">
        <v>243</v>
      </c>
      <c r="D112" s="21" t="s">
        <v>170</v>
      </c>
      <c r="E112" s="23">
        <v>202836</v>
      </c>
      <c r="F112" s="23">
        <v>5000</v>
      </c>
      <c r="G112" s="23">
        <v>207836</v>
      </c>
      <c r="H112" s="23">
        <v>207175.43000000002</v>
      </c>
      <c r="I112" s="23">
        <v>207175.43000000002</v>
      </c>
      <c r="J112" s="23">
        <v>206821.65</v>
      </c>
      <c r="K112" s="23">
        <v>206821.65</v>
      </c>
      <c r="L112" s="24">
        <v>0.99511946919686678</v>
      </c>
    </row>
    <row r="113" spans="1:12" x14ac:dyDescent="0.2">
      <c r="A113" s="21"/>
      <c r="B113" s="21"/>
      <c r="C113" s="21"/>
      <c r="D113" s="21" t="s">
        <v>171</v>
      </c>
      <c r="E113" s="23">
        <v>24750</v>
      </c>
      <c r="F113" s="23">
        <v>0</v>
      </c>
      <c r="G113" s="23">
        <v>24750</v>
      </c>
      <c r="H113" s="23">
        <v>10871.34</v>
      </c>
      <c r="I113" s="23">
        <v>10871.34</v>
      </c>
      <c r="J113" s="23">
        <v>10071.169999999998</v>
      </c>
      <c r="K113" s="23">
        <v>9972</v>
      </c>
      <c r="L113" s="24">
        <v>0.4069159595959595</v>
      </c>
    </row>
    <row r="114" spans="1:12" x14ac:dyDescent="0.2">
      <c r="A114" s="21"/>
      <c r="B114" s="21"/>
      <c r="C114" s="21" t="s">
        <v>244</v>
      </c>
      <c r="D114" s="21"/>
      <c r="E114" s="23">
        <v>227586</v>
      </c>
      <c r="F114" s="23">
        <v>5000</v>
      </c>
      <c r="G114" s="23">
        <v>232586</v>
      </c>
      <c r="H114" s="23">
        <v>218046.77000000002</v>
      </c>
      <c r="I114" s="23">
        <v>218046.77000000002</v>
      </c>
      <c r="J114" s="23">
        <v>216892.82</v>
      </c>
      <c r="K114" s="23">
        <v>216793.65</v>
      </c>
      <c r="L114" s="24">
        <v>0.93252740921637589</v>
      </c>
    </row>
    <row r="115" spans="1:12" x14ac:dyDescent="0.2">
      <c r="A115" s="21"/>
      <c r="B115" s="21" t="s">
        <v>245</v>
      </c>
      <c r="C115" s="21"/>
      <c r="D115" s="21"/>
      <c r="E115" s="23">
        <v>227586</v>
      </c>
      <c r="F115" s="23">
        <v>5000</v>
      </c>
      <c r="G115" s="23">
        <v>232586</v>
      </c>
      <c r="H115" s="23">
        <v>218046.77000000002</v>
      </c>
      <c r="I115" s="23">
        <v>218046.77000000002</v>
      </c>
      <c r="J115" s="23">
        <v>216892.82</v>
      </c>
      <c r="K115" s="23">
        <v>216793.65</v>
      </c>
      <c r="L115" s="24">
        <v>0.93252740921637589</v>
      </c>
    </row>
    <row r="116" spans="1:12" x14ac:dyDescent="0.2">
      <c r="A116" s="21"/>
      <c r="B116" s="21" t="s">
        <v>118</v>
      </c>
      <c r="C116" s="21" t="s">
        <v>246</v>
      </c>
      <c r="D116" s="21" t="s">
        <v>170</v>
      </c>
      <c r="E116" s="23">
        <v>1691291</v>
      </c>
      <c r="F116" s="23">
        <v>8000</v>
      </c>
      <c r="G116" s="23">
        <v>1699291</v>
      </c>
      <c r="H116" s="23">
        <v>1657215.54</v>
      </c>
      <c r="I116" s="23">
        <v>1657215.54</v>
      </c>
      <c r="J116" s="23">
        <v>1566771.7899999998</v>
      </c>
      <c r="K116" s="23">
        <v>1566771.7899999998</v>
      </c>
      <c r="L116" s="24">
        <v>0.92201499919672369</v>
      </c>
    </row>
    <row r="117" spans="1:12" x14ac:dyDescent="0.2">
      <c r="A117" s="21"/>
      <c r="B117" s="21"/>
      <c r="C117" s="21"/>
      <c r="D117" s="21" t="s">
        <v>171</v>
      </c>
      <c r="E117" s="23">
        <v>72800</v>
      </c>
      <c r="F117" s="23">
        <v>0</v>
      </c>
      <c r="G117" s="23">
        <v>72800</v>
      </c>
      <c r="H117" s="23">
        <v>54693.619999999995</v>
      </c>
      <c r="I117" s="23">
        <v>54693.619999999995</v>
      </c>
      <c r="J117" s="23">
        <v>47347.87</v>
      </c>
      <c r="K117" s="23">
        <v>47038.03</v>
      </c>
      <c r="L117" s="24">
        <v>0.65038282967032968</v>
      </c>
    </row>
    <row r="118" spans="1:12" x14ac:dyDescent="0.2">
      <c r="A118" s="21"/>
      <c r="B118" s="21"/>
      <c r="C118" s="21"/>
      <c r="D118" s="21" t="s">
        <v>181</v>
      </c>
      <c r="E118" s="23">
        <v>260345</v>
      </c>
      <c r="F118" s="23">
        <v>21829.200000000001</v>
      </c>
      <c r="G118" s="23">
        <v>282174.2</v>
      </c>
      <c r="H118" s="23">
        <v>150862.79999999999</v>
      </c>
      <c r="I118" s="23">
        <v>150862.79999999999</v>
      </c>
      <c r="J118" s="23">
        <v>123497.44</v>
      </c>
      <c r="K118" s="23">
        <v>57691.199999999997</v>
      </c>
      <c r="L118" s="24">
        <v>0.4376638261045836</v>
      </c>
    </row>
    <row r="119" spans="1:12" x14ac:dyDescent="0.2">
      <c r="A119" s="21"/>
      <c r="B119" s="21"/>
      <c r="C119" s="21" t="s">
        <v>247</v>
      </c>
      <c r="D119" s="21"/>
      <c r="E119" s="23">
        <v>2024436</v>
      </c>
      <c r="F119" s="23">
        <v>29829.200000000001</v>
      </c>
      <c r="G119" s="23">
        <v>2054265.2</v>
      </c>
      <c r="H119" s="23">
        <v>1862771.9600000002</v>
      </c>
      <c r="I119" s="23">
        <v>1862771.9600000002</v>
      </c>
      <c r="J119" s="23">
        <v>1737617.0999999999</v>
      </c>
      <c r="K119" s="23">
        <v>1671501.0199999998</v>
      </c>
      <c r="L119" s="24">
        <v>0.84585821733240674</v>
      </c>
    </row>
    <row r="120" spans="1:12" x14ac:dyDescent="0.2">
      <c r="A120" s="21"/>
      <c r="B120" s="21" t="s">
        <v>248</v>
      </c>
      <c r="C120" s="21"/>
      <c r="D120" s="21"/>
      <c r="E120" s="23">
        <v>2024436</v>
      </c>
      <c r="F120" s="23">
        <v>29829.200000000001</v>
      </c>
      <c r="G120" s="23">
        <v>2054265.2</v>
      </c>
      <c r="H120" s="23">
        <v>1862771.9600000002</v>
      </c>
      <c r="I120" s="23">
        <v>1862771.9600000002</v>
      </c>
      <c r="J120" s="23">
        <v>1737617.0999999999</v>
      </c>
      <c r="K120" s="23">
        <v>1671501.0199999998</v>
      </c>
      <c r="L120" s="24">
        <v>0.84585821733240674</v>
      </c>
    </row>
    <row r="121" spans="1:12" x14ac:dyDescent="0.2">
      <c r="A121" s="21"/>
      <c r="B121" s="21" t="s">
        <v>119</v>
      </c>
      <c r="C121" s="21" t="s">
        <v>249</v>
      </c>
      <c r="D121" s="21" t="s">
        <v>170</v>
      </c>
      <c r="E121" s="23">
        <v>1518006</v>
      </c>
      <c r="F121" s="23">
        <v>46500</v>
      </c>
      <c r="G121" s="23">
        <v>1564506</v>
      </c>
      <c r="H121" s="23">
        <v>1456941.6500000001</v>
      </c>
      <c r="I121" s="23">
        <v>1456941.6500000001</v>
      </c>
      <c r="J121" s="23">
        <v>1392365.6899999997</v>
      </c>
      <c r="K121" s="23">
        <v>1392365.6899999997</v>
      </c>
      <c r="L121" s="24">
        <v>0.88997146063997179</v>
      </c>
    </row>
    <row r="122" spans="1:12" x14ac:dyDescent="0.2">
      <c r="A122" s="21"/>
      <c r="B122" s="21"/>
      <c r="C122" s="21"/>
      <c r="D122" s="21" t="s">
        <v>171</v>
      </c>
      <c r="E122" s="23">
        <v>68895</v>
      </c>
      <c r="F122" s="23">
        <v>0</v>
      </c>
      <c r="G122" s="23">
        <v>68895</v>
      </c>
      <c r="H122" s="23">
        <v>55842.95</v>
      </c>
      <c r="I122" s="23">
        <v>55842.95</v>
      </c>
      <c r="J122" s="23">
        <v>43536.450000000004</v>
      </c>
      <c r="K122" s="23">
        <v>43162.79</v>
      </c>
      <c r="L122" s="24">
        <v>0.63192466797300251</v>
      </c>
    </row>
    <row r="123" spans="1:12" x14ac:dyDescent="0.2">
      <c r="A123" s="21"/>
      <c r="B123" s="21"/>
      <c r="C123" s="21" t="s">
        <v>250</v>
      </c>
      <c r="D123" s="21"/>
      <c r="E123" s="23">
        <v>1586901</v>
      </c>
      <c r="F123" s="23">
        <v>46500</v>
      </c>
      <c r="G123" s="23">
        <v>1633401</v>
      </c>
      <c r="H123" s="23">
        <v>1512784.6</v>
      </c>
      <c r="I123" s="23">
        <v>1512784.6</v>
      </c>
      <c r="J123" s="23">
        <v>1435902.1399999997</v>
      </c>
      <c r="K123" s="23">
        <v>1435528.4799999997</v>
      </c>
      <c r="L123" s="24">
        <v>0.87908733985102228</v>
      </c>
    </row>
    <row r="124" spans="1:12" x14ac:dyDescent="0.2">
      <c r="A124" s="21"/>
      <c r="B124" s="21" t="s">
        <v>251</v>
      </c>
      <c r="C124" s="21"/>
      <c r="D124" s="21"/>
      <c r="E124" s="23">
        <v>1586901</v>
      </c>
      <c r="F124" s="23">
        <v>46500</v>
      </c>
      <c r="G124" s="23">
        <v>1633401</v>
      </c>
      <c r="H124" s="23">
        <v>1512784.6</v>
      </c>
      <c r="I124" s="23">
        <v>1512784.6</v>
      </c>
      <c r="J124" s="23">
        <v>1435902.1399999997</v>
      </c>
      <c r="K124" s="23">
        <v>1435528.4799999997</v>
      </c>
      <c r="L124" s="24">
        <v>0.87908733985102228</v>
      </c>
    </row>
    <row r="125" spans="1:12" x14ac:dyDescent="0.2">
      <c r="A125" s="21" t="s">
        <v>252</v>
      </c>
      <c r="B125" s="21"/>
      <c r="C125" s="21"/>
      <c r="D125" s="21"/>
      <c r="E125" s="23">
        <v>57412860</v>
      </c>
      <c r="F125" s="23">
        <v>4490406.49</v>
      </c>
      <c r="G125" s="23">
        <v>61903266.490000002</v>
      </c>
      <c r="H125" s="23">
        <v>56452400.659999996</v>
      </c>
      <c r="I125" s="23">
        <v>56376607.169999994</v>
      </c>
      <c r="J125" s="23">
        <v>55033358.929999985</v>
      </c>
      <c r="K125" s="23">
        <v>51178528.039999999</v>
      </c>
      <c r="L125" s="24">
        <v>0.88902188931968884</v>
      </c>
    </row>
    <row r="126" spans="1:12" x14ac:dyDescent="0.2">
      <c r="A126" s="21" t="s">
        <v>164</v>
      </c>
      <c r="B126" s="21" t="s">
        <v>112</v>
      </c>
      <c r="C126" s="21" t="s">
        <v>227</v>
      </c>
      <c r="D126" s="21" t="s">
        <v>170</v>
      </c>
      <c r="E126" s="23">
        <v>0</v>
      </c>
      <c r="F126" s="23">
        <v>72534</v>
      </c>
      <c r="G126" s="23">
        <v>72534</v>
      </c>
      <c r="H126" s="23">
        <v>45602.61</v>
      </c>
      <c r="I126" s="23">
        <v>45602.61</v>
      </c>
      <c r="J126" s="23">
        <v>45019.05</v>
      </c>
      <c r="K126" s="23">
        <v>45019.05</v>
      </c>
      <c r="L126" s="24">
        <v>0.6206613450244024</v>
      </c>
    </row>
    <row r="127" spans="1:12" x14ac:dyDescent="0.2">
      <c r="A127" s="21"/>
      <c r="B127" s="21"/>
      <c r="C127" s="21" t="s">
        <v>228</v>
      </c>
      <c r="D127" s="21"/>
      <c r="E127" s="23">
        <v>0</v>
      </c>
      <c r="F127" s="23">
        <v>72534</v>
      </c>
      <c r="G127" s="23">
        <v>72534</v>
      </c>
      <c r="H127" s="23">
        <v>45602.61</v>
      </c>
      <c r="I127" s="23">
        <v>45602.61</v>
      </c>
      <c r="J127" s="23">
        <v>45019.05</v>
      </c>
      <c r="K127" s="23">
        <v>45019.05</v>
      </c>
      <c r="L127" s="24">
        <v>0.6206613450244024</v>
      </c>
    </row>
    <row r="128" spans="1:12" x14ac:dyDescent="0.2">
      <c r="A128" s="21"/>
      <c r="B128" s="21" t="s">
        <v>229</v>
      </c>
      <c r="C128" s="21"/>
      <c r="D128" s="21"/>
      <c r="E128" s="23">
        <v>0</v>
      </c>
      <c r="F128" s="23">
        <v>72534</v>
      </c>
      <c r="G128" s="23">
        <v>72534</v>
      </c>
      <c r="H128" s="23">
        <v>45602.61</v>
      </c>
      <c r="I128" s="23">
        <v>45602.61</v>
      </c>
      <c r="J128" s="23">
        <v>45019.05</v>
      </c>
      <c r="K128" s="23">
        <v>45019.05</v>
      </c>
      <c r="L128" s="24">
        <v>0.6206613450244024</v>
      </c>
    </row>
    <row r="129" spans="1:12" x14ac:dyDescent="0.2">
      <c r="A129" s="21"/>
      <c r="B129" s="21" t="s">
        <v>113</v>
      </c>
      <c r="C129" s="21" t="s">
        <v>230</v>
      </c>
      <c r="D129" s="21" t="s">
        <v>171</v>
      </c>
      <c r="E129" s="23">
        <v>0</v>
      </c>
      <c r="F129" s="23">
        <v>0</v>
      </c>
      <c r="G129" s="23">
        <v>0</v>
      </c>
      <c r="H129" s="23">
        <v>30000</v>
      </c>
      <c r="I129" s="23">
        <v>21210.92</v>
      </c>
      <c r="J129" s="23">
        <v>21210.92</v>
      </c>
      <c r="K129" s="23">
        <v>21210.92</v>
      </c>
      <c r="L129" s="24">
        <v>0</v>
      </c>
    </row>
    <row r="130" spans="1:12" x14ac:dyDescent="0.2">
      <c r="A130" s="21"/>
      <c r="B130" s="21"/>
      <c r="C130" s="21"/>
      <c r="D130" s="21" t="s">
        <v>181</v>
      </c>
      <c r="E130" s="23">
        <v>0</v>
      </c>
      <c r="F130" s="23">
        <v>0</v>
      </c>
      <c r="G130" s="23">
        <v>0</v>
      </c>
      <c r="H130" s="23">
        <v>1114414.52</v>
      </c>
      <c r="I130" s="23">
        <v>1065846.18</v>
      </c>
      <c r="J130" s="23">
        <v>1060455.3399999999</v>
      </c>
      <c r="K130" s="23">
        <v>1060455.3399999999</v>
      </c>
      <c r="L130" s="24">
        <v>0</v>
      </c>
    </row>
    <row r="131" spans="1:12" x14ac:dyDescent="0.2">
      <c r="A131" s="21"/>
      <c r="B131" s="21"/>
      <c r="C131" s="21" t="s">
        <v>231</v>
      </c>
      <c r="D131" s="21"/>
      <c r="E131" s="23">
        <v>0</v>
      </c>
      <c r="F131" s="23">
        <v>0</v>
      </c>
      <c r="G131" s="23">
        <v>0</v>
      </c>
      <c r="H131" s="23">
        <v>1144414.52</v>
      </c>
      <c r="I131" s="23">
        <v>1087057.0999999999</v>
      </c>
      <c r="J131" s="23">
        <v>1081666.2599999998</v>
      </c>
      <c r="K131" s="23">
        <v>1081666.2599999998</v>
      </c>
      <c r="L131" s="24">
        <v>0</v>
      </c>
    </row>
    <row r="132" spans="1:12" x14ac:dyDescent="0.2">
      <c r="A132" s="21"/>
      <c r="B132" s="21" t="s">
        <v>232</v>
      </c>
      <c r="C132" s="21"/>
      <c r="D132" s="21"/>
      <c r="E132" s="23">
        <v>0</v>
      </c>
      <c r="F132" s="23">
        <v>0</v>
      </c>
      <c r="G132" s="23">
        <v>0</v>
      </c>
      <c r="H132" s="23">
        <v>1144414.52</v>
      </c>
      <c r="I132" s="23">
        <v>1087057.0999999999</v>
      </c>
      <c r="J132" s="23">
        <v>1081666.2599999998</v>
      </c>
      <c r="K132" s="23">
        <v>1081666.2599999998</v>
      </c>
      <c r="L132" s="24">
        <v>0</v>
      </c>
    </row>
    <row r="133" spans="1:12" x14ac:dyDescent="0.2">
      <c r="A133" s="21"/>
      <c r="B133" s="21" t="s">
        <v>115</v>
      </c>
      <c r="C133" s="21" t="s">
        <v>236</v>
      </c>
      <c r="D133" s="21" t="s">
        <v>181</v>
      </c>
      <c r="E133" s="23">
        <v>0</v>
      </c>
      <c r="F133" s="23">
        <v>0</v>
      </c>
      <c r="G133" s="23">
        <v>0</v>
      </c>
      <c r="H133" s="23">
        <v>116881.37</v>
      </c>
      <c r="I133" s="23">
        <v>0</v>
      </c>
      <c r="J133" s="23">
        <v>0</v>
      </c>
      <c r="K133" s="23">
        <v>0</v>
      </c>
      <c r="L133" s="24">
        <v>0</v>
      </c>
    </row>
    <row r="134" spans="1:12" x14ac:dyDescent="0.2">
      <c r="A134" s="21"/>
      <c r="B134" s="21"/>
      <c r="C134" s="21" t="s">
        <v>237</v>
      </c>
      <c r="D134" s="21"/>
      <c r="E134" s="23">
        <v>0</v>
      </c>
      <c r="F134" s="23">
        <v>0</v>
      </c>
      <c r="G134" s="23">
        <v>0</v>
      </c>
      <c r="H134" s="23">
        <v>116881.37</v>
      </c>
      <c r="I134" s="23">
        <v>0</v>
      </c>
      <c r="J134" s="23">
        <v>0</v>
      </c>
      <c r="K134" s="23">
        <v>0</v>
      </c>
      <c r="L134" s="24">
        <v>0</v>
      </c>
    </row>
    <row r="135" spans="1:12" x14ac:dyDescent="0.2">
      <c r="A135" s="21"/>
      <c r="B135" s="21" t="s">
        <v>238</v>
      </c>
      <c r="C135" s="21"/>
      <c r="D135" s="21"/>
      <c r="E135" s="23">
        <v>0</v>
      </c>
      <c r="F135" s="23">
        <v>0</v>
      </c>
      <c r="G135" s="23">
        <v>0</v>
      </c>
      <c r="H135" s="23">
        <v>116881.37</v>
      </c>
      <c r="I135" s="23">
        <v>0</v>
      </c>
      <c r="J135" s="23">
        <v>0</v>
      </c>
      <c r="K135" s="23">
        <v>0</v>
      </c>
      <c r="L135" s="24">
        <v>0</v>
      </c>
    </row>
    <row r="136" spans="1:12" x14ac:dyDescent="0.2">
      <c r="A136" s="21" t="s">
        <v>253</v>
      </c>
      <c r="B136" s="21"/>
      <c r="C136" s="21"/>
      <c r="D136" s="21"/>
      <c r="E136" s="23">
        <v>0</v>
      </c>
      <c r="F136" s="23">
        <v>72534</v>
      </c>
      <c r="G136" s="23">
        <v>72534</v>
      </c>
      <c r="H136" s="23">
        <v>1306898.5</v>
      </c>
      <c r="I136" s="23">
        <v>1132659.71</v>
      </c>
      <c r="J136" s="23">
        <v>1126685.3099999998</v>
      </c>
      <c r="K136" s="23">
        <v>1126685.3099999998</v>
      </c>
      <c r="L136" s="24">
        <v>15.533202498138804</v>
      </c>
    </row>
    <row r="137" spans="1:12" x14ac:dyDescent="0.2">
      <c r="A137" s="21" t="s">
        <v>120</v>
      </c>
      <c r="B137" s="21" t="s">
        <v>121</v>
      </c>
      <c r="C137" s="21" t="s">
        <v>254</v>
      </c>
      <c r="D137" s="21" t="s">
        <v>170</v>
      </c>
      <c r="E137" s="23">
        <v>356079</v>
      </c>
      <c r="F137" s="23">
        <v>0</v>
      </c>
      <c r="G137" s="23">
        <v>356079</v>
      </c>
      <c r="H137" s="23">
        <v>303438.02</v>
      </c>
      <c r="I137" s="23">
        <v>303438.02</v>
      </c>
      <c r="J137" s="23">
        <v>300107.05</v>
      </c>
      <c r="K137" s="23">
        <v>300107.05</v>
      </c>
      <c r="L137" s="24">
        <v>0.84281030333156404</v>
      </c>
    </row>
    <row r="138" spans="1:12" x14ac:dyDescent="0.2">
      <c r="A138" s="21"/>
      <c r="B138" s="21"/>
      <c r="C138" s="21"/>
      <c r="D138" s="21" t="s">
        <v>171</v>
      </c>
      <c r="E138" s="23">
        <v>3900</v>
      </c>
      <c r="F138" s="23">
        <v>0</v>
      </c>
      <c r="G138" s="23">
        <v>3900</v>
      </c>
      <c r="H138" s="23">
        <v>2556.1</v>
      </c>
      <c r="I138" s="23">
        <v>2556.1</v>
      </c>
      <c r="J138" s="23">
        <v>1249.8499999999999</v>
      </c>
      <c r="K138" s="23">
        <v>1122.18</v>
      </c>
      <c r="L138" s="24">
        <v>0.32047435897435894</v>
      </c>
    </row>
    <row r="139" spans="1:12" x14ac:dyDescent="0.2">
      <c r="A139" s="21"/>
      <c r="B139" s="21"/>
      <c r="C139" s="21" t="s">
        <v>255</v>
      </c>
      <c r="D139" s="21"/>
      <c r="E139" s="23">
        <v>359979</v>
      </c>
      <c r="F139" s="23">
        <v>0</v>
      </c>
      <c r="G139" s="23">
        <v>359979</v>
      </c>
      <c r="H139" s="23">
        <v>305994.12</v>
      </c>
      <c r="I139" s="23">
        <v>305994.12</v>
      </c>
      <c r="J139" s="23">
        <v>301356.89999999997</v>
      </c>
      <c r="K139" s="23">
        <v>301229.23</v>
      </c>
      <c r="L139" s="24">
        <v>0.83715133382780649</v>
      </c>
    </row>
    <row r="140" spans="1:12" x14ac:dyDescent="0.2">
      <c r="A140" s="21"/>
      <c r="B140" s="21" t="s">
        <v>256</v>
      </c>
      <c r="C140" s="21"/>
      <c r="D140" s="21"/>
      <c r="E140" s="23">
        <v>359979</v>
      </c>
      <c r="F140" s="23">
        <v>0</v>
      </c>
      <c r="G140" s="23">
        <v>359979</v>
      </c>
      <c r="H140" s="23">
        <v>305994.12</v>
      </c>
      <c r="I140" s="23">
        <v>305994.12</v>
      </c>
      <c r="J140" s="23">
        <v>301356.89999999997</v>
      </c>
      <c r="K140" s="23">
        <v>301229.23</v>
      </c>
      <c r="L140" s="24">
        <v>0.83715133382780649</v>
      </c>
    </row>
    <row r="141" spans="1:12" x14ac:dyDescent="0.2">
      <c r="A141" s="21"/>
      <c r="B141" s="21" t="s">
        <v>122</v>
      </c>
      <c r="C141" s="21" t="s">
        <v>257</v>
      </c>
      <c r="D141" s="21" t="s">
        <v>170</v>
      </c>
      <c r="E141" s="23">
        <v>633940</v>
      </c>
      <c r="F141" s="23">
        <v>0</v>
      </c>
      <c r="G141" s="23">
        <v>633940</v>
      </c>
      <c r="H141" s="23">
        <v>522656.33999999997</v>
      </c>
      <c r="I141" s="23">
        <v>522656.33999999997</v>
      </c>
      <c r="J141" s="23">
        <v>455280</v>
      </c>
      <c r="K141" s="23">
        <v>455280</v>
      </c>
      <c r="L141" s="24">
        <v>0.71817522162980729</v>
      </c>
    </row>
    <row r="142" spans="1:12" x14ac:dyDescent="0.2">
      <c r="A142" s="21"/>
      <c r="B142" s="21"/>
      <c r="C142" s="21"/>
      <c r="D142" s="21" t="s">
        <v>171</v>
      </c>
      <c r="E142" s="23">
        <v>191400</v>
      </c>
      <c r="F142" s="23">
        <v>51015.39</v>
      </c>
      <c r="G142" s="23">
        <v>242415.39</v>
      </c>
      <c r="H142" s="23">
        <v>240018</v>
      </c>
      <c r="I142" s="23">
        <v>240018</v>
      </c>
      <c r="J142" s="23">
        <v>229149.02000000002</v>
      </c>
      <c r="K142" s="23">
        <v>157689.51</v>
      </c>
      <c r="L142" s="24">
        <v>0.94527422536993222</v>
      </c>
    </row>
    <row r="143" spans="1:12" x14ac:dyDescent="0.2">
      <c r="A143" s="21"/>
      <c r="B143" s="21"/>
      <c r="C143" s="21"/>
      <c r="D143" s="21" t="s">
        <v>172</v>
      </c>
      <c r="E143" s="23">
        <v>20000</v>
      </c>
      <c r="F143" s="23">
        <v>-20000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4">
        <v>0</v>
      </c>
    </row>
    <row r="144" spans="1:12" x14ac:dyDescent="0.2">
      <c r="A144" s="21"/>
      <c r="B144" s="21"/>
      <c r="C144" s="21"/>
      <c r="D144" s="21" t="s">
        <v>181</v>
      </c>
      <c r="E144" s="23">
        <v>1743382</v>
      </c>
      <c r="F144" s="23">
        <v>182325.18000000002</v>
      </c>
      <c r="G144" s="23">
        <v>1925707.18</v>
      </c>
      <c r="H144" s="23">
        <v>20528.989999999998</v>
      </c>
      <c r="I144" s="23">
        <v>20528.989999999998</v>
      </c>
      <c r="J144" s="23">
        <v>20528.989999999998</v>
      </c>
      <c r="K144" s="23">
        <v>15688.73</v>
      </c>
      <c r="L144" s="24">
        <v>1.0660494084048644E-2</v>
      </c>
    </row>
    <row r="145" spans="1:12" x14ac:dyDescent="0.2">
      <c r="A145" s="21"/>
      <c r="B145" s="21"/>
      <c r="C145" s="21" t="s">
        <v>258</v>
      </c>
      <c r="D145" s="21"/>
      <c r="E145" s="23">
        <v>2588722</v>
      </c>
      <c r="F145" s="23">
        <v>213340.57</v>
      </c>
      <c r="G145" s="23">
        <v>2802062.57</v>
      </c>
      <c r="H145" s="23">
        <v>783203.33</v>
      </c>
      <c r="I145" s="23">
        <v>783203.33</v>
      </c>
      <c r="J145" s="23">
        <v>704958.01</v>
      </c>
      <c r="K145" s="23">
        <v>628658.24</v>
      </c>
      <c r="L145" s="24">
        <v>0.25158539197074392</v>
      </c>
    </row>
    <row r="146" spans="1:12" x14ac:dyDescent="0.2">
      <c r="A146" s="21"/>
      <c r="B146" s="21" t="s">
        <v>259</v>
      </c>
      <c r="C146" s="21"/>
      <c r="D146" s="21"/>
      <c r="E146" s="23">
        <v>2588722</v>
      </c>
      <c r="F146" s="23">
        <v>213340.57</v>
      </c>
      <c r="G146" s="23">
        <v>2802062.57</v>
      </c>
      <c r="H146" s="23">
        <v>783203.33</v>
      </c>
      <c r="I146" s="23">
        <v>783203.33</v>
      </c>
      <c r="J146" s="23">
        <v>704958.01</v>
      </c>
      <c r="K146" s="23">
        <v>628658.24</v>
      </c>
      <c r="L146" s="24">
        <v>0.25158539197074392</v>
      </c>
    </row>
    <row r="147" spans="1:12" x14ac:dyDescent="0.2">
      <c r="A147" s="21"/>
      <c r="B147" s="21" t="s">
        <v>123</v>
      </c>
      <c r="C147" s="21" t="s">
        <v>86</v>
      </c>
      <c r="D147" s="21" t="s">
        <v>170</v>
      </c>
      <c r="E147" s="23">
        <v>276180</v>
      </c>
      <c r="F147" s="23">
        <v>41000</v>
      </c>
      <c r="G147" s="23">
        <v>317180</v>
      </c>
      <c r="H147" s="23">
        <v>329687.07</v>
      </c>
      <c r="I147" s="23">
        <v>329687.07</v>
      </c>
      <c r="J147" s="23">
        <v>280760.42</v>
      </c>
      <c r="K147" s="23">
        <v>280760.42</v>
      </c>
      <c r="L147" s="24">
        <v>0.88517693423292765</v>
      </c>
    </row>
    <row r="148" spans="1:12" x14ac:dyDescent="0.2">
      <c r="A148" s="21"/>
      <c r="B148" s="21"/>
      <c r="C148" s="21"/>
      <c r="D148" s="21" t="s">
        <v>171</v>
      </c>
      <c r="E148" s="23">
        <v>131500</v>
      </c>
      <c r="F148" s="23">
        <v>-22990.26</v>
      </c>
      <c r="G148" s="23">
        <v>108509.73999999999</v>
      </c>
      <c r="H148" s="23">
        <v>94353.36</v>
      </c>
      <c r="I148" s="23">
        <v>94353.36</v>
      </c>
      <c r="J148" s="23">
        <v>81379.47</v>
      </c>
      <c r="K148" s="23">
        <v>64348.35</v>
      </c>
      <c r="L148" s="24">
        <v>0.74997387331312382</v>
      </c>
    </row>
    <row r="149" spans="1:12" x14ac:dyDescent="0.2">
      <c r="A149" s="21"/>
      <c r="B149" s="21"/>
      <c r="C149" s="21"/>
      <c r="D149" s="21" t="s">
        <v>172</v>
      </c>
      <c r="E149" s="23">
        <v>578300</v>
      </c>
      <c r="F149" s="23">
        <v>474250</v>
      </c>
      <c r="G149" s="23">
        <v>1052550</v>
      </c>
      <c r="H149" s="23">
        <v>1052547.99</v>
      </c>
      <c r="I149" s="23">
        <v>1052547.99</v>
      </c>
      <c r="J149" s="23">
        <v>1052547.99</v>
      </c>
      <c r="K149" s="23">
        <v>908217</v>
      </c>
      <c r="L149" s="24">
        <v>0.99999809035200227</v>
      </c>
    </row>
    <row r="150" spans="1:12" x14ac:dyDescent="0.2">
      <c r="A150" s="21"/>
      <c r="B150" s="21"/>
      <c r="C150" s="21" t="s">
        <v>260</v>
      </c>
      <c r="D150" s="21"/>
      <c r="E150" s="23">
        <v>985980</v>
      </c>
      <c r="F150" s="23">
        <v>492259.74</v>
      </c>
      <c r="G150" s="23">
        <v>1478239.74</v>
      </c>
      <c r="H150" s="23">
        <v>1476588.42</v>
      </c>
      <c r="I150" s="23">
        <v>1476588.42</v>
      </c>
      <c r="J150" s="23">
        <v>1414687.88</v>
      </c>
      <c r="K150" s="23">
        <v>1253325.77</v>
      </c>
      <c r="L150" s="24">
        <v>0.95700842138095943</v>
      </c>
    </row>
    <row r="151" spans="1:12" x14ac:dyDescent="0.2">
      <c r="A151" s="21"/>
      <c r="B151" s="21" t="s">
        <v>261</v>
      </c>
      <c r="C151" s="21"/>
      <c r="D151" s="21"/>
      <c r="E151" s="23">
        <v>985980</v>
      </c>
      <c r="F151" s="23">
        <v>492259.74</v>
      </c>
      <c r="G151" s="23">
        <v>1478239.74</v>
      </c>
      <c r="H151" s="23">
        <v>1476588.42</v>
      </c>
      <c r="I151" s="23">
        <v>1476588.42</v>
      </c>
      <c r="J151" s="23">
        <v>1414687.88</v>
      </c>
      <c r="K151" s="23">
        <v>1253325.77</v>
      </c>
      <c r="L151" s="24">
        <v>0.95700842138095943</v>
      </c>
    </row>
    <row r="152" spans="1:12" x14ac:dyDescent="0.2">
      <c r="A152" s="21"/>
      <c r="B152" s="21" t="s">
        <v>124</v>
      </c>
      <c r="C152" s="21" t="s">
        <v>262</v>
      </c>
      <c r="D152" s="21" t="s">
        <v>170</v>
      </c>
      <c r="E152" s="23">
        <v>1205676</v>
      </c>
      <c r="F152" s="23">
        <v>175598.12999999998</v>
      </c>
      <c r="G152" s="23">
        <v>1381274.13</v>
      </c>
      <c r="H152" s="23">
        <v>1184536.5</v>
      </c>
      <c r="I152" s="23">
        <v>1184536.5</v>
      </c>
      <c r="J152" s="23">
        <v>1148773.79</v>
      </c>
      <c r="K152" s="23">
        <v>1148773.79</v>
      </c>
      <c r="L152" s="24">
        <v>0.83167690254214788</v>
      </c>
    </row>
    <row r="153" spans="1:12" x14ac:dyDescent="0.2">
      <c r="A153" s="21"/>
      <c r="B153" s="21"/>
      <c r="C153" s="21"/>
      <c r="D153" s="21" t="s">
        <v>171</v>
      </c>
      <c r="E153" s="23">
        <v>1905810</v>
      </c>
      <c r="F153" s="23">
        <v>-462014.3</v>
      </c>
      <c r="G153" s="23">
        <v>1443795.7</v>
      </c>
      <c r="H153" s="23">
        <v>729528.54</v>
      </c>
      <c r="I153" s="23">
        <v>728732.72000000009</v>
      </c>
      <c r="J153" s="23">
        <v>620952.66</v>
      </c>
      <c r="K153" s="23">
        <v>431968.67999999993</v>
      </c>
      <c r="L153" s="24">
        <v>0.43008346679519827</v>
      </c>
    </row>
    <row r="154" spans="1:12" x14ac:dyDescent="0.2">
      <c r="A154" s="21"/>
      <c r="B154" s="21"/>
      <c r="C154" s="21"/>
      <c r="D154" s="21" t="s">
        <v>172</v>
      </c>
      <c r="E154" s="23">
        <v>3392000</v>
      </c>
      <c r="F154" s="23">
        <v>-766000</v>
      </c>
      <c r="G154" s="23">
        <v>2626000</v>
      </c>
      <c r="H154" s="23">
        <v>2113876.5099999998</v>
      </c>
      <c r="I154" s="23">
        <v>1973273.51</v>
      </c>
      <c r="J154" s="23">
        <v>1941565.81</v>
      </c>
      <c r="K154" s="23">
        <v>1201090.98</v>
      </c>
      <c r="L154" s="24">
        <v>0.73936245620715924</v>
      </c>
    </row>
    <row r="155" spans="1:12" x14ac:dyDescent="0.2">
      <c r="A155" s="21"/>
      <c r="B155" s="21"/>
      <c r="C155" s="21"/>
      <c r="D155" s="21" t="s">
        <v>181</v>
      </c>
      <c r="E155" s="23">
        <v>1135979</v>
      </c>
      <c r="F155" s="23">
        <v>1859302.67</v>
      </c>
      <c r="G155" s="23">
        <v>2995281.67</v>
      </c>
      <c r="H155" s="23">
        <v>1142725.3199999998</v>
      </c>
      <c r="I155" s="23">
        <v>1041515.88</v>
      </c>
      <c r="J155" s="23">
        <v>1031110.7</v>
      </c>
      <c r="K155" s="23">
        <v>977000.34000000008</v>
      </c>
      <c r="L155" s="24">
        <v>0.34424498715007323</v>
      </c>
    </row>
    <row r="156" spans="1:12" x14ac:dyDescent="0.2">
      <c r="A156" s="21"/>
      <c r="B156" s="21"/>
      <c r="C156" s="21"/>
      <c r="D156" s="21" t="s">
        <v>195</v>
      </c>
      <c r="E156" s="23">
        <v>0</v>
      </c>
      <c r="F156" s="23">
        <v>1000000</v>
      </c>
      <c r="G156" s="23">
        <v>1000000</v>
      </c>
      <c r="H156" s="23">
        <v>0</v>
      </c>
      <c r="I156" s="23">
        <v>0</v>
      </c>
      <c r="J156" s="23">
        <v>0</v>
      </c>
      <c r="K156" s="23">
        <v>0</v>
      </c>
      <c r="L156" s="24">
        <v>0</v>
      </c>
    </row>
    <row r="157" spans="1:12" x14ac:dyDescent="0.2">
      <c r="A157" s="21"/>
      <c r="B157" s="21"/>
      <c r="C157" s="21" t="s">
        <v>263</v>
      </c>
      <c r="D157" s="21"/>
      <c r="E157" s="23">
        <v>7639465</v>
      </c>
      <c r="F157" s="23">
        <v>1806886.5</v>
      </c>
      <c r="G157" s="23">
        <v>9446351.5</v>
      </c>
      <c r="H157" s="23">
        <v>5170666.8699999992</v>
      </c>
      <c r="I157" s="23">
        <v>4928058.6100000003</v>
      </c>
      <c r="J157" s="23">
        <v>4742402.96</v>
      </c>
      <c r="K157" s="23">
        <v>3758833.79</v>
      </c>
      <c r="L157" s="24">
        <v>0.50203541123787321</v>
      </c>
    </row>
    <row r="158" spans="1:12" x14ac:dyDescent="0.2">
      <c r="A158" s="21"/>
      <c r="B158" s="21" t="s">
        <v>264</v>
      </c>
      <c r="C158" s="21"/>
      <c r="D158" s="21"/>
      <c r="E158" s="23">
        <v>7639465</v>
      </c>
      <c r="F158" s="23">
        <v>1806886.5</v>
      </c>
      <c r="G158" s="23">
        <v>9446351.5</v>
      </c>
      <c r="H158" s="23">
        <v>5170666.8699999992</v>
      </c>
      <c r="I158" s="23">
        <v>4928058.6100000003</v>
      </c>
      <c r="J158" s="23">
        <v>4742402.96</v>
      </c>
      <c r="K158" s="23">
        <v>3758833.79</v>
      </c>
      <c r="L158" s="24">
        <v>0.50203541123787321</v>
      </c>
    </row>
    <row r="159" spans="1:12" x14ac:dyDescent="0.2">
      <c r="A159" s="21"/>
      <c r="B159" s="21" t="s">
        <v>125</v>
      </c>
      <c r="C159" s="21" t="s">
        <v>265</v>
      </c>
      <c r="D159" s="21" t="s">
        <v>181</v>
      </c>
      <c r="E159" s="23">
        <v>0</v>
      </c>
      <c r="F159" s="23">
        <v>219764.3</v>
      </c>
      <c r="G159" s="23">
        <v>219764.3</v>
      </c>
      <c r="H159" s="23">
        <v>219764.3</v>
      </c>
      <c r="I159" s="23">
        <v>219764.3</v>
      </c>
      <c r="J159" s="23">
        <v>219764.3</v>
      </c>
      <c r="K159" s="23">
        <v>219764.3</v>
      </c>
      <c r="L159" s="24">
        <v>1</v>
      </c>
    </row>
    <row r="160" spans="1:12" x14ac:dyDescent="0.2">
      <c r="A160" s="21"/>
      <c r="B160" s="21"/>
      <c r="C160" s="21" t="s">
        <v>266</v>
      </c>
      <c r="D160" s="21"/>
      <c r="E160" s="23">
        <v>0</v>
      </c>
      <c r="F160" s="23">
        <v>219764.3</v>
      </c>
      <c r="G160" s="23">
        <v>219764.3</v>
      </c>
      <c r="H160" s="23">
        <v>219764.3</v>
      </c>
      <c r="I160" s="23">
        <v>219764.3</v>
      </c>
      <c r="J160" s="23">
        <v>219764.3</v>
      </c>
      <c r="K160" s="23">
        <v>219764.3</v>
      </c>
      <c r="L160" s="24">
        <v>1</v>
      </c>
    </row>
    <row r="161" spans="1:12" x14ac:dyDescent="0.2">
      <c r="A161" s="21"/>
      <c r="B161" s="21" t="s">
        <v>267</v>
      </c>
      <c r="C161" s="21"/>
      <c r="D161" s="21"/>
      <c r="E161" s="23">
        <v>0</v>
      </c>
      <c r="F161" s="23">
        <v>219764.3</v>
      </c>
      <c r="G161" s="23">
        <v>219764.3</v>
      </c>
      <c r="H161" s="23">
        <v>219764.3</v>
      </c>
      <c r="I161" s="23">
        <v>219764.3</v>
      </c>
      <c r="J161" s="23">
        <v>219764.3</v>
      </c>
      <c r="K161" s="23">
        <v>219764.3</v>
      </c>
      <c r="L161" s="24">
        <v>1</v>
      </c>
    </row>
    <row r="162" spans="1:12" x14ac:dyDescent="0.2">
      <c r="A162" s="21" t="s">
        <v>268</v>
      </c>
      <c r="B162" s="21"/>
      <c r="C162" s="21"/>
      <c r="D162" s="21"/>
      <c r="E162" s="23">
        <v>11574146</v>
      </c>
      <c r="F162" s="23">
        <v>2732251.11</v>
      </c>
      <c r="G162" s="23">
        <v>14306397.110000001</v>
      </c>
      <c r="H162" s="23">
        <v>7956217.04</v>
      </c>
      <c r="I162" s="23">
        <v>7713608.7799999993</v>
      </c>
      <c r="J162" s="23">
        <v>7383170.0500000007</v>
      </c>
      <c r="K162" s="23">
        <v>6161811.3299999991</v>
      </c>
      <c r="L162" s="24">
        <v>0.51607473169043039</v>
      </c>
    </row>
    <row r="163" spans="1:12" x14ac:dyDescent="0.2">
      <c r="A163" s="21" t="s">
        <v>165</v>
      </c>
      <c r="B163" s="21" t="s">
        <v>122</v>
      </c>
      <c r="C163" s="21" t="s">
        <v>257</v>
      </c>
      <c r="D163" s="21" t="s">
        <v>171</v>
      </c>
      <c r="E163" s="23">
        <v>0</v>
      </c>
      <c r="F163" s="23">
        <v>276794.40000000002</v>
      </c>
      <c r="G163" s="23">
        <v>276794.40000000002</v>
      </c>
      <c r="H163" s="23">
        <v>175897</v>
      </c>
      <c r="I163" s="23">
        <v>131922.75</v>
      </c>
      <c r="J163" s="23">
        <v>79153.649999999994</v>
      </c>
      <c r="K163" s="23">
        <v>79153.649999999994</v>
      </c>
      <c r="L163" s="24">
        <v>0.28596550363735679</v>
      </c>
    </row>
    <row r="164" spans="1:12" x14ac:dyDescent="0.2">
      <c r="A164" s="21"/>
      <c r="B164" s="21"/>
      <c r="C164" s="21"/>
      <c r="D164" s="21" t="s">
        <v>181</v>
      </c>
      <c r="E164" s="23">
        <v>0</v>
      </c>
      <c r="F164" s="23">
        <v>490063.62</v>
      </c>
      <c r="G164" s="23">
        <v>490063.62</v>
      </c>
      <c r="H164" s="23">
        <v>1714147.84</v>
      </c>
      <c r="I164" s="23">
        <v>1631420.1800000002</v>
      </c>
      <c r="J164" s="23">
        <v>426650.02999999997</v>
      </c>
      <c r="K164" s="23">
        <v>409168.52</v>
      </c>
      <c r="L164" s="24">
        <v>0.87060131090734705</v>
      </c>
    </row>
    <row r="165" spans="1:12" x14ac:dyDescent="0.2">
      <c r="A165" s="21"/>
      <c r="B165" s="21"/>
      <c r="C165" s="21" t="s">
        <v>258</v>
      </c>
      <c r="D165" s="21"/>
      <c r="E165" s="23">
        <v>0</v>
      </c>
      <c r="F165" s="23">
        <v>766858.02</v>
      </c>
      <c r="G165" s="23">
        <v>766858.02</v>
      </c>
      <c r="H165" s="23">
        <v>1890044.84</v>
      </c>
      <c r="I165" s="23">
        <v>1763342.9300000002</v>
      </c>
      <c r="J165" s="23">
        <v>505803.67999999993</v>
      </c>
      <c r="K165" s="23">
        <v>488322.17000000004</v>
      </c>
      <c r="L165" s="24">
        <v>0.65957930517568297</v>
      </c>
    </row>
    <row r="166" spans="1:12" x14ac:dyDescent="0.2">
      <c r="A166" s="21"/>
      <c r="B166" s="21" t="s">
        <v>259</v>
      </c>
      <c r="C166" s="21"/>
      <c r="D166" s="21"/>
      <c r="E166" s="23">
        <v>0</v>
      </c>
      <c r="F166" s="23">
        <v>766858.02</v>
      </c>
      <c r="G166" s="23">
        <v>766858.02</v>
      </c>
      <c r="H166" s="23">
        <v>1890044.84</v>
      </c>
      <c r="I166" s="23">
        <v>1763342.9300000002</v>
      </c>
      <c r="J166" s="23">
        <v>505803.67999999993</v>
      </c>
      <c r="K166" s="23">
        <v>488322.17000000004</v>
      </c>
      <c r="L166" s="24">
        <v>0.65957930517568297</v>
      </c>
    </row>
    <row r="167" spans="1:12" x14ac:dyDescent="0.2">
      <c r="A167" s="21" t="s">
        <v>269</v>
      </c>
      <c r="B167" s="21"/>
      <c r="C167" s="21"/>
      <c r="D167" s="21"/>
      <c r="E167" s="23">
        <v>0</v>
      </c>
      <c r="F167" s="23">
        <v>766858.02</v>
      </c>
      <c r="G167" s="23">
        <v>766858.02</v>
      </c>
      <c r="H167" s="23">
        <v>1890044.84</v>
      </c>
      <c r="I167" s="23">
        <v>1763342.9300000002</v>
      </c>
      <c r="J167" s="23">
        <v>505803.67999999993</v>
      </c>
      <c r="K167" s="23">
        <v>488322.17000000004</v>
      </c>
      <c r="L167" s="24">
        <v>0.65957930517568297</v>
      </c>
    </row>
    <row r="168" spans="1:12" x14ac:dyDescent="0.2">
      <c r="A168" s="21" t="s">
        <v>126</v>
      </c>
      <c r="B168" s="21" t="s">
        <v>127</v>
      </c>
      <c r="C168" s="21" t="s">
        <v>270</v>
      </c>
      <c r="D168" s="21" t="s">
        <v>170</v>
      </c>
      <c r="E168" s="23">
        <v>89731</v>
      </c>
      <c r="F168" s="23">
        <v>2100</v>
      </c>
      <c r="G168" s="23">
        <v>91831</v>
      </c>
      <c r="H168" s="23">
        <v>91830.94</v>
      </c>
      <c r="I168" s="23">
        <v>91830.94</v>
      </c>
      <c r="J168" s="23">
        <v>91539.409999999989</v>
      </c>
      <c r="K168" s="23">
        <v>91539.409999999989</v>
      </c>
      <c r="L168" s="24">
        <v>0.99682471060970679</v>
      </c>
    </row>
    <row r="169" spans="1:12" x14ac:dyDescent="0.2">
      <c r="A169" s="21"/>
      <c r="B169" s="21"/>
      <c r="C169" s="21"/>
      <c r="D169" s="21" t="s">
        <v>171</v>
      </c>
      <c r="E169" s="23">
        <v>720300</v>
      </c>
      <c r="F169" s="23">
        <v>-36000</v>
      </c>
      <c r="G169" s="23">
        <v>684300</v>
      </c>
      <c r="H169" s="23">
        <v>711538.39999999991</v>
      </c>
      <c r="I169" s="23">
        <v>709710.6</v>
      </c>
      <c r="J169" s="23">
        <v>663326.37</v>
      </c>
      <c r="K169" s="23">
        <v>579952.15999999992</v>
      </c>
      <c r="L169" s="24">
        <v>0.96935024112231472</v>
      </c>
    </row>
    <row r="170" spans="1:12" x14ac:dyDescent="0.2">
      <c r="A170" s="21"/>
      <c r="B170" s="21"/>
      <c r="C170" s="21"/>
      <c r="D170" s="21" t="s">
        <v>172</v>
      </c>
      <c r="E170" s="23">
        <v>179825</v>
      </c>
      <c r="F170" s="23">
        <v>0</v>
      </c>
      <c r="G170" s="23">
        <v>179825</v>
      </c>
      <c r="H170" s="23">
        <v>179823</v>
      </c>
      <c r="I170" s="23">
        <v>179823</v>
      </c>
      <c r="J170" s="23">
        <v>179137.46000000002</v>
      </c>
      <c r="K170" s="23">
        <v>172137.46000000002</v>
      </c>
      <c r="L170" s="24">
        <v>0.99617661615459485</v>
      </c>
    </row>
    <row r="171" spans="1:12" x14ac:dyDescent="0.2">
      <c r="A171" s="21"/>
      <c r="B171" s="21"/>
      <c r="C171" s="21"/>
      <c r="D171" s="21" t="s">
        <v>181</v>
      </c>
      <c r="E171" s="23">
        <v>0</v>
      </c>
      <c r="F171" s="23">
        <v>96400</v>
      </c>
      <c r="G171" s="23">
        <v>96400</v>
      </c>
      <c r="H171" s="23">
        <v>91388.98</v>
      </c>
      <c r="I171" s="23">
        <v>91388.98</v>
      </c>
      <c r="J171" s="23">
        <v>91250.53</v>
      </c>
      <c r="K171" s="23">
        <v>36297.339999999997</v>
      </c>
      <c r="L171" s="24">
        <v>0.94658226141078838</v>
      </c>
    </row>
    <row r="172" spans="1:12" x14ac:dyDescent="0.2">
      <c r="A172" s="21"/>
      <c r="B172" s="21"/>
      <c r="C172" s="21" t="s">
        <v>271</v>
      </c>
      <c r="D172" s="21"/>
      <c r="E172" s="23">
        <v>989856</v>
      </c>
      <c r="F172" s="23">
        <v>62500</v>
      </c>
      <c r="G172" s="23">
        <v>1052356</v>
      </c>
      <c r="H172" s="23">
        <v>1074581.3199999998</v>
      </c>
      <c r="I172" s="23">
        <v>1072753.52</v>
      </c>
      <c r="J172" s="23">
        <v>1025253.77</v>
      </c>
      <c r="K172" s="23">
        <v>879926.37</v>
      </c>
      <c r="L172" s="24">
        <v>0.97424613913922664</v>
      </c>
    </row>
    <row r="173" spans="1:12" x14ac:dyDescent="0.2">
      <c r="A173" s="21"/>
      <c r="B173" s="21" t="s">
        <v>272</v>
      </c>
      <c r="C173" s="21"/>
      <c r="D173" s="21"/>
      <c r="E173" s="23">
        <v>989856</v>
      </c>
      <c r="F173" s="23">
        <v>62500</v>
      </c>
      <c r="G173" s="23">
        <v>1052356</v>
      </c>
      <c r="H173" s="23">
        <v>1074581.3199999998</v>
      </c>
      <c r="I173" s="23">
        <v>1072753.52</v>
      </c>
      <c r="J173" s="23">
        <v>1025253.77</v>
      </c>
      <c r="K173" s="23">
        <v>879926.37</v>
      </c>
      <c r="L173" s="24">
        <v>0.97424613913922664</v>
      </c>
    </row>
    <row r="174" spans="1:12" x14ac:dyDescent="0.2">
      <c r="A174" s="21"/>
      <c r="B174" s="21" t="s">
        <v>128</v>
      </c>
      <c r="C174" s="21" t="s">
        <v>273</v>
      </c>
      <c r="D174" s="21" t="s">
        <v>170</v>
      </c>
      <c r="E174" s="23">
        <v>391377</v>
      </c>
      <c r="F174" s="23">
        <v>20000</v>
      </c>
      <c r="G174" s="23">
        <v>411377</v>
      </c>
      <c r="H174" s="23">
        <v>329182.23000000004</v>
      </c>
      <c r="I174" s="23">
        <v>329182.23000000004</v>
      </c>
      <c r="J174" s="23">
        <v>293527.75999999995</v>
      </c>
      <c r="K174" s="23">
        <v>293527.75999999995</v>
      </c>
      <c r="L174" s="24">
        <v>0.71352496615027083</v>
      </c>
    </row>
    <row r="175" spans="1:12" x14ac:dyDescent="0.2">
      <c r="A175" s="21"/>
      <c r="B175" s="21"/>
      <c r="C175" s="21"/>
      <c r="D175" s="21" t="s">
        <v>171</v>
      </c>
      <c r="E175" s="23">
        <v>492700</v>
      </c>
      <c r="F175" s="23">
        <v>73123.87</v>
      </c>
      <c r="G175" s="23">
        <v>565823.87</v>
      </c>
      <c r="H175" s="23">
        <v>532157.58000000007</v>
      </c>
      <c r="I175" s="23">
        <v>470713.18000000005</v>
      </c>
      <c r="J175" s="23">
        <v>414844.88</v>
      </c>
      <c r="K175" s="23">
        <v>348878.82000000007</v>
      </c>
      <c r="L175" s="24">
        <v>0.73316963457197382</v>
      </c>
    </row>
    <row r="176" spans="1:12" x14ac:dyDescent="0.2">
      <c r="A176" s="21"/>
      <c r="B176" s="21"/>
      <c r="C176" s="21"/>
      <c r="D176" s="21" t="s">
        <v>172</v>
      </c>
      <c r="E176" s="23">
        <v>160300</v>
      </c>
      <c r="F176" s="23">
        <v>3445</v>
      </c>
      <c r="G176" s="23">
        <v>163745</v>
      </c>
      <c r="H176" s="23">
        <v>163745</v>
      </c>
      <c r="I176" s="23">
        <v>163745</v>
      </c>
      <c r="J176" s="23">
        <v>163745</v>
      </c>
      <c r="K176" s="23">
        <v>160300</v>
      </c>
      <c r="L176" s="24">
        <v>1</v>
      </c>
    </row>
    <row r="177" spans="1:12" x14ac:dyDescent="0.2">
      <c r="A177" s="21"/>
      <c r="B177" s="21"/>
      <c r="C177" s="21" t="s">
        <v>274</v>
      </c>
      <c r="D177" s="21"/>
      <c r="E177" s="23">
        <v>1044377</v>
      </c>
      <c r="F177" s="23">
        <v>96568.87</v>
      </c>
      <c r="G177" s="23">
        <v>1140945.8700000001</v>
      </c>
      <c r="H177" s="23">
        <v>1025084.81</v>
      </c>
      <c r="I177" s="23">
        <v>963640.41000000015</v>
      </c>
      <c r="J177" s="23">
        <v>872117.6399999999</v>
      </c>
      <c r="K177" s="23">
        <v>802706.58000000007</v>
      </c>
      <c r="L177" s="24">
        <v>0.76438125850790772</v>
      </c>
    </row>
    <row r="178" spans="1:12" x14ac:dyDescent="0.2">
      <c r="A178" s="21"/>
      <c r="B178" s="21" t="s">
        <v>275</v>
      </c>
      <c r="C178" s="21"/>
      <c r="D178" s="21"/>
      <c r="E178" s="23">
        <v>1044377</v>
      </c>
      <c r="F178" s="23">
        <v>96568.87</v>
      </c>
      <c r="G178" s="23">
        <v>1140945.8700000001</v>
      </c>
      <c r="H178" s="23">
        <v>1025084.81</v>
      </c>
      <c r="I178" s="23">
        <v>963640.41000000015</v>
      </c>
      <c r="J178" s="23">
        <v>872117.6399999999</v>
      </c>
      <c r="K178" s="23">
        <v>802706.58000000007</v>
      </c>
      <c r="L178" s="24">
        <v>0.76438125850790772</v>
      </c>
    </row>
    <row r="179" spans="1:12" x14ac:dyDescent="0.2">
      <c r="A179" s="21"/>
      <c r="B179" s="21" t="s">
        <v>129</v>
      </c>
      <c r="C179" s="21" t="s">
        <v>276</v>
      </c>
      <c r="D179" s="21" t="s">
        <v>170</v>
      </c>
      <c r="E179" s="23">
        <v>352834</v>
      </c>
      <c r="F179" s="23">
        <v>31500</v>
      </c>
      <c r="G179" s="23">
        <v>384334</v>
      </c>
      <c r="H179" s="23">
        <v>365808.87</v>
      </c>
      <c r="I179" s="23">
        <v>365808.87</v>
      </c>
      <c r="J179" s="23">
        <v>337974.66000000003</v>
      </c>
      <c r="K179" s="23">
        <v>337974.66000000003</v>
      </c>
      <c r="L179" s="24">
        <v>0.87937746855599563</v>
      </c>
    </row>
    <row r="180" spans="1:12" x14ac:dyDescent="0.2">
      <c r="A180" s="21"/>
      <c r="B180" s="21"/>
      <c r="C180" s="21"/>
      <c r="D180" s="21" t="s">
        <v>171</v>
      </c>
      <c r="E180" s="23">
        <v>1500</v>
      </c>
      <c r="F180" s="23">
        <v>0</v>
      </c>
      <c r="G180" s="23">
        <v>1500</v>
      </c>
      <c r="H180" s="23">
        <v>472.78</v>
      </c>
      <c r="I180" s="23">
        <v>472.78</v>
      </c>
      <c r="J180" s="23">
        <v>472.78</v>
      </c>
      <c r="K180" s="23">
        <v>472.78</v>
      </c>
      <c r="L180" s="24">
        <v>0.31518666666666667</v>
      </c>
    </row>
    <row r="181" spans="1:12" x14ac:dyDescent="0.2">
      <c r="A181" s="21"/>
      <c r="B181" s="21"/>
      <c r="C181" s="21" t="s">
        <v>277</v>
      </c>
      <c r="D181" s="21"/>
      <c r="E181" s="23">
        <v>354334</v>
      </c>
      <c r="F181" s="23">
        <v>31500</v>
      </c>
      <c r="G181" s="23">
        <v>385834</v>
      </c>
      <c r="H181" s="23">
        <v>366281.65</v>
      </c>
      <c r="I181" s="23">
        <v>366281.65</v>
      </c>
      <c r="J181" s="23">
        <v>338447.44000000006</v>
      </c>
      <c r="K181" s="23">
        <v>338447.44000000006</v>
      </c>
      <c r="L181" s="24">
        <v>0.87718407398000176</v>
      </c>
    </row>
    <row r="182" spans="1:12" x14ac:dyDescent="0.2">
      <c r="A182" s="21"/>
      <c r="B182" s="21" t="s">
        <v>278</v>
      </c>
      <c r="C182" s="21"/>
      <c r="D182" s="21"/>
      <c r="E182" s="23">
        <v>354334</v>
      </c>
      <c r="F182" s="23">
        <v>31500</v>
      </c>
      <c r="G182" s="23">
        <v>385834</v>
      </c>
      <c r="H182" s="23">
        <v>366281.65</v>
      </c>
      <c r="I182" s="23">
        <v>366281.65</v>
      </c>
      <c r="J182" s="23">
        <v>338447.44000000006</v>
      </c>
      <c r="K182" s="23">
        <v>338447.44000000006</v>
      </c>
      <c r="L182" s="24">
        <v>0.87718407398000176</v>
      </c>
    </row>
    <row r="183" spans="1:12" x14ac:dyDescent="0.2">
      <c r="A183" s="21"/>
      <c r="B183" s="21" t="s">
        <v>130</v>
      </c>
      <c r="C183" s="21" t="s">
        <v>279</v>
      </c>
      <c r="D183" s="21" t="s">
        <v>170</v>
      </c>
      <c r="E183" s="23">
        <v>134748</v>
      </c>
      <c r="F183" s="23">
        <v>10100</v>
      </c>
      <c r="G183" s="23">
        <v>144848</v>
      </c>
      <c r="H183" s="23">
        <v>143600.62000000002</v>
      </c>
      <c r="I183" s="23">
        <v>143600.62000000002</v>
      </c>
      <c r="J183" s="23">
        <v>137044.09</v>
      </c>
      <c r="K183" s="23">
        <v>137044.09</v>
      </c>
      <c r="L183" s="24">
        <v>0.94612345355130889</v>
      </c>
    </row>
    <row r="184" spans="1:12" x14ac:dyDescent="0.2">
      <c r="A184" s="21"/>
      <c r="B184" s="21"/>
      <c r="C184" s="21"/>
      <c r="D184" s="21" t="s">
        <v>171</v>
      </c>
      <c r="E184" s="23">
        <v>3669900</v>
      </c>
      <c r="F184" s="23">
        <v>-33000</v>
      </c>
      <c r="G184" s="23">
        <v>3636900</v>
      </c>
      <c r="H184" s="23">
        <v>3600282.19</v>
      </c>
      <c r="I184" s="23">
        <v>3596347.42</v>
      </c>
      <c r="J184" s="23">
        <v>3527805.5100000002</v>
      </c>
      <c r="K184" s="23">
        <v>3451664.0100000002</v>
      </c>
      <c r="L184" s="24">
        <v>0.97000343974263803</v>
      </c>
    </row>
    <row r="185" spans="1:12" x14ac:dyDescent="0.2">
      <c r="A185" s="21"/>
      <c r="B185" s="21"/>
      <c r="C185" s="21"/>
      <c r="D185" s="21" t="s">
        <v>172</v>
      </c>
      <c r="E185" s="23">
        <v>27930</v>
      </c>
      <c r="F185" s="23">
        <v>27603.66</v>
      </c>
      <c r="G185" s="23">
        <v>55533.66</v>
      </c>
      <c r="H185" s="23">
        <v>55533.630000000005</v>
      </c>
      <c r="I185" s="23">
        <v>55533.630000000005</v>
      </c>
      <c r="J185" s="23">
        <v>55533.630000000005</v>
      </c>
      <c r="K185" s="23">
        <v>27930</v>
      </c>
      <c r="L185" s="24">
        <v>0.99999945978709126</v>
      </c>
    </row>
    <row r="186" spans="1:12" x14ac:dyDescent="0.2">
      <c r="A186" s="21"/>
      <c r="B186" s="21"/>
      <c r="C186" s="21"/>
      <c r="D186" s="21" t="s">
        <v>181</v>
      </c>
      <c r="E186" s="23">
        <v>1034672</v>
      </c>
      <c r="F186" s="23">
        <v>552971.48</v>
      </c>
      <c r="G186" s="23">
        <v>1587643.48</v>
      </c>
      <c r="H186" s="23">
        <v>1456907.36</v>
      </c>
      <c r="I186" s="23">
        <v>1430104.34</v>
      </c>
      <c r="J186" s="23">
        <v>1422477.4600000002</v>
      </c>
      <c r="K186" s="23">
        <v>1205180.8100000003</v>
      </c>
      <c r="L186" s="24">
        <v>0.89596781514197399</v>
      </c>
    </row>
    <row r="187" spans="1:12" x14ac:dyDescent="0.2">
      <c r="A187" s="21"/>
      <c r="B187" s="21"/>
      <c r="C187" s="21" t="s">
        <v>280</v>
      </c>
      <c r="D187" s="21"/>
      <c r="E187" s="23">
        <v>4867250</v>
      </c>
      <c r="F187" s="23">
        <v>557675.14</v>
      </c>
      <c r="G187" s="23">
        <v>5424925.1400000006</v>
      </c>
      <c r="H187" s="23">
        <v>5256323.8</v>
      </c>
      <c r="I187" s="23">
        <v>5225586.01</v>
      </c>
      <c r="J187" s="23">
        <v>5142860.6900000004</v>
      </c>
      <c r="K187" s="23">
        <v>4821818.91</v>
      </c>
      <c r="L187" s="24">
        <v>0.94800583552384277</v>
      </c>
    </row>
    <row r="188" spans="1:12" x14ac:dyDescent="0.2">
      <c r="A188" s="21"/>
      <c r="B188" s="21" t="s">
        <v>281</v>
      </c>
      <c r="C188" s="21"/>
      <c r="D188" s="21"/>
      <c r="E188" s="23">
        <v>4867250</v>
      </c>
      <c r="F188" s="23">
        <v>557675.14</v>
      </c>
      <c r="G188" s="23">
        <v>5424925.1400000006</v>
      </c>
      <c r="H188" s="23">
        <v>5256323.8</v>
      </c>
      <c r="I188" s="23">
        <v>5225586.01</v>
      </c>
      <c r="J188" s="23">
        <v>5142860.6900000004</v>
      </c>
      <c r="K188" s="23">
        <v>4821818.91</v>
      </c>
      <c r="L188" s="24">
        <v>0.94800583552384277</v>
      </c>
    </row>
    <row r="189" spans="1:12" x14ac:dyDescent="0.2">
      <c r="A189" s="21"/>
      <c r="B189" s="21" t="s">
        <v>131</v>
      </c>
      <c r="C189" s="21" t="s">
        <v>282</v>
      </c>
      <c r="D189" s="21" t="s">
        <v>170</v>
      </c>
      <c r="E189" s="23">
        <v>1911038</v>
      </c>
      <c r="F189" s="23">
        <v>36000</v>
      </c>
      <c r="G189" s="23">
        <v>1947038</v>
      </c>
      <c r="H189" s="23">
        <v>1947914.22</v>
      </c>
      <c r="I189" s="23">
        <v>1947914.22</v>
      </c>
      <c r="J189" s="23">
        <v>1909010.2100000002</v>
      </c>
      <c r="K189" s="23">
        <v>1909010.2100000002</v>
      </c>
      <c r="L189" s="24">
        <v>0.98046890199369519</v>
      </c>
    </row>
    <row r="190" spans="1:12" x14ac:dyDescent="0.2">
      <c r="A190" s="21"/>
      <c r="B190" s="21"/>
      <c r="C190" s="21"/>
      <c r="D190" s="21" t="s">
        <v>171</v>
      </c>
      <c r="E190" s="23">
        <v>3749900</v>
      </c>
      <c r="F190" s="23">
        <v>4300</v>
      </c>
      <c r="G190" s="23">
        <v>3754200</v>
      </c>
      <c r="H190" s="23">
        <v>3782871.0999999996</v>
      </c>
      <c r="I190" s="23">
        <v>3772191.61</v>
      </c>
      <c r="J190" s="23">
        <v>3563913.0999999992</v>
      </c>
      <c r="K190" s="23">
        <v>3165685.34</v>
      </c>
      <c r="L190" s="24">
        <v>0.94931359543977389</v>
      </c>
    </row>
    <row r="191" spans="1:12" x14ac:dyDescent="0.2">
      <c r="A191" s="21"/>
      <c r="B191" s="21"/>
      <c r="C191" s="21"/>
      <c r="D191" s="21" t="s">
        <v>181</v>
      </c>
      <c r="E191" s="23">
        <v>125000</v>
      </c>
      <c r="F191" s="23">
        <v>400620.05</v>
      </c>
      <c r="G191" s="23">
        <v>525620.05000000005</v>
      </c>
      <c r="H191" s="23">
        <v>582162.25</v>
      </c>
      <c r="I191" s="23">
        <v>504919.65</v>
      </c>
      <c r="J191" s="23">
        <v>450511.91000000003</v>
      </c>
      <c r="K191" s="23">
        <v>268630.64</v>
      </c>
      <c r="L191" s="24">
        <v>0.85710564123267363</v>
      </c>
    </row>
    <row r="192" spans="1:12" x14ac:dyDescent="0.2">
      <c r="A192" s="21"/>
      <c r="B192" s="21"/>
      <c r="C192" s="21"/>
      <c r="D192" s="21" t="s">
        <v>196</v>
      </c>
      <c r="E192" s="23">
        <v>1000</v>
      </c>
      <c r="F192" s="23">
        <v>0</v>
      </c>
      <c r="G192" s="23">
        <v>1000</v>
      </c>
      <c r="H192" s="23">
        <v>0</v>
      </c>
      <c r="I192" s="23">
        <v>0</v>
      </c>
      <c r="J192" s="23">
        <v>0</v>
      </c>
      <c r="K192" s="23">
        <v>0</v>
      </c>
      <c r="L192" s="24">
        <v>0</v>
      </c>
    </row>
    <row r="193" spans="1:12" x14ac:dyDescent="0.2">
      <c r="A193" s="21"/>
      <c r="B193" s="21"/>
      <c r="C193" s="21" t="s">
        <v>283</v>
      </c>
      <c r="D193" s="21"/>
      <c r="E193" s="23">
        <v>5786938</v>
      </c>
      <c r="F193" s="23">
        <v>440920.05</v>
      </c>
      <c r="G193" s="23">
        <v>6227858.0499999998</v>
      </c>
      <c r="H193" s="23">
        <v>6312947.5699999994</v>
      </c>
      <c r="I193" s="23">
        <v>6225025.4800000004</v>
      </c>
      <c r="J193" s="23">
        <v>5923435.2199999997</v>
      </c>
      <c r="K193" s="23">
        <v>5343326.1899999995</v>
      </c>
      <c r="L193" s="24">
        <v>0.95111917652008793</v>
      </c>
    </row>
    <row r="194" spans="1:12" x14ac:dyDescent="0.2">
      <c r="A194" s="21"/>
      <c r="B194" s="21" t="s">
        <v>284</v>
      </c>
      <c r="C194" s="21"/>
      <c r="D194" s="21"/>
      <c r="E194" s="23">
        <v>5786938</v>
      </c>
      <c r="F194" s="23">
        <v>440920.05</v>
      </c>
      <c r="G194" s="23">
        <v>6227858.0499999998</v>
      </c>
      <c r="H194" s="23">
        <v>6312947.5699999994</v>
      </c>
      <c r="I194" s="23">
        <v>6225025.4800000004</v>
      </c>
      <c r="J194" s="23">
        <v>5923435.2199999997</v>
      </c>
      <c r="K194" s="23">
        <v>5343326.1899999995</v>
      </c>
      <c r="L194" s="24">
        <v>0.95111917652008793</v>
      </c>
    </row>
    <row r="195" spans="1:12" x14ac:dyDescent="0.2">
      <c r="A195" s="21"/>
      <c r="B195" s="21" t="s">
        <v>132</v>
      </c>
      <c r="C195" s="21" t="s">
        <v>285</v>
      </c>
      <c r="D195" s="21" t="s">
        <v>171</v>
      </c>
      <c r="E195" s="23">
        <v>762680</v>
      </c>
      <c r="F195" s="23">
        <v>-1800</v>
      </c>
      <c r="G195" s="23">
        <v>760880</v>
      </c>
      <c r="H195" s="23">
        <v>754753.04</v>
      </c>
      <c r="I195" s="23">
        <v>749016.53</v>
      </c>
      <c r="J195" s="23">
        <v>739028.28</v>
      </c>
      <c r="K195" s="23">
        <v>685584.49</v>
      </c>
      <c r="L195" s="24">
        <v>0.97128099043213123</v>
      </c>
    </row>
    <row r="196" spans="1:12" x14ac:dyDescent="0.2">
      <c r="A196" s="21"/>
      <c r="B196" s="21"/>
      <c r="C196" s="21"/>
      <c r="D196" s="21" t="s">
        <v>172</v>
      </c>
      <c r="E196" s="23">
        <v>106000</v>
      </c>
      <c r="F196" s="23">
        <v>18000</v>
      </c>
      <c r="G196" s="23">
        <v>124000</v>
      </c>
      <c r="H196" s="23">
        <v>124000</v>
      </c>
      <c r="I196" s="23">
        <v>107500</v>
      </c>
      <c r="J196" s="23">
        <v>107500</v>
      </c>
      <c r="K196" s="23">
        <v>107260</v>
      </c>
      <c r="L196" s="24">
        <v>0.86693548387096775</v>
      </c>
    </row>
    <row r="197" spans="1:12" x14ac:dyDescent="0.2">
      <c r="A197" s="21"/>
      <c r="B197" s="21"/>
      <c r="C197" s="21"/>
      <c r="D197" s="21" t="s">
        <v>181</v>
      </c>
      <c r="E197" s="23">
        <v>300000</v>
      </c>
      <c r="F197" s="23">
        <v>-174045.97</v>
      </c>
      <c r="G197" s="23">
        <v>125954.03</v>
      </c>
      <c r="H197" s="23">
        <v>94007.359999999986</v>
      </c>
      <c r="I197" s="23">
        <v>84194.219999999987</v>
      </c>
      <c r="J197" s="23">
        <v>83421.419999999984</v>
      </c>
      <c r="K197" s="23">
        <v>55470.350000000006</v>
      </c>
      <c r="L197" s="24">
        <v>0.66231640226199973</v>
      </c>
    </row>
    <row r="198" spans="1:12" x14ac:dyDescent="0.2">
      <c r="A198" s="21"/>
      <c r="B198" s="21"/>
      <c r="C198" s="21" t="s">
        <v>286</v>
      </c>
      <c r="D198" s="21"/>
      <c r="E198" s="23">
        <v>1168680</v>
      </c>
      <c r="F198" s="23">
        <v>-157845.97</v>
      </c>
      <c r="G198" s="23">
        <v>1010834.03</v>
      </c>
      <c r="H198" s="23">
        <v>972760.4</v>
      </c>
      <c r="I198" s="23">
        <v>940710.75</v>
      </c>
      <c r="J198" s="23">
        <v>929949.7</v>
      </c>
      <c r="K198" s="23">
        <v>848314.84</v>
      </c>
      <c r="L198" s="24">
        <v>0.91998258111670428</v>
      </c>
    </row>
    <row r="199" spans="1:12" x14ac:dyDescent="0.2">
      <c r="A199" s="21"/>
      <c r="B199" s="21" t="s">
        <v>287</v>
      </c>
      <c r="C199" s="21"/>
      <c r="D199" s="21"/>
      <c r="E199" s="23">
        <v>1168680</v>
      </c>
      <c r="F199" s="23">
        <v>-157845.97</v>
      </c>
      <c r="G199" s="23">
        <v>1010834.03</v>
      </c>
      <c r="H199" s="23">
        <v>972760.4</v>
      </c>
      <c r="I199" s="23">
        <v>940710.75</v>
      </c>
      <c r="J199" s="23">
        <v>929949.7</v>
      </c>
      <c r="K199" s="23">
        <v>848314.84</v>
      </c>
      <c r="L199" s="24">
        <v>0.91998258111670428</v>
      </c>
    </row>
    <row r="200" spans="1:12" x14ac:dyDescent="0.2">
      <c r="A200" s="21"/>
      <c r="B200" s="21" t="s">
        <v>133</v>
      </c>
      <c r="C200" s="21" t="s">
        <v>288</v>
      </c>
      <c r="D200" s="21" t="s">
        <v>170</v>
      </c>
      <c r="E200" s="23">
        <v>1377340</v>
      </c>
      <c r="F200" s="23">
        <v>131000</v>
      </c>
      <c r="G200" s="23">
        <v>1508340</v>
      </c>
      <c r="H200" s="23">
        <v>1454248.2499999998</v>
      </c>
      <c r="I200" s="23">
        <v>1454248.2499999998</v>
      </c>
      <c r="J200" s="23">
        <v>1300518.8399999996</v>
      </c>
      <c r="K200" s="23">
        <v>1300518.8399999996</v>
      </c>
      <c r="L200" s="24">
        <v>0.86221862444806852</v>
      </c>
    </row>
    <row r="201" spans="1:12" x14ac:dyDescent="0.2">
      <c r="A201" s="21"/>
      <c r="B201" s="21"/>
      <c r="C201" s="21"/>
      <c r="D201" s="21" t="s">
        <v>171</v>
      </c>
      <c r="E201" s="23">
        <v>503300</v>
      </c>
      <c r="F201" s="23">
        <v>-14560</v>
      </c>
      <c r="G201" s="23">
        <v>488740</v>
      </c>
      <c r="H201" s="23">
        <v>486917.78</v>
      </c>
      <c r="I201" s="23">
        <v>486100.55000000005</v>
      </c>
      <c r="J201" s="23">
        <v>416584.38</v>
      </c>
      <c r="K201" s="23">
        <v>347827.08</v>
      </c>
      <c r="L201" s="24">
        <v>0.85236399721733436</v>
      </c>
    </row>
    <row r="202" spans="1:12" x14ac:dyDescent="0.2">
      <c r="A202" s="21"/>
      <c r="B202" s="21"/>
      <c r="C202" s="21"/>
      <c r="D202" s="21" t="s">
        <v>172</v>
      </c>
      <c r="E202" s="23">
        <v>3000</v>
      </c>
      <c r="F202" s="23">
        <v>0</v>
      </c>
      <c r="G202" s="23">
        <v>3000</v>
      </c>
      <c r="H202" s="23">
        <v>3000</v>
      </c>
      <c r="I202" s="23">
        <v>3000</v>
      </c>
      <c r="J202" s="23">
        <v>3000</v>
      </c>
      <c r="K202" s="23">
        <v>3000</v>
      </c>
      <c r="L202" s="24">
        <v>1</v>
      </c>
    </row>
    <row r="203" spans="1:12" x14ac:dyDescent="0.2">
      <c r="A203" s="21"/>
      <c r="B203" s="21"/>
      <c r="C203" s="21"/>
      <c r="D203" s="21" t="s">
        <v>181</v>
      </c>
      <c r="E203" s="23">
        <v>918000</v>
      </c>
      <c r="F203" s="23">
        <v>754738.41999999993</v>
      </c>
      <c r="G203" s="23">
        <v>1672738.42</v>
      </c>
      <c r="H203" s="23">
        <v>1657702.15</v>
      </c>
      <c r="I203" s="23">
        <v>1317688.96</v>
      </c>
      <c r="J203" s="23">
        <v>1317168.3400000001</v>
      </c>
      <c r="K203" s="23">
        <v>1066041.95</v>
      </c>
      <c r="L203" s="24">
        <v>0.78743234701334841</v>
      </c>
    </row>
    <row r="204" spans="1:12" x14ac:dyDescent="0.2">
      <c r="A204" s="21"/>
      <c r="B204" s="21"/>
      <c r="C204" s="21" t="s">
        <v>289</v>
      </c>
      <c r="D204" s="21"/>
      <c r="E204" s="23">
        <v>2801640</v>
      </c>
      <c r="F204" s="23">
        <v>871178.41999999993</v>
      </c>
      <c r="G204" s="23">
        <v>3672818.42</v>
      </c>
      <c r="H204" s="23">
        <v>3601868.1799999997</v>
      </c>
      <c r="I204" s="23">
        <v>3261037.76</v>
      </c>
      <c r="J204" s="23">
        <v>3037271.5599999996</v>
      </c>
      <c r="K204" s="23">
        <v>2717387.8699999996</v>
      </c>
      <c r="L204" s="24">
        <v>0.8269593572774554</v>
      </c>
    </row>
    <row r="205" spans="1:12" x14ac:dyDescent="0.2">
      <c r="A205" s="21"/>
      <c r="B205" s="21" t="s">
        <v>290</v>
      </c>
      <c r="C205" s="21"/>
      <c r="D205" s="21"/>
      <c r="E205" s="23">
        <v>2801640</v>
      </c>
      <c r="F205" s="23">
        <v>871178.41999999993</v>
      </c>
      <c r="G205" s="23">
        <v>3672818.42</v>
      </c>
      <c r="H205" s="23">
        <v>3601868.1799999997</v>
      </c>
      <c r="I205" s="23">
        <v>3261037.76</v>
      </c>
      <c r="J205" s="23">
        <v>3037271.5599999996</v>
      </c>
      <c r="K205" s="23">
        <v>2717387.8699999996</v>
      </c>
      <c r="L205" s="24">
        <v>0.8269593572774554</v>
      </c>
    </row>
    <row r="206" spans="1:12" x14ac:dyDescent="0.2">
      <c r="A206" s="21" t="s">
        <v>291</v>
      </c>
      <c r="B206" s="21"/>
      <c r="C206" s="21"/>
      <c r="D206" s="21"/>
      <c r="E206" s="23">
        <v>17013075</v>
      </c>
      <c r="F206" s="23">
        <v>1902496.51</v>
      </c>
      <c r="G206" s="23">
        <v>18915571.509999998</v>
      </c>
      <c r="H206" s="23">
        <v>18609847.73</v>
      </c>
      <c r="I206" s="23">
        <v>18055035.580000002</v>
      </c>
      <c r="J206" s="23">
        <v>17269336.02</v>
      </c>
      <c r="K206" s="23">
        <v>15751928.200000001</v>
      </c>
      <c r="L206" s="24">
        <v>0.91296929679710226</v>
      </c>
    </row>
    <row r="207" spans="1:12" x14ac:dyDescent="0.2">
      <c r="A207" s="21" t="s">
        <v>374</v>
      </c>
      <c r="B207" s="21" t="s">
        <v>127</v>
      </c>
      <c r="C207" s="21" t="s">
        <v>270</v>
      </c>
      <c r="D207" s="21" t="s">
        <v>181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4">
        <v>0</v>
      </c>
    </row>
    <row r="208" spans="1:12" x14ac:dyDescent="0.2">
      <c r="A208" s="21"/>
      <c r="B208" s="21"/>
      <c r="C208" s="21" t="s">
        <v>271</v>
      </c>
      <c r="D208" s="21"/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4">
        <v>0</v>
      </c>
    </row>
    <row r="209" spans="1:12" x14ac:dyDescent="0.2">
      <c r="A209" s="21"/>
      <c r="B209" s="21" t="s">
        <v>272</v>
      </c>
      <c r="C209" s="21"/>
      <c r="D209" s="21"/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4">
        <v>0</v>
      </c>
    </row>
    <row r="210" spans="1:12" x14ac:dyDescent="0.2">
      <c r="A210" s="21" t="s">
        <v>375</v>
      </c>
      <c r="B210" s="21"/>
      <c r="C210" s="21"/>
      <c r="D210" s="21"/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4">
        <v>0</v>
      </c>
    </row>
    <row r="211" spans="1:12" x14ac:dyDescent="0.2">
      <c r="A211" s="21" t="s">
        <v>134</v>
      </c>
      <c r="B211" s="21" t="s">
        <v>135</v>
      </c>
      <c r="C211" s="21" t="s">
        <v>292</v>
      </c>
      <c r="D211" s="21" t="s">
        <v>170</v>
      </c>
      <c r="E211" s="23">
        <v>0</v>
      </c>
      <c r="F211" s="23">
        <v>30000</v>
      </c>
      <c r="G211" s="23">
        <v>30000</v>
      </c>
      <c r="H211" s="23">
        <v>7564</v>
      </c>
      <c r="I211" s="23">
        <v>7564</v>
      </c>
      <c r="J211" s="23">
        <v>0</v>
      </c>
      <c r="K211" s="23">
        <v>0</v>
      </c>
      <c r="L211" s="24">
        <v>0</v>
      </c>
    </row>
    <row r="212" spans="1:12" x14ac:dyDescent="0.2">
      <c r="A212" s="21"/>
      <c r="B212" s="21"/>
      <c r="C212" s="21"/>
      <c r="D212" s="21" t="s">
        <v>171</v>
      </c>
      <c r="E212" s="23">
        <v>4339600</v>
      </c>
      <c r="F212" s="23">
        <v>0</v>
      </c>
      <c r="G212" s="23">
        <v>4339600</v>
      </c>
      <c r="H212" s="23">
        <v>3259411.36</v>
      </c>
      <c r="I212" s="23">
        <v>3259411.36</v>
      </c>
      <c r="J212" s="23">
        <v>3258597.7199999997</v>
      </c>
      <c r="K212" s="23">
        <v>3258597.7199999997</v>
      </c>
      <c r="L212" s="24">
        <v>0.75089817494699962</v>
      </c>
    </row>
    <row r="213" spans="1:12" x14ac:dyDescent="0.2">
      <c r="A213" s="21"/>
      <c r="B213" s="21"/>
      <c r="C213" s="21" t="s">
        <v>293</v>
      </c>
      <c r="D213" s="21"/>
      <c r="E213" s="23">
        <v>4339600</v>
      </c>
      <c r="F213" s="23">
        <v>30000</v>
      </c>
      <c r="G213" s="23">
        <v>4369600</v>
      </c>
      <c r="H213" s="23">
        <v>3266975.36</v>
      </c>
      <c r="I213" s="23">
        <v>3266975.36</v>
      </c>
      <c r="J213" s="23">
        <v>3258597.7199999997</v>
      </c>
      <c r="K213" s="23">
        <v>3258597.7199999997</v>
      </c>
      <c r="L213" s="24">
        <v>0.74574279567923829</v>
      </c>
    </row>
    <row r="214" spans="1:12" x14ac:dyDescent="0.2">
      <c r="A214" s="21"/>
      <c r="B214" s="21" t="s">
        <v>294</v>
      </c>
      <c r="C214" s="21"/>
      <c r="D214" s="21"/>
      <c r="E214" s="23">
        <v>4339600</v>
      </c>
      <c r="F214" s="23">
        <v>30000</v>
      </c>
      <c r="G214" s="23">
        <v>4369600</v>
      </c>
      <c r="H214" s="23">
        <v>3266975.36</v>
      </c>
      <c r="I214" s="23">
        <v>3266975.36</v>
      </c>
      <c r="J214" s="23">
        <v>3258597.7199999997</v>
      </c>
      <c r="K214" s="23">
        <v>3258597.7199999997</v>
      </c>
      <c r="L214" s="24">
        <v>0.74574279567923829</v>
      </c>
    </row>
    <row r="215" spans="1:12" x14ac:dyDescent="0.2">
      <c r="A215" s="21"/>
      <c r="B215" s="21" t="s">
        <v>136</v>
      </c>
      <c r="C215" s="21" t="s">
        <v>295</v>
      </c>
      <c r="D215" s="21" t="s">
        <v>170</v>
      </c>
      <c r="E215" s="23">
        <v>426702</v>
      </c>
      <c r="F215" s="23">
        <v>0</v>
      </c>
      <c r="G215" s="23">
        <v>426702</v>
      </c>
      <c r="H215" s="23">
        <v>394587.42999999993</v>
      </c>
      <c r="I215" s="23">
        <v>394587.42999999993</v>
      </c>
      <c r="J215" s="23">
        <v>371816.6</v>
      </c>
      <c r="K215" s="23">
        <v>371816.6</v>
      </c>
      <c r="L215" s="24">
        <v>0.87137299567379567</v>
      </c>
    </row>
    <row r="216" spans="1:12" x14ac:dyDescent="0.2">
      <c r="A216" s="21"/>
      <c r="B216" s="21"/>
      <c r="C216" s="21"/>
      <c r="D216" s="21" t="s">
        <v>171</v>
      </c>
      <c r="E216" s="23">
        <v>291176</v>
      </c>
      <c r="F216" s="23">
        <v>-35200</v>
      </c>
      <c r="G216" s="23">
        <v>255976</v>
      </c>
      <c r="H216" s="23">
        <v>212330.13999999996</v>
      </c>
      <c r="I216" s="23">
        <v>212330.13999999996</v>
      </c>
      <c r="J216" s="23">
        <v>199312.65</v>
      </c>
      <c r="K216" s="23">
        <v>195562.18999999997</v>
      </c>
      <c r="L216" s="24">
        <v>0.77863803637841045</v>
      </c>
    </row>
    <row r="217" spans="1:12" x14ac:dyDescent="0.2">
      <c r="A217" s="21"/>
      <c r="B217" s="21"/>
      <c r="C217" s="21"/>
      <c r="D217" s="21" t="s">
        <v>172</v>
      </c>
      <c r="E217" s="23">
        <v>16800</v>
      </c>
      <c r="F217" s="23">
        <v>200</v>
      </c>
      <c r="G217" s="23">
        <v>17000</v>
      </c>
      <c r="H217" s="23">
        <v>17000</v>
      </c>
      <c r="I217" s="23">
        <v>17000</v>
      </c>
      <c r="J217" s="23">
        <v>17000</v>
      </c>
      <c r="K217" s="23">
        <v>17000</v>
      </c>
      <c r="L217" s="24">
        <v>1</v>
      </c>
    </row>
    <row r="218" spans="1:12" x14ac:dyDescent="0.2">
      <c r="A218" s="21"/>
      <c r="B218" s="21"/>
      <c r="C218" s="21"/>
      <c r="D218" s="21" t="s">
        <v>181</v>
      </c>
      <c r="E218" s="23">
        <v>0</v>
      </c>
      <c r="F218" s="23">
        <v>10677.86</v>
      </c>
      <c r="G218" s="23">
        <v>10677.86</v>
      </c>
      <c r="H218" s="23">
        <v>9870.5</v>
      </c>
      <c r="I218" s="23">
        <v>9870.5</v>
      </c>
      <c r="J218" s="23">
        <v>9870.5</v>
      </c>
      <c r="K218" s="23">
        <v>9870.5</v>
      </c>
      <c r="L218" s="24">
        <v>0.92438934393221106</v>
      </c>
    </row>
    <row r="219" spans="1:12" x14ac:dyDescent="0.2">
      <c r="A219" s="21"/>
      <c r="B219" s="21"/>
      <c r="C219" s="21"/>
      <c r="D219" s="21" t="s">
        <v>195</v>
      </c>
      <c r="E219" s="23">
        <v>49950</v>
      </c>
      <c r="F219" s="23">
        <v>0</v>
      </c>
      <c r="G219" s="23">
        <v>49950</v>
      </c>
      <c r="H219" s="23">
        <v>49950</v>
      </c>
      <c r="I219" s="23">
        <v>49950</v>
      </c>
      <c r="J219" s="23">
        <v>49950</v>
      </c>
      <c r="K219" s="23">
        <v>49950</v>
      </c>
      <c r="L219" s="24">
        <v>1</v>
      </c>
    </row>
    <row r="220" spans="1:12" x14ac:dyDescent="0.2">
      <c r="A220" s="21"/>
      <c r="B220" s="21"/>
      <c r="C220" s="21" t="s">
        <v>296</v>
      </c>
      <c r="D220" s="21"/>
      <c r="E220" s="23">
        <v>784628</v>
      </c>
      <c r="F220" s="23">
        <v>-24322.14</v>
      </c>
      <c r="G220" s="23">
        <v>760305.86</v>
      </c>
      <c r="H220" s="23">
        <v>683738.06999999983</v>
      </c>
      <c r="I220" s="23">
        <v>683738.06999999983</v>
      </c>
      <c r="J220" s="23">
        <v>647949.75</v>
      </c>
      <c r="K220" s="23">
        <v>644199.28999999992</v>
      </c>
      <c r="L220" s="24">
        <v>0.85222248582958449</v>
      </c>
    </row>
    <row r="221" spans="1:12" x14ac:dyDescent="0.2">
      <c r="A221" s="21"/>
      <c r="B221" s="21" t="s">
        <v>297</v>
      </c>
      <c r="C221" s="21"/>
      <c r="D221" s="21"/>
      <c r="E221" s="23">
        <v>784628</v>
      </c>
      <c r="F221" s="23">
        <v>-24322.14</v>
      </c>
      <c r="G221" s="23">
        <v>760305.86</v>
      </c>
      <c r="H221" s="23">
        <v>683738.06999999983</v>
      </c>
      <c r="I221" s="23">
        <v>683738.06999999983</v>
      </c>
      <c r="J221" s="23">
        <v>647949.75</v>
      </c>
      <c r="K221" s="23">
        <v>644199.28999999992</v>
      </c>
      <c r="L221" s="24">
        <v>0.85222248582958449</v>
      </c>
    </row>
    <row r="222" spans="1:12" x14ac:dyDescent="0.2">
      <c r="A222" s="21"/>
      <c r="B222" s="21" t="s">
        <v>137</v>
      </c>
      <c r="C222" s="21" t="s">
        <v>298</v>
      </c>
      <c r="D222" s="21" t="s">
        <v>170</v>
      </c>
      <c r="E222" s="23">
        <v>3842154</v>
      </c>
      <c r="F222" s="23">
        <v>-120000</v>
      </c>
      <c r="G222" s="23">
        <v>3722154</v>
      </c>
      <c r="H222" s="23">
        <v>3708898.92</v>
      </c>
      <c r="I222" s="23">
        <v>3708898.92</v>
      </c>
      <c r="J222" s="23">
        <v>3647503.05</v>
      </c>
      <c r="K222" s="23">
        <v>3647503.05</v>
      </c>
      <c r="L222" s="24">
        <v>0.97994415330477991</v>
      </c>
    </row>
    <row r="223" spans="1:12" x14ac:dyDescent="0.2">
      <c r="A223" s="21"/>
      <c r="B223" s="21"/>
      <c r="C223" s="21"/>
      <c r="D223" s="21" t="s">
        <v>171</v>
      </c>
      <c r="E223" s="23">
        <v>2266000</v>
      </c>
      <c r="F223" s="23">
        <v>0</v>
      </c>
      <c r="G223" s="23">
        <v>2266000</v>
      </c>
      <c r="H223" s="23">
        <v>2123813.88</v>
      </c>
      <c r="I223" s="23">
        <v>1815091.33</v>
      </c>
      <c r="J223" s="23">
        <v>1711992.52</v>
      </c>
      <c r="K223" s="23">
        <v>1389463.71</v>
      </c>
      <c r="L223" s="24">
        <v>0.75551302736098858</v>
      </c>
    </row>
    <row r="224" spans="1:12" x14ac:dyDescent="0.2">
      <c r="A224" s="21"/>
      <c r="B224" s="21"/>
      <c r="C224" s="21"/>
      <c r="D224" s="21" t="s">
        <v>172</v>
      </c>
      <c r="E224" s="23">
        <v>480</v>
      </c>
      <c r="F224" s="23">
        <v>0</v>
      </c>
      <c r="G224" s="23">
        <v>480</v>
      </c>
      <c r="H224" s="23">
        <v>198</v>
      </c>
      <c r="I224" s="23">
        <v>198</v>
      </c>
      <c r="J224" s="23">
        <v>198</v>
      </c>
      <c r="K224" s="23">
        <v>198</v>
      </c>
      <c r="L224" s="24">
        <v>0.41249999999999998</v>
      </c>
    </row>
    <row r="225" spans="1:12" x14ac:dyDescent="0.2">
      <c r="A225" s="21"/>
      <c r="B225" s="21"/>
      <c r="C225" s="21"/>
      <c r="D225" s="21" t="s">
        <v>181</v>
      </c>
      <c r="E225" s="23">
        <v>7753691</v>
      </c>
      <c r="F225" s="23">
        <v>2220054.86</v>
      </c>
      <c r="G225" s="23">
        <v>9973745.8600000013</v>
      </c>
      <c r="H225" s="23">
        <v>7998213.6999999993</v>
      </c>
      <c r="I225" s="23">
        <v>7923886.0199999996</v>
      </c>
      <c r="J225" s="23">
        <v>7608871.9000000013</v>
      </c>
      <c r="K225" s="23">
        <v>5631782.1699999999</v>
      </c>
      <c r="L225" s="24">
        <v>0.76289009232886151</v>
      </c>
    </row>
    <row r="226" spans="1:12" x14ac:dyDescent="0.2">
      <c r="A226" s="21"/>
      <c r="B226" s="21"/>
      <c r="C226" s="21" t="s">
        <v>299</v>
      </c>
      <c r="D226" s="21"/>
      <c r="E226" s="23">
        <v>13862325</v>
      </c>
      <c r="F226" s="23">
        <v>2100054.86</v>
      </c>
      <c r="G226" s="23">
        <v>15962379.860000001</v>
      </c>
      <c r="H226" s="23">
        <v>13831124.5</v>
      </c>
      <c r="I226" s="23">
        <v>13448074.27</v>
      </c>
      <c r="J226" s="23">
        <v>12968565.470000003</v>
      </c>
      <c r="K226" s="23">
        <v>10668946.93</v>
      </c>
      <c r="L226" s="24">
        <v>0.81244561172847574</v>
      </c>
    </row>
    <row r="227" spans="1:12" x14ac:dyDescent="0.2">
      <c r="A227" s="21"/>
      <c r="B227" s="21" t="s">
        <v>300</v>
      </c>
      <c r="C227" s="21"/>
      <c r="D227" s="21"/>
      <c r="E227" s="23">
        <v>13862325</v>
      </c>
      <c r="F227" s="23">
        <v>2100054.86</v>
      </c>
      <c r="G227" s="23">
        <v>15962379.860000001</v>
      </c>
      <c r="H227" s="23">
        <v>13831124.5</v>
      </c>
      <c r="I227" s="23">
        <v>13448074.27</v>
      </c>
      <c r="J227" s="23">
        <v>12968565.470000003</v>
      </c>
      <c r="K227" s="23">
        <v>10668946.93</v>
      </c>
      <c r="L227" s="24">
        <v>0.81244561172847574</v>
      </c>
    </row>
    <row r="228" spans="1:12" x14ac:dyDescent="0.2">
      <c r="A228" s="21"/>
      <c r="B228" s="21" t="s">
        <v>138</v>
      </c>
      <c r="C228" s="21" t="s">
        <v>301</v>
      </c>
      <c r="D228" s="21" t="s">
        <v>170</v>
      </c>
      <c r="E228" s="23">
        <v>774162</v>
      </c>
      <c r="F228" s="23">
        <v>-40000</v>
      </c>
      <c r="G228" s="23">
        <v>734162</v>
      </c>
      <c r="H228" s="23">
        <v>695280.92999999993</v>
      </c>
      <c r="I228" s="23">
        <v>695280.92999999993</v>
      </c>
      <c r="J228" s="23">
        <v>671957.40999999992</v>
      </c>
      <c r="K228" s="23">
        <v>671957.40999999992</v>
      </c>
      <c r="L228" s="24">
        <v>0.91527130251906241</v>
      </c>
    </row>
    <row r="229" spans="1:12" x14ac:dyDescent="0.2">
      <c r="A229" s="21"/>
      <c r="B229" s="21"/>
      <c r="C229" s="21"/>
      <c r="D229" s="21" t="s">
        <v>171</v>
      </c>
      <c r="E229" s="23">
        <v>425600</v>
      </c>
      <c r="F229" s="23">
        <v>-17900</v>
      </c>
      <c r="G229" s="23">
        <v>407700</v>
      </c>
      <c r="H229" s="23">
        <v>327467.56999999995</v>
      </c>
      <c r="I229" s="23">
        <v>326478.46999999997</v>
      </c>
      <c r="J229" s="23">
        <v>279008.56</v>
      </c>
      <c r="K229" s="23">
        <v>253576.97999999995</v>
      </c>
      <c r="L229" s="24">
        <v>0.68434770664704436</v>
      </c>
    </row>
    <row r="230" spans="1:12" x14ac:dyDescent="0.2">
      <c r="A230" s="21"/>
      <c r="B230" s="21"/>
      <c r="C230" s="21"/>
      <c r="D230" s="21" t="s">
        <v>172</v>
      </c>
      <c r="E230" s="23">
        <v>17000</v>
      </c>
      <c r="F230" s="23">
        <v>0</v>
      </c>
      <c r="G230" s="23">
        <v>17000</v>
      </c>
      <c r="H230" s="23">
        <v>2700</v>
      </c>
      <c r="I230" s="23">
        <v>2700</v>
      </c>
      <c r="J230" s="23">
        <v>2700</v>
      </c>
      <c r="K230" s="23">
        <v>2700</v>
      </c>
      <c r="L230" s="24">
        <v>0.1588235294117647</v>
      </c>
    </row>
    <row r="231" spans="1:12" x14ac:dyDescent="0.2">
      <c r="A231" s="21"/>
      <c r="B231" s="21"/>
      <c r="C231" s="21"/>
      <c r="D231" s="21" t="s">
        <v>181</v>
      </c>
      <c r="E231" s="23">
        <v>1029001</v>
      </c>
      <c r="F231" s="23">
        <v>22585.279999999999</v>
      </c>
      <c r="G231" s="23">
        <v>1051586.28</v>
      </c>
      <c r="H231" s="23">
        <v>773129.37</v>
      </c>
      <c r="I231" s="23">
        <v>773129.37</v>
      </c>
      <c r="J231" s="23">
        <v>773129.26</v>
      </c>
      <c r="K231" s="23">
        <v>731052.64</v>
      </c>
      <c r="L231" s="24">
        <v>0.73520287845520382</v>
      </c>
    </row>
    <row r="232" spans="1:12" x14ac:dyDescent="0.2">
      <c r="A232" s="21"/>
      <c r="B232" s="21"/>
      <c r="C232" s="21" t="s">
        <v>302</v>
      </c>
      <c r="D232" s="21"/>
      <c r="E232" s="23">
        <v>2245763</v>
      </c>
      <c r="F232" s="23">
        <v>-35314.720000000001</v>
      </c>
      <c r="G232" s="23">
        <v>2210448.2800000003</v>
      </c>
      <c r="H232" s="23">
        <v>1798577.8699999999</v>
      </c>
      <c r="I232" s="23">
        <v>1797588.77</v>
      </c>
      <c r="J232" s="23">
        <v>1726795.23</v>
      </c>
      <c r="K232" s="23">
        <v>1659287.0299999998</v>
      </c>
      <c r="L232" s="24">
        <v>0.78119684845102988</v>
      </c>
    </row>
    <row r="233" spans="1:12" x14ac:dyDescent="0.2">
      <c r="A233" s="21"/>
      <c r="B233" s="21" t="s">
        <v>303</v>
      </c>
      <c r="C233" s="21"/>
      <c r="D233" s="21"/>
      <c r="E233" s="23">
        <v>2245763</v>
      </c>
      <c r="F233" s="23">
        <v>-35314.720000000001</v>
      </c>
      <c r="G233" s="23">
        <v>2210448.2800000003</v>
      </c>
      <c r="H233" s="23">
        <v>1798577.8699999999</v>
      </c>
      <c r="I233" s="23">
        <v>1797588.77</v>
      </c>
      <c r="J233" s="23">
        <v>1726795.23</v>
      </c>
      <c r="K233" s="23">
        <v>1659287.0299999998</v>
      </c>
      <c r="L233" s="24">
        <v>0.78119684845102988</v>
      </c>
    </row>
    <row r="234" spans="1:12" x14ac:dyDescent="0.2">
      <c r="A234" s="21" t="s">
        <v>304</v>
      </c>
      <c r="B234" s="21"/>
      <c r="C234" s="21"/>
      <c r="D234" s="21"/>
      <c r="E234" s="23">
        <v>21232316</v>
      </c>
      <c r="F234" s="23">
        <v>2070417.9999999998</v>
      </c>
      <c r="G234" s="23">
        <v>23302734</v>
      </c>
      <c r="H234" s="23">
        <v>19580415.800000001</v>
      </c>
      <c r="I234" s="23">
        <v>19196376.469999999</v>
      </c>
      <c r="J234" s="23">
        <v>18601908.170000002</v>
      </c>
      <c r="K234" s="23">
        <v>16231030.970000001</v>
      </c>
      <c r="L234" s="24">
        <v>0.79827148908793344</v>
      </c>
    </row>
    <row r="235" spans="1:12" x14ac:dyDescent="0.2">
      <c r="A235" s="21" t="s">
        <v>166</v>
      </c>
      <c r="B235" s="21" t="s">
        <v>136</v>
      </c>
      <c r="C235" s="21" t="s">
        <v>295</v>
      </c>
      <c r="D235" s="21" t="s">
        <v>171</v>
      </c>
      <c r="E235" s="23">
        <v>0</v>
      </c>
      <c r="F235" s="23">
        <v>285000</v>
      </c>
      <c r="G235" s="23">
        <v>285000</v>
      </c>
      <c r="H235" s="23">
        <v>222642.39</v>
      </c>
      <c r="I235" s="23">
        <v>222642.39</v>
      </c>
      <c r="J235" s="23">
        <v>222642.25</v>
      </c>
      <c r="K235" s="23">
        <v>222642.25</v>
      </c>
      <c r="L235" s="24">
        <v>0.78120087719298248</v>
      </c>
    </row>
    <row r="236" spans="1:12" x14ac:dyDescent="0.2">
      <c r="A236" s="21"/>
      <c r="B236" s="21"/>
      <c r="C236" s="21" t="s">
        <v>296</v>
      </c>
      <c r="D236" s="21"/>
      <c r="E236" s="23">
        <v>0</v>
      </c>
      <c r="F236" s="23">
        <v>285000</v>
      </c>
      <c r="G236" s="23">
        <v>285000</v>
      </c>
      <c r="H236" s="23">
        <v>222642.39</v>
      </c>
      <c r="I236" s="23">
        <v>222642.39</v>
      </c>
      <c r="J236" s="23">
        <v>222642.25</v>
      </c>
      <c r="K236" s="23">
        <v>222642.25</v>
      </c>
      <c r="L236" s="24">
        <v>0.78120087719298248</v>
      </c>
    </row>
    <row r="237" spans="1:12" x14ac:dyDescent="0.2">
      <c r="A237" s="21"/>
      <c r="B237" s="21" t="s">
        <v>297</v>
      </c>
      <c r="C237" s="21"/>
      <c r="D237" s="21"/>
      <c r="E237" s="23">
        <v>0</v>
      </c>
      <c r="F237" s="23">
        <v>285000</v>
      </c>
      <c r="G237" s="23">
        <v>285000</v>
      </c>
      <c r="H237" s="23">
        <v>222642.39</v>
      </c>
      <c r="I237" s="23">
        <v>222642.39</v>
      </c>
      <c r="J237" s="23">
        <v>222642.25</v>
      </c>
      <c r="K237" s="23">
        <v>222642.25</v>
      </c>
      <c r="L237" s="24">
        <v>0.78120087719298248</v>
      </c>
    </row>
    <row r="238" spans="1:12" x14ac:dyDescent="0.2">
      <c r="A238" s="21"/>
      <c r="B238" s="21" t="s">
        <v>137</v>
      </c>
      <c r="C238" s="21" t="s">
        <v>298</v>
      </c>
      <c r="D238" s="21" t="s">
        <v>170</v>
      </c>
      <c r="E238" s="23">
        <v>0</v>
      </c>
      <c r="F238" s="23">
        <v>6554</v>
      </c>
      <c r="G238" s="23">
        <v>6554</v>
      </c>
      <c r="H238" s="23">
        <v>0</v>
      </c>
      <c r="I238" s="23">
        <v>0</v>
      </c>
      <c r="J238" s="23">
        <v>0</v>
      </c>
      <c r="K238" s="23">
        <v>0</v>
      </c>
      <c r="L238" s="24">
        <v>0</v>
      </c>
    </row>
    <row r="239" spans="1:12" x14ac:dyDescent="0.2">
      <c r="A239" s="21"/>
      <c r="B239" s="21"/>
      <c r="C239" s="21"/>
      <c r="D239" s="21" t="s">
        <v>181</v>
      </c>
      <c r="E239" s="23">
        <v>0</v>
      </c>
      <c r="F239" s="23">
        <v>0</v>
      </c>
      <c r="G239" s="23">
        <v>0</v>
      </c>
      <c r="H239" s="23">
        <v>326045.42</v>
      </c>
      <c r="I239" s="23">
        <v>326045.42</v>
      </c>
      <c r="J239" s="23">
        <v>326045.42</v>
      </c>
      <c r="K239" s="23">
        <v>292754.83</v>
      </c>
      <c r="L239" s="24">
        <v>0</v>
      </c>
    </row>
    <row r="240" spans="1:12" x14ac:dyDescent="0.2">
      <c r="A240" s="21"/>
      <c r="B240" s="21"/>
      <c r="C240" s="21" t="s">
        <v>299</v>
      </c>
      <c r="D240" s="21"/>
      <c r="E240" s="23">
        <v>0</v>
      </c>
      <c r="F240" s="23">
        <v>6554</v>
      </c>
      <c r="G240" s="23">
        <v>6554</v>
      </c>
      <c r="H240" s="23">
        <v>326045.42</v>
      </c>
      <c r="I240" s="23">
        <v>326045.42</v>
      </c>
      <c r="J240" s="23">
        <v>326045.42</v>
      </c>
      <c r="K240" s="23">
        <v>292754.83</v>
      </c>
      <c r="L240" s="24">
        <v>49.747546536466281</v>
      </c>
    </row>
    <row r="241" spans="1:12" x14ac:dyDescent="0.2">
      <c r="A241" s="21"/>
      <c r="B241" s="21" t="s">
        <v>300</v>
      </c>
      <c r="C241" s="21"/>
      <c r="D241" s="21"/>
      <c r="E241" s="23">
        <v>0</v>
      </c>
      <c r="F241" s="23">
        <v>6554</v>
      </c>
      <c r="G241" s="23">
        <v>6554</v>
      </c>
      <c r="H241" s="23">
        <v>326045.42</v>
      </c>
      <c r="I241" s="23">
        <v>326045.42</v>
      </c>
      <c r="J241" s="23">
        <v>326045.42</v>
      </c>
      <c r="K241" s="23">
        <v>292754.83</v>
      </c>
      <c r="L241" s="24">
        <v>49.747546536466281</v>
      </c>
    </row>
    <row r="242" spans="1:12" x14ac:dyDescent="0.2">
      <c r="A242" s="21"/>
      <c r="B242" s="21" t="s">
        <v>138</v>
      </c>
      <c r="C242" s="21" t="s">
        <v>301</v>
      </c>
      <c r="D242" s="21" t="s">
        <v>171</v>
      </c>
      <c r="E242" s="23">
        <v>0</v>
      </c>
      <c r="F242" s="23">
        <v>0</v>
      </c>
      <c r="G242" s="23">
        <v>0</v>
      </c>
      <c r="H242" s="23">
        <v>26774.880000000001</v>
      </c>
      <c r="I242" s="23">
        <v>26774.880000000001</v>
      </c>
      <c r="J242" s="23">
        <v>23677.38</v>
      </c>
      <c r="K242" s="23">
        <v>23677.38</v>
      </c>
      <c r="L242" s="24">
        <v>0</v>
      </c>
    </row>
    <row r="243" spans="1:12" x14ac:dyDescent="0.2">
      <c r="A243" s="21"/>
      <c r="B243" s="21"/>
      <c r="C243" s="21"/>
      <c r="D243" s="21" t="s">
        <v>181</v>
      </c>
      <c r="E243" s="23">
        <v>0</v>
      </c>
      <c r="F243" s="23">
        <v>903630.10000000009</v>
      </c>
      <c r="G243" s="23">
        <v>903630.10000000009</v>
      </c>
      <c r="H243" s="23">
        <v>1109619.56</v>
      </c>
      <c r="I243" s="23">
        <v>1103107.03</v>
      </c>
      <c r="J243" s="23">
        <v>17501</v>
      </c>
      <c r="K243" s="23">
        <v>857.45</v>
      </c>
      <c r="L243" s="24">
        <v>1.9367438070068712E-2</v>
      </c>
    </row>
    <row r="244" spans="1:12" x14ac:dyDescent="0.2">
      <c r="A244" s="21"/>
      <c r="B244" s="21"/>
      <c r="C244" s="21" t="s">
        <v>302</v>
      </c>
      <c r="D244" s="21"/>
      <c r="E244" s="23">
        <v>0</v>
      </c>
      <c r="F244" s="23">
        <v>903630.10000000009</v>
      </c>
      <c r="G244" s="23">
        <v>903630.10000000009</v>
      </c>
      <c r="H244" s="23">
        <v>1136394.44</v>
      </c>
      <c r="I244" s="23">
        <v>1129881.9099999999</v>
      </c>
      <c r="J244" s="23">
        <v>41178.380000000005</v>
      </c>
      <c r="K244" s="23">
        <v>24534.83</v>
      </c>
      <c r="L244" s="24">
        <v>4.556995168708966E-2</v>
      </c>
    </row>
    <row r="245" spans="1:12" x14ac:dyDescent="0.2">
      <c r="A245" s="21"/>
      <c r="B245" s="21" t="s">
        <v>303</v>
      </c>
      <c r="C245" s="21"/>
      <c r="D245" s="21"/>
      <c r="E245" s="23">
        <v>0</v>
      </c>
      <c r="F245" s="23">
        <v>903630.10000000009</v>
      </c>
      <c r="G245" s="23">
        <v>903630.10000000009</v>
      </c>
      <c r="H245" s="23">
        <v>1136394.44</v>
      </c>
      <c r="I245" s="23">
        <v>1129881.9099999999</v>
      </c>
      <c r="J245" s="23">
        <v>41178.380000000005</v>
      </c>
      <c r="K245" s="23">
        <v>24534.83</v>
      </c>
      <c r="L245" s="24">
        <v>4.556995168708966E-2</v>
      </c>
    </row>
    <row r="246" spans="1:12" x14ac:dyDescent="0.2">
      <c r="A246" s="21" t="s">
        <v>305</v>
      </c>
      <c r="B246" s="21"/>
      <c r="C246" s="21"/>
      <c r="D246" s="21"/>
      <c r="E246" s="23">
        <v>0</v>
      </c>
      <c r="F246" s="23">
        <v>1195184.1000000001</v>
      </c>
      <c r="G246" s="23">
        <v>1195184.1000000001</v>
      </c>
      <c r="H246" s="23">
        <v>1685082.25</v>
      </c>
      <c r="I246" s="23">
        <v>1678569.7200000002</v>
      </c>
      <c r="J246" s="23">
        <v>589866.04999999993</v>
      </c>
      <c r="K246" s="23">
        <v>539931.90999999992</v>
      </c>
      <c r="L246" s="24">
        <v>0.49353572391065098</v>
      </c>
    </row>
    <row r="247" spans="1:12" x14ac:dyDescent="0.2">
      <c r="A247" s="21" t="s">
        <v>139</v>
      </c>
      <c r="B247" s="21" t="s">
        <v>140</v>
      </c>
      <c r="C247" s="21" t="s">
        <v>306</v>
      </c>
      <c r="D247" s="21" t="s">
        <v>170</v>
      </c>
      <c r="E247" s="23">
        <v>593626</v>
      </c>
      <c r="F247" s="23">
        <v>0</v>
      </c>
      <c r="G247" s="23">
        <v>593626</v>
      </c>
      <c r="H247" s="23">
        <v>570277.46</v>
      </c>
      <c r="I247" s="23">
        <v>570277.46</v>
      </c>
      <c r="J247" s="23">
        <v>518371.57999999996</v>
      </c>
      <c r="K247" s="23">
        <v>518371.57999999996</v>
      </c>
      <c r="L247" s="24">
        <v>0.87322923861151625</v>
      </c>
    </row>
    <row r="248" spans="1:12" x14ac:dyDescent="0.2">
      <c r="A248" s="21"/>
      <c r="B248" s="21"/>
      <c r="C248" s="21"/>
      <c r="D248" s="21" t="s">
        <v>171</v>
      </c>
      <c r="E248" s="23">
        <v>152100</v>
      </c>
      <c r="F248" s="23">
        <v>100000</v>
      </c>
      <c r="G248" s="23">
        <v>252100</v>
      </c>
      <c r="H248" s="23">
        <v>225544.56</v>
      </c>
      <c r="I248" s="23">
        <v>184981.87</v>
      </c>
      <c r="J248" s="23">
        <v>51802.729999999996</v>
      </c>
      <c r="K248" s="23">
        <v>45108.44</v>
      </c>
      <c r="L248" s="24">
        <v>0.20548484728282426</v>
      </c>
    </row>
    <row r="249" spans="1:12" x14ac:dyDescent="0.2">
      <c r="A249" s="21"/>
      <c r="B249" s="21"/>
      <c r="C249" s="21" t="s">
        <v>307</v>
      </c>
      <c r="D249" s="21"/>
      <c r="E249" s="23">
        <v>745726</v>
      </c>
      <c r="F249" s="23">
        <v>100000</v>
      </c>
      <c r="G249" s="23">
        <v>845726</v>
      </c>
      <c r="H249" s="23">
        <v>795822.02</v>
      </c>
      <c r="I249" s="23">
        <v>755259.33</v>
      </c>
      <c r="J249" s="23">
        <v>570174.30999999994</v>
      </c>
      <c r="K249" s="23">
        <v>563480.02</v>
      </c>
      <c r="L249" s="24">
        <v>0.67418325793460299</v>
      </c>
    </row>
    <row r="250" spans="1:12" x14ac:dyDescent="0.2">
      <c r="A250" s="21"/>
      <c r="B250" s="21" t="s">
        <v>308</v>
      </c>
      <c r="C250" s="21"/>
      <c r="D250" s="21"/>
      <c r="E250" s="23">
        <v>745726</v>
      </c>
      <c r="F250" s="23">
        <v>100000</v>
      </c>
      <c r="G250" s="23">
        <v>845726</v>
      </c>
      <c r="H250" s="23">
        <v>795822.02</v>
      </c>
      <c r="I250" s="23">
        <v>755259.33</v>
      </c>
      <c r="J250" s="23">
        <v>570174.30999999994</v>
      </c>
      <c r="K250" s="23">
        <v>563480.02</v>
      </c>
      <c r="L250" s="24">
        <v>0.67418325793460299</v>
      </c>
    </row>
    <row r="251" spans="1:12" x14ac:dyDescent="0.2">
      <c r="A251" s="21"/>
      <c r="B251" s="21" t="s">
        <v>141</v>
      </c>
      <c r="C251" s="21" t="s">
        <v>309</v>
      </c>
      <c r="D251" s="21" t="s">
        <v>170</v>
      </c>
      <c r="E251" s="23">
        <v>609941</v>
      </c>
      <c r="F251" s="23">
        <v>-17000</v>
      </c>
      <c r="G251" s="23">
        <v>592941</v>
      </c>
      <c r="H251" s="23">
        <v>590767.65</v>
      </c>
      <c r="I251" s="23">
        <v>590767.65</v>
      </c>
      <c r="J251" s="23">
        <v>571808.33000000007</v>
      </c>
      <c r="K251" s="23">
        <v>571808.33000000007</v>
      </c>
      <c r="L251" s="24">
        <v>0.96435957371812719</v>
      </c>
    </row>
    <row r="252" spans="1:12" x14ac:dyDescent="0.2">
      <c r="A252" s="21"/>
      <c r="B252" s="21"/>
      <c r="C252" s="21"/>
      <c r="D252" s="21" t="s">
        <v>171</v>
      </c>
      <c r="E252" s="23">
        <v>3979860</v>
      </c>
      <c r="F252" s="23">
        <v>0</v>
      </c>
      <c r="G252" s="23">
        <v>3979860</v>
      </c>
      <c r="H252" s="23">
        <v>3887845.6999999997</v>
      </c>
      <c r="I252" s="23">
        <v>3884530.56</v>
      </c>
      <c r="J252" s="23">
        <v>3484694.26</v>
      </c>
      <c r="K252" s="23">
        <v>3475853.15</v>
      </c>
      <c r="L252" s="24">
        <v>0.87558212097912991</v>
      </c>
    </row>
    <row r="253" spans="1:12" x14ac:dyDescent="0.2">
      <c r="A253" s="21"/>
      <c r="B253" s="21"/>
      <c r="C253" s="21"/>
      <c r="D253" s="21" t="s">
        <v>172</v>
      </c>
      <c r="E253" s="23">
        <v>60000</v>
      </c>
      <c r="F253" s="23">
        <v>0</v>
      </c>
      <c r="G253" s="23">
        <v>60000</v>
      </c>
      <c r="H253" s="23">
        <v>60000</v>
      </c>
      <c r="I253" s="23">
        <v>60000</v>
      </c>
      <c r="J253" s="23">
        <v>48000</v>
      </c>
      <c r="K253" s="23">
        <v>48000</v>
      </c>
      <c r="L253" s="24">
        <v>0.8</v>
      </c>
    </row>
    <row r="254" spans="1:12" x14ac:dyDescent="0.2">
      <c r="A254" s="21"/>
      <c r="B254" s="21"/>
      <c r="C254" s="21"/>
      <c r="D254" s="21" t="s">
        <v>181</v>
      </c>
      <c r="E254" s="23">
        <v>13044316</v>
      </c>
      <c r="F254" s="23">
        <v>170259.68</v>
      </c>
      <c r="G254" s="23">
        <v>13214575.68</v>
      </c>
      <c r="H254" s="23">
        <v>2594724.58</v>
      </c>
      <c r="I254" s="23">
        <v>2583810.9300000002</v>
      </c>
      <c r="J254" s="23">
        <v>1805889.97</v>
      </c>
      <c r="K254" s="23">
        <v>1637579.81</v>
      </c>
      <c r="L254" s="24">
        <v>0.13665894492043199</v>
      </c>
    </row>
    <row r="255" spans="1:12" x14ac:dyDescent="0.2">
      <c r="A255" s="21"/>
      <c r="B255" s="21"/>
      <c r="C255" s="21" t="s">
        <v>310</v>
      </c>
      <c r="D255" s="21"/>
      <c r="E255" s="23">
        <v>17694117</v>
      </c>
      <c r="F255" s="23">
        <v>153259.68</v>
      </c>
      <c r="G255" s="23">
        <v>17847376.68</v>
      </c>
      <c r="H255" s="23">
        <v>7133337.9299999997</v>
      </c>
      <c r="I255" s="23">
        <v>7119109.1400000006</v>
      </c>
      <c r="J255" s="23">
        <v>5910392.5599999996</v>
      </c>
      <c r="K255" s="23">
        <v>5733241.29</v>
      </c>
      <c r="L255" s="24">
        <v>0.33116309841901087</v>
      </c>
    </row>
    <row r="256" spans="1:12" x14ac:dyDescent="0.2">
      <c r="A256" s="21"/>
      <c r="B256" s="21" t="s">
        <v>311</v>
      </c>
      <c r="C256" s="21"/>
      <c r="D256" s="21"/>
      <c r="E256" s="23">
        <v>17694117</v>
      </c>
      <c r="F256" s="23">
        <v>153259.68</v>
      </c>
      <c r="G256" s="23">
        <v>17847376.68</v>
      </c>
      <c r="H256" s="23">
        <v>7133337.9299999997</v>
      </c>
      <c r="I256" s="23">
        <v>7119109.1400000006</v>
      </c>
      <c r="J256" s="23">
        <v>5910392.5599999996</v>
      </c>
      <c r="K256" s="23">
        <v>5733241.29</v>
      </c>
      <c r="L256" s="24">
        <v>0.33116309841901087</v>
      </c>
    </row>
    <row r="257" spans="1:12" x14ac:dyDescent="0.2">
      <c r="A257" s="21"/>
      <c r="B257" s="21" t="s">
        <v>142</v>
      </c>
      <c r="C257" s="21" t="s">
        <v>312</v>
      </c>
      <c r="D257" s="21" t="s">
        <v>170</v>
      </c>
      <c r="E257" s="23">
        <v>1845305</v>
      </c>
      <c r="F257" s="23">
        <v>-14000</v>
      </c>
      <c r="G257" s="23">
        <v>1831305</v>
      </c>
      <c r="H257" s="23">
        <v>1765383.09</v>
      </c>
      <c r="I257" s="23">
        <v>1765383.09</v>
      </c>
      <c r="J257" s="23">
        <v>1684247.5200000003</v>
      </c>
      <c r="K257" s="23">
        <v>1684247.5200000003</v>
      </c>
      <c r="L257" s="24">
        <v>0.91969798586254081</v>
      </c>
    </row>
    <row r="258" spans="1:12" x14ac:dyDescent="0.2">
      <c r="A258" s="21"/>
      <c r="B258" s="21"/>
      <c r="C258" s="21"/>
      <c r="D258" s="21" t="s">
        <v>171</v>
      </c>
      <c r="E258" s="23">
        <v>1350</v>
      </c>
      <c r="F258" s="23">
        <v>0</v>
      </c>
      <c r="G258" s="23">
        <v>1350</v>
      </c>
      <c r="H258" s="23">
        <v>463.89</v>
      </c>
      <c r="I258" s="23">
        <v>463.89</v>
      </c>
      <c r="J258" s="23">
        <v>463.89</v>
      </c>
      <c r="K258" s="23">
        <v>443.49</v>
      </c>
      <c r="L258" s="24">
        <v>0.34362222222222222</v>
      </c>
    </row>
    <row r="259" spans="1:12" x14ac:dyDescent="0.2">
      <c r="A259" s="21"/>
      <c r="B259" s="21"/>
      <c r="C259" s="21"/>
      <c r="D259" s="21" t="s">
        <v>196</v>
      </c>
      <c r="E259" s="23">
        <v>400000</v>
      </c>
      <c r="F259" s="23">
        <v>0</v>
      </c>
      <c r="G259" s="23">
        <v>400000</v>
      </c>
      <c r="H259" s="23">
        <v>361551.53</v>
      </c>
      <c r="I259" s="23">
        <v>361551.53</v>
      </c>
      <c r="J259" s="23">
        <v>117220.01</v>
      </c>
      <c r="K259" s="23">
        <v>107475.39</v>
      </c>
      <c r="L259" s="24">
        <v>0.29305002499999999</v>
      </c>
    </row>
    <row r="260" spans="1:12" x14ac:dyDescent="0.2">
      <c r="A260" s="21"/>
      <c r="B260" s="21"/>
      <c r="C260" s="21" t="s">
        <v>313</v>
      </c>
      <c r="D260" s="21"/>
      <c r="E260" s="23">
        <v>2246655</v>
      </c>
      <c r="F260" s="23">
        <v>-14000</v>
      </c>
      <c r="G260" s="23">
        <v>2232655</v>
      </c>
      <c r="H260" s="23">
        <v>2127398.5099999998</v>
      </c>
      <c r="I260" s="23">
        <v>2127398.5099999998</v>
      </c>
      <c r="J260" s="23">
        <v>1801931.4200000002</v>
      </c>
      <c r="K260" s="23">
        <v>1792166.4000000001</v>
      </c>
      <c r="L260" s="24">
        <v>0.80708009970192451</v>
      </c>
    </row>
    <row r="261" spans="1:12" x14ac:dyDescent="0.2">
      <c r="A261" s="21"/>
      <c r="B261" s="21" t="s">
        <v>314</v>
      </c>
      <c r="C261" s="21"/>
      <c r="D261" s="21"/>
      <c r="E261" s="23">
        <v>2246655</v>
      </c>
      <c r="F261" s="23">
        <v>-14000</v>
      </c>
      <c r="G261" s="23">
        <v>2232655</v>
      </c>
      <c r="H261" s="23">
        <v>2127398.5099999998</v>
      </c>
      <c r="I261" s="23">
        <v>2127398.5099999998</v>
      </c>
      <c r="J261" s="23">
        <v>1801931.4200000002</v>
      </c>
      <c r="K261" s="23">
        <v>1792166.4000000001</v>
      </c>
      <c r="L261" s="24">
        <v>0.80708009970192451</v>
      </c>
    </row>
    <row r="262" spans="1:12" x14ac:dyDescent="0.2">
      <c r="A262" s="21"/>
      <c r="B262" s="21" t="s">
        <v>143</v>
      </c>
      <c r="C262" s="21" t="s">
        <v>315</v>
      </c>
      <c r="D262" s="21" t="s">
        <v>170</v>
      </c>
      <c r="E262" s="23">
        <v>2232612</v>
      </c>
      <c r="F262" s="23">
        <v>-100000</v>
      </c>
      <c r="G262" s="23">
        <v>2132612</v>
      </c>
      <c r="H262" s="23">
        <v>2022842.9200000004</v>
      </c>
      <c r="I262" s="23">
        <v>2022842.9200000004</v>
      </c>
      <c r="J262" s="23">
        <v>1982406.62</v>
      </c>
      <c r="K262" s="23">
        <v>1982406.62</v>
      </c>
      <c r="L262" s="24">
        <v>0.92956741310655666</v>
      </c>
    </row>
    <row r="263" spans="1:12" x14ac:dyDescent="0.2">
      <c r="A263" s="21"/>
      <c r="B263" s="21"/>
      <c r="C263" s="21"/>
      <c r="D263" s="21" t="s">
        <v>171</v>
      </c>
      <c r="E263" s="23">
        <v>448290</v>
      </c>
      <c r="F263" s="23">
        <v>0</v>
      </c>
      <c r="G263" s="23">
        <v>448290</v>
      </c>
      <c r="H263" s="23">
        <v>405264.27999999997</v>
      </c>
      <c r="I263" s="23">
        <v>369149.84</v>
      </c>
      <c r="J263" s="23">
        <v>342782.81</v>
      </c>
      <c r="K263" s="23">
        <v>326388.94</v>
      </c>
      <c r="L263" s="24">
        <v>0.76464522965044945</v>
      </c>
    </row>
    <row r="264" spans="1:12" x14ac:dyDescent="0.2">
      <c r="A264" s="21"/>
      <c r="B264" s="21"/>
      <c r="C264" s="21"/>
      <c r="D264" s="21" t="s">
        <v>181</v>
      </c>
      <c r="E264" s="23">
        <v>9844598</v>
      </c>
      <c r="F264" s="23">
        <v>2847190.3000000003</v>
      </c>
      <c r="G264" s="23">
        <v>12691788.300000001</v>
      </c>
      <c r="H264" s="23">
        <v>11349634.410000002</v>
      </c>
      <c r="I264" s="23">
        <v>11158389.49</v>
      </c>
      <c r="J264" s="23">
        <v>10248143.089999998</v>
      </c>
      <c r="K264" s="23">
        <v>9229766.4900000002</v>
      </c>
      <c r="L264" s="24">
        <v>0.80746249840930595</v>
      </c>
    </row>
    <row r="265" spans="1:12" x14ac:dyDescent="0.2">
      <c r="A265" s="21"/>
      <c r="B265" s="21"/>
      <c r="C265" s="21" t="s">
        <v>316</v>
      </c>
      <c r="D265" s="21"/>
      <c r="E265" s="23">
        <v>12525500</v>
      </c>
      <c r="F265" s="23">
        <v>2747190.3000000003</v>
      </c>
      <c r="G265" s="23">
        <v>15272690.300000001</v>
      </c>
      <c r="H265" s="23">
        <v>13777741.610000003</v>
      </c>
      <c r="I265" s="23">
        <v>13550382.25</v>
      </c>
      <c r="J265" s="23">
        <v>12573332.519999998</v>
      </c>
      <c r="K265" s="23">
        <v>11538562.050000001</v>
      </c>
      <c r="L265" s="24">
        <v>0.82325590796534365</v>
      </c>
    </row>
    <row r="266" spans="1:12" x14ac:dyDescent="0.2">
      <c r="A266" s="21"/>
      <c r="B266" s="21" t="s">
        <v>317</v>
      </c>
      <c r="C266" s="21"/>
      <c r="D266" s="21"/>
      <c r="E266" s="23">
        <v>12525500</v>
      </c>
      <c r="F266" s="23">
        <v>2747190.3000000003</v>
      </c>
      <c r="G266" s="23">
        <v>15272690.300000001</v>
      </c>
      <c r="H266" s="23">
        <v>13777741.610000003</v>
      </c>
      <c r="I266" s="23">
        <v>13550382.25</v>
      </c>
      <c r="J266" s="23">
        <v>12573332.519999998</v>
      </c>
      <c r="K266" s="23">
        <v>11538562.050000001</v>
      </c>
      <c r="L266" s="24">
        <v>0.82325590796534365</v>
      </c>
    </row>
    <row r="267" spans="1:12" x14ac:dyDescent="0.2">
      <c r="A267" s="21"/>
      <c r="B267" s="21" t="s">
        <v>144</v>
      </c>
      <c r="C267" s="21" t="s">
        <v>318</v>
      </c>
      <c r="D267" s="21" t="s">
        <v>170</v>
      </c>
      <c r="E267" s="23">
        <v>283574</v>
      </c>
      <c r="F267" s="23">
        <v>-16500</v>
      </c>
      <c r="G267" s="23">
        <v>267074</v>
      </c>
      <c r="H267" s="23">
        <v>266843.7</v>
      </c>
      <c r="I267" s="23">
        <v>266843.7</v>
      </c>
      <c r="J267" s="23">
        <v>257782.21</v>
      </c>
      <c r="K267" s="23">
        <v>257782.21</v>
      </c>
      <c r="L267" s="24">
        <v>0.96520893085811421</v>
      </c>
    </row>
    <row r="268" spans="1:12" x14ac:dyDescent="0.2">
      <c r="A268" s="21"/>
      <c r="B268" s="21"/>
      <c r="C268" s="21"/>
      <c r="D268" s="21" t="s">
        <v>171</v>
      </c>
      <c r="E268" s="23">
        <v>2526300</v>
      </c>
      <c r="F268" s="23">
        <v>0</v>
      </c>
      <c r="G268" s="23">
        <v>2526300</v>
      </c>
      <c r="H268" s="23">
        <v>2484265.12</v>
      </c>
      <c r="I268" s="23">
        <v>2477226.9300000002</v>
      </c>
      <c r="J268" s="23">
        <v>2030939.02</v>
      </c>
      <c r="K268" s="23">
        <v>1621620.24</v>
      </c>
      <c r="L268" s="24">
        <v>0.80391838657324943</v>
      </c>
    </row>
    <row r="269" spans="1:12" x14ac:dyDescent="0.2">
      <c r="A269" s="21"/>
      <c r="B269" s="21"/>
      <c r="C269" s="21"/>
      <c r="D269" s="21" t="s">
        <v>181</v>
      </c>
      <c r="E269" s="23">
        <v>2011540</v>
      </c>
      <c r="F269" s="23">
        <v>789289.85</v>
      </c>
      <c r="G269" s="23">
        <v>2800829.85</v>
      </c>
      <c r="H269" s="23">
        <v>2709979.3</v>
      </c>
      <c r="I269" s="23">
        <v>2478205.64</v>
      </c>
      <c r="J269" s="23">
        <v>2398905.2999999998</v>
      </c>
      <c r="K269" s="23">
        <v>2059932.92</v>
      </c>
      <c r="L269" s="24">
        <v>0.85649804824809328</v>
      </c>
    </row>
    <row r="270" spans="1:12" x14ac:dyDescent="0.2">
      <c r="A270" s="21"/>
      <c r="B270" s="21"/>
      <c r="C270" s="21" t="s">
        <v>319</v>
      </c>
      <c r="D270" s="21"/>
      <c r="E270" s="23">
        <v>4821414</v>
      </c>
      <c r="F270" s="23">
        <v>772789.85</v>
      </c>
      <c r="G270" s="23">
        <v>5594203.8499999996</v>
      </c>
      <c r="H270" s="23">
        <v>5461088.1200000001</v>
      </c>
      <c r="I270" s="23">
        <v>5222276.2700000005</v>
      </c>
      <c r="J270" s="23">
        <v>4687626.5299999993</v>
      </c>
      <c r="K270" s="23">
        <v>3939335.37</v>
      </c>
      <c r="L270" s="24">
        <v>0.83794345999744013</v>
      </c>
    </row>
    <row r="271" spans="1:12" x14ac:dyDescent="0.2">
      <c r="A271" s="21"/>
      <c r="B271" s="21" t="s">
        <v>320</v>
      </c>
      <c r="C271" s="21"/>
      <c r="D271" s="21"/>
      <c r="E271" s="23">
        <v>4821414</v>
      </c>
      <c r="F271" s="23">
        <v>772789.85</v>
      </c>
      <c r="G271" s="23">
        <v>5594203.8499999996</v>
      </c>
      <c r="H271" s="23">
        <v>5461088.1200000001</v>
      </c>
      <c r="I271" s="23">
        <v>5222276.2700000005</v>
      </c>
      <c r="J271" s="23">
        <v>4687626.5299999993</v>
      </c>
      <c r="K271" s="23">
        <v>3939335.37</v>
      </c>
      <c r="L271" s="24">
        <v>0.83794345999744013</v>
      </c>
    </row>
    <row r="272" spans="1:12" x14ac:dyDescent="0.2">
      <c r="A272" s="21"/>
      <c r="B272" s="21" t="s">
        <v>145</v>
      </c>
      <c r="C272" s="21" t="s">
        <v>321</v>
      </c>
      <c r="D272" s="21" t="s">
        <v>172</v>
      </c>
      <c r="E272" s="23">
        <v>18278317</v>
      </c>
      <c r="F272" s="23">
        <v>2067472.72</v>
      </c>
      <c r="G272" s="23">
        <v>20345789.719999999</v>
      </c>
      <c r="H272" s="23">
        <v>20345789.719999999</v>
      </c>
      <c r="I272" s="23">
        <v>20345789.719999999</v>
      </c>
      <c r="J272" s="23">
        <v>20345789.719999999</v>
      </c>
      <c r="K272" s="23">
        <v>19106278</v>
      </c>
      <c r="L272" s="24">
        <v>1</v>
      </c>
    </row>
    <row r="273" spans="1:12" x14ac:dyDescent="0.2">
      <c r="A273" s="21"/>
      <c r="B273" s="21"/>
      <c r="C273" s="21"/>
      <c r="D273" s="21" t="s">
        <v>195</v>
      </c>
      <c r="E273" s="23">
        <v>5450000</v>
      </c>
      <c r="F273" s="23">
        <v>10110745.75</v>
      </c>
      <c r="G273" s="23">
        <v>15560745.75</v>
      </c>
      <c r="H273" s="23">
        <v>15560745.75</v>
      </c>
      <c r="I273" s="23">
        <v>15560745.75</v>
      </c>
      <c r="J273" s="23">
        <v>15071692.75</v>
      </c>
      <c r="K273" s="23">
        <v>15071692.75</v>
      </c>
      <c r="L273" s="24">
        <v>0.96857136490389606</v>
      </c>
    </row>
    <row r="274" spans="1:12" x14ac:dyDescent="0.2">
      <c r="A274" s="21"/>
      <c r="B274" s="21"/>
      <c r="C274" s="21" t="s">
        <v>322</v>
      </c>
      <c r="D274" s="21"/>
      <c r="E274" s="23">
        <v>23728317</v>
      </c>
      <c r="F274" s="23">
        <v>12178218.470000001</v>
      </c>
      <c r="G274" s="23">
        <v>35906535.469999999</v>
      </c>
      <c r="H274" s="23">
        <v>35906535.469999999</v>
      </c>
      <c r="I274" s="23">
        <v>35906535.469999999</v>
      </c>
      <c r="J274" s="23">
        <v>35417482.469999999</v>
      </c>
      <c r="K274" s="23">
        <v>34177970.75</v>
      </c>
      <c r="L274" s="24">
        <v>0.98637983326437595</v>
      </c>
    </row>
    <row r="275" spans="1:12" x14ac:dyDescent="0.2">
      <c r="A275" s="21"/>
      <c r="B275" s="21" t="s">
        <v>323</v>
      </c>
      <c r="C275" s="21"/>
      <c r="D275" s="21"/>
      <c r="E275" s="23">
        <v>23728317</v>
      </c>
      <c r="F275" s="23">
        <v>12178218.470000001</v>
      </c>
      <c r="G275" s="23">
        <v>35906535.469999999</v>
      </c>
      <c r="H275" s="23">
        <v>35906535.469999999</v>
      </c>
      <c r="I275" s="23">
        <v>35906535.469999999</v>
      </c>
      <c r="J275" s="23">
        <v>35417482.469999999</v>
      </c>
      <c r="K275" s="23">
        <v>34177970.75</v>
      </c>
      <c r="L275" s="24">
        <v>0.98637983326437595</v>
      </c>
    </row>
    <row r="276" spans="1:12" x14ac:dyDescent="0.2">
      <c r="A276" s="21" t="s">
        <v>324</v>
      </c>
      <c r="B276" s="21"/>
      <c r="C276" s="21"/>
      <c r="D276" s="21"/>
      <c r="E276" s="23">
        <v>61761729</v>
      </c>
      <c r="F276" s="23">
        <v>15937458.300000001</v>
      </c>
      <c r="G276" s="23">
        <v>77699187.300000012</v>
      </c>
      <c r="H276" s="23">
        <v>65201923.659999996</v>
      </c>
      <c r="I276" s="23">
        <v>64680960.969999999</v>
      </c>
      <c r="J276" s="23">
        <v>60960939.810000002</v>
      </c>
      <c r="K276" s="23">
        <v>57744755.880000003</v>
      </c>
      <c r="L276" s="24">
        <v>0.78457628616663799</v>
      </c>
    </row>
    <row r="277" spans="1:12" x14ac:dyDescent="0.2">
      <c r="A277" s="21" t="s">
        <v>167</v>
      </c>
      <c r="B277" s="21" t="s">
        <v>141</v>
      </c>
      <c r="C277" s="21" t="s">
        <v>309</v>
      </c>
      <c r="D277" s="21" t="s">
        <v>181</v>
      </c>
      <c r="E277" s="23">
        <v>0</v>
      </c>
      <c r="F277" s="23">
        <v>521178.09</v>
      </c>
      <c r="G277" s="23">
        <v>521178.09</v>
      </c>
      <c r="H277" s="23">
        <v>10486539.050000001</v>
      </c>
      <c r="I277" s="23">
        <v>10259714.460000001</v>
      </c>
      <c r="J277" s="23">
        <v>5809945.0999999996</v>
      </c>
      <c r="K277" s="23">
        <v>4935878.97</v>
      </c>
      <c r="L277" s="24">
        <v>11.147715553430114</v>
      </c>
    </row>
    <row r="278" spans="1:12" x14ac:dyDescent="0.2">
      <c r="A278" s="21"/>
      <c r="B278" s="21"/>
      <c r="C278" s="21" t="s">
        <v>310</v>
      </c>
      <c r="D278" s="21"/>
      <c r="E278" s="23">
        <v>0</v>
      </c>
      <c r="F278" s="23">
        <v>521178.09</v>
      </c>
      <c r="G278" s="23">
        <v>521178.09</v>
      </c>
      <c r="H278" s="23">
        <v>10486539.050000001</v>
      </c>
      <c r="I278" s="23">
        <v>10259714.460000001</v>
      </c>
      <c r="J278" s="23">
        <v>5809945.0999999996</v>
      </c>
      <c r="K278" s="23">
        <v>4935878.97</v>
      </c>
      <c r="L278" s="24">
        <v>11.147715553430114</v>
      </c>
    </row>
    <row r="279" spans="1:12" x14ac:dyDescent="0.2">
      <c r="A279" s="21"/>
      <c r="B279" s="21" t="s">
        <v>311</v>
      </c>
      <c r="C279" s="21"/>
      <c r="D279" s="21"/>
      <c r="E279" s="23">
        <v>0</v>
      </c>
      <c r="F279" s="23">
        <v>521178.09</v>
      </c>
      <c r="G279" s="23">
        <v>521178.09</v>
      </c>
      <c r="H279" s="23">
        <v>10486539.050000001</v>
      </c>
      <c r="I279" s="23">
        <v>10259714.460000001</v>
      </c>
      <c r="J279" s="23">
        <v>5809945.0999999996</v>
      </c>
      <c r="K279" s="23">
        <v>4935878.97</v>
      </c>
      <c r="L279" s="24">
        <v>11.147715553430114</v>
      </c>
    </row>
    <row r="280" spans="1:12" x14ac:dyDescent="0.2">
      <c r="A280" s="21"/>
      <c r="B280" s="21" t="s">
        <v>145</v>
      </c>
      <c r="C280" s="21" t="s">
        <v>321</v>
      </c>
      <c r="D280" s="21" t="s">
        <v>195</v>
      </c>
      <c r="E280" s="23">
        <v>0</v>
      </c>
      <c r="F280" s="23">
        <v>8292353.1299999999</v>
      </c>
      <c r="G280" s="23">
        <v>8292353.1299999999</v>
      </c>
      <c r="H280" s="23">
        <v>8292353.1299999999</v>
      </c>
      <c r="I280" s="23">
        <v>8292353.1299999999</v>
      </c>
      <c r="J280" s="23">
        <v>8292353.1299999999</v>
      </c>
      <c r="K280" s="23">
        <v>8292353.1299999999</v>
      </c>
      <c r="L280" s="24">
        <v>1</v>
      </c>
    </row>
    <row r="281" spans="1:12" x14ac:dyDescent="0.2">
      <c r="A281" s="21"/>
      <c r="B281" s="21"/>
      <c r="C281" s="21" t="s">
        <v>322</v>
      </c>
      <c r="D281" s="21"/>
      <c r="E281" s="23">
        <v>0</v>
      </c>
      <c r="F281" s="23">
        <v>8292353.1299999999</v>
      </c>
      <c r="G281" s="23">
        <v>8292353.1299999999</v>
      </c>
      <c r="H281" s="23">
        <v>8292353.1299999999</v>
      </c>
      <c r="I281" s="23">
        <v>8292353.1299999999</v>
      </c>
      <c r="J281" s="23">
        <v>8292353.1299999999</v>
      </c>
      <c r="K281" s="23">
        <v>8292353.1299999999</v>
      </c>
      <c r="L281" s="24">
        <v>1</v>
      </c>
    </row>
    <row r="282" spans="1:12" x14ac:dyDescent="0.2">
      <c r="A282" s="21"/>
      <c r="B282" s="21" t="s">
        <v>323</v>
      </c>
      <c r="C282" s="21"/>
      <c r="D282" s="21"/>
      <c r="E282" s="23">
        <v>0</v>
      </c>
      <c r="F282" s="23">
        <v>8292353.1299999999</v>
      </c>
      <c r="G282" s="23">
        <v>8292353.1299999999</v>
      </c>
      <c r="H282" s="23">
        <v>8292353.1299999999</v>
      </c>
      <c r="I282" s="23">
        <v>8292353.1299999999</v>
      </c>
      <c r="J282" s="23">
        <v>8292353.1299999999</v>
      </c>
      <c r="K282" s="23">
        <v>8292353.1299999999</v>
      </c>
      <c r="L282" s="24">
        <v>1</v>
      </c>
    </row>
    <row r="283" spans="1:12" x14ac:dyDescent="0.2">
      <c r="A283" s="21" t="s">
        <v>325</v>
      </c>
      <c r="B283" s="21"/>
      <c r="C283" s="21"/>
      <c r="D283" s="21"/>
      <c r="E283" s="23">
        <v>0</v>
      </c>
      <c r="F283" s="23">
        <v>8813531.2200000007</v>
      </c>
      <c r="G283" s="23">
        <v>8813531.2200000007</v>
      </c>
      <c r="H283" s="23">
        <v>18778892.18</v>
      </c>
      <c r="I283" s="23">
        <v>18552067.59</v>
      </c>
      <c r="J283" s="23">
        <v>14102298.23</v>
      </c>
      <c r="K283" s="23">
        <v>13228232.1</v>
      </c>
      <c r="L283" s="24">
        <v>1.6000735548537603</v>
      </c>
    </row>
    <row r="284" spans="1:12" x14ac:dyDescent="0.2">
      <c r="A284" s="21" t="s">
        <v>146</v>
      </c>
      <c r="B284" s="21" t="s">
        <v>147</v>
      </c>
      <c r="C284" s="21" t="s">
        <v>326</v>
      </c>
      <c r="D284" s="21" t="s">
        <v>170</v>
      </c>
      <c r="E284" s="23">
        <v>392331</v>
      </c>
      <c r="F284" s="23">
        <v>0</v>
      </c>
      <c r="G284" s="23">
        <v>392331</v>
      </c>
      <c r="H284" s="23">
        <v>377193.51</v>
      </c>
      <c r="I284" s="23">
        <v>377193.51</v>
      </c>
      <c r="J284" s="23">
        <v>367859.63999999996</v>
      </c>
      <c r="K284" s="23">
        <v>367859.63999999996</v>
      </c>
      <c r="L284" s="24">
        <v>0.93762572929490651</v>
      </c>
    </row>
    <row r="285" spans="1:12" x14ac:dyDescent="0.2">
      <c r="A285" s="21"/>
      <c r="B285" s="21"/>
      <c r="C285" s="21"/>
      <c r="D285" s="21" t="s">
        <v>171</v>
      </c>
      <c r="E285" s="23">
        <v>165543</v>
      </c>
      <c r="F285" s="23">
        <v>-10000</v>
      </c>
      <c r="G285" s="23">
        <v>155543</v>
      </c>
      <c r="H285" s="23">
        <v>139165.54</v>
      </c>
      <c r="I285" s="23">
        <v>139165.54</v>
      </c>
      <c r="J285" s="23">
        <v>135277.19</v>
      </c>
      <c r="K285" s="23">
        <v>105262.18000000001</v>
      </c>
      <c r="L285" s="24">
        <v>0.86970927653446317</v>
      </c>
    </row>
    <row r="286" spans="1:12" x14ac:dyDescent="0.2">
      <c r="A286" s="21"/>
      <c r="B286" s="21"/>
      <c r="C286" s="21" t="s">
        <v>327</v>
      </c>
      <c r="D286" s="21"/>
      <c r="E286" s="23">
        <v>557874</v>
      </c>
      <c r="F286" s="23">
        <v>-10000</v>
      </c>
      <c r="G286" s="23">
        <v>547874</v>
      </c>
      <c r="H286" s="23">
        <v>516359.05000000005</v>
      </c>
      <c r="I286" s="23">
        <v>516359.05000000005</v>
      </c>
      <c r="J286" s="23">
        <v>503136.82999999996</v>
      </c>
      <c r="K286" s="23">
        <v>473121.81999999995</v>
      </c>
      <c r="L286" s="24">
        <v>0.91834405355976001</v>
      </c>
    </row>
    <row r="287" spans="1:12" x14ac:dyDescent="0.2">
      <c r="A287" s="21"/>
      <c r="B287" s="21" t="s">
        <v>328</v>
      </c>
      <c r="C287" s="21"/>
      <c r="D287" s="21"/>
      <c r="E287" s="23">
        <v>557874</v>
      </c>
      <c r="F287" s="23">
        <v>-10000</v>
      </c>
      <c r="G287" s="23">
        <v>547874</v>
      </c>
      <c r="H287" s="23">
        <v>516359.05000000005</v>
      </c>
      <c r="I287" s="23">
        <v>516359.05000000005</v>
      </c>
      <c r="J287" s="23">
        <v>503136.82999999996</v>
      </c>
      <c r="K287" s="23">
        <v>473121.81999999995</v>
      </c>
      <c r="L287" s="24">
        <v>0.91834405355976001</v>
      </c>
    </row>
    <row r="288" spans="1:12" x14ac:dyDescent="0.2">
      <c r="A288" s="21"/>
      <c r="B288" s="21" t="s">
        <v>148</v>
      </c>
      <c r="C288" s="21" t="s">
        <v>329</v>
      </c>
      <c r="D288" s="21" t="s">
        <v>170</v>
      </c>
      <c r="E288" s="23">
        <v>257237</v>
      </c>
      <c r="F288" s="23">
        <v>-63250</v>
      </c>
      <c r="G288" s="23">
        <v>193987</v>
      </c>
      <c r="H288" s="23">
        <v>193441.98</v>
      </c>
      <c r="I288" s="23">
        <v>193441.98</v>
      </c>
      <c r="J288" s="23">
        <v>192246.54000000004</v>
      </c>
      <c r="K288" s="23">
        <v>192246.54000000004</v>
      </c>
      <c r="L288" s="24">
        <v>0.99102795548155309</v>
      </c>
    </row>
    <row r="289" spans="1:12" x14ac:dyDescent="0.2">
      <c r="A289" s="21"/>
      <c r="B289" s="21"/>
      <c r="C289" s="21"/>
      <c r="D289" s="21" t="s">
        <v>171</v>
      </c>
      <c r="E289" s="23">
        <v>571000</v>
      </c>
      <c r="F289" s="23">
        <v>2293</v>
      </c>
      <c r="G289" s="23">
        <v>573293</v>
      </c>
      <c r="H289" s="23">
        <v>523618.16999999993</v>
      </c>
      <c r="I289" s="23">
        <v>505629.92</v>
      </c>
      <c r="J289" s="23">
        <v>463559.01</v>
      </c>
      <c r="K289" s="23">
        <v>432660.32999999996</v>
      </c>
      <c r="L289" s="24">
        <v>0.80859004034586157</v>
      </c>
    </row>
    <row r="290" spans="1:12" x14ac:dyDescent="0.2">
      <c r="A290" s="21"/>
      <c r="B290" s="21"/>
      <c r="C290" s="21"/>
      <c r="D290" s="21" t="s">
        <v>172</v>
      </c>
      <c r="E290" s="23">
        <v>14009868</v>
      </c>
      <c r="F290" s="23">
        <v>20750</v>
      </c>
      <c r="G290" s="23">
        <v>14030618</v>
      </c>
      <c r="H290" s="23">
        <v>14007368</v>
      </c>
      <c r="I290" s="23">
        <v>14007368</v>
      </c>
      <c r="J290" s="23">
        <v>14007368</v>
      </c>
      <c r="K290" s="23">
        <v>14004868</v>
      </c>
      <c r="L290" s="24">
        <v>0.99834290977061735</v>
      </c>
    </row>
    <row r="291" spans="1:12" x14ac:dyDescent="0.2">
      <c r="A291" s="21"/>
      <c r="B291" s="21"/>
      <c r="C291" s="21"/>
      <c r="D291" s="21" t="s">
        <v>181</v>
      </c>
      <c r="E291" s="23">
        <v>485354</v>
      </c>
      <c r="F291" s="23">
        <v>549913.94999999995</v>
      </c>
      <c r="G291" s="23">
        <v>1035267.95</v>
      </c>
      <c r="H291" s="23">
        <v>845182.51</v>
      </c>
      <c r="I291" s="23">
        <v>796800.55999999994</v>
      </c>
      <c r="J291" s="23">
        <v>700340.84</v>
      </c>
      <c r="K291" s="23">
        <v>604731.19000000006</v>
      </c>
      <c r="L291" s="24">
        <v>0.67648268257507638</v>
      </c>
    </row>
    <row r="292" spans="1:12" x14ac:dyDescent="0.2">
      <c r="A292" s="21"/>
      <c r="B292" s="21"/>
      <c r="C292" s="21"/>
      <c r="D292" s="21" t="s">
        <v>195</v>
      </c>
      <c r="E292" s="23">
        <v>220000</v>
      </c>
      <c r="F292" s="23">
        <v>19400</v>
      </c>
      <c r="G292" s="23">
        <v>239400</v>
      </c>
      <c r="H292" s="23">
        <v>49400</v>
      </c>
      <c r="I292" s="23">
        <v>49400</v>
      </c>
      <c r="J292" s="23">
        <v>49400</v>
      </c>
      <c r="K292" s="23">
        <v>49400</v>
      </c>
      <c r="L292" s="24">
        <v>0.20634920634920634</v>
      </c>
    </row>
    <row r="293" spans="1:12" x14ac:dyDescent="0.2">
      <c r="A293" s="21"/>
      <c r="B293" s="21"/>
      <c r="C293" s="21" t="s">
        <v>330</v>
      </c>
      <c r="D293" s="21"/>
      <c r="E293" s="23">
        <v>15543459</v>
      </c>
      <c r="F293" s="23">
        <v>529106.94999999995</v>
      </c>
      <c r="G293" s="23">
        <v>16072565.949999999</v>
      </c>
      <c r="H293" s="23">
        <v>15619010.66</v>
      </c>
      <c r="I293" s="23">
        <v>15552640.460000001</v>
      </c>
      <c r="J293" s="23">
        <v>15412914.390000001</v>
      </c>
      <c r="K293" s="23">
        <v>15283906.059999999</v>
      </c>
      <c r="L293" s="24">
        <v>0.95895791860166557</v>
      </c>
    </row>
    <row r="294" spans="1:12" x14ac:dyDescent="0.2">
      <c r="A294" s="21"/>
      <c r="B294" s="21" t="s">
        <v>331</v>
      </c>
      <c r="C294" s="21"/>
      <c r="D294" s="21"/>
      <c r="E294" s="23">
        <v>15543459</v>
      </c>
      <c r="F294" s="23">
        <v>529106.94999999995</v>
      </c>
      <c r="G294" s="23">
        <v>16072565.949999999</v>
      </c>
      <c r="H294" s="23">
        <v>15619010.66</v>
      </c>
      <c r="I294" s="23">
        <v>15552640.460000001</v>
      </c>
      <c r="J294" s="23">
        <v>15412914.390000001</v>
      </c>
      <c r="K294" s="23">
        <v>15283906.059999999</v>
      </c>
      <c r="L294" s="24">
        <v>0.95895791860166557</v>
      </c>
    </row>
    <row r="295" spans="1:12" x14ac:dyDescent="0.2">
      <c r="A295" s="21"/>
      <c r="B295" s="21" t="s">
        <v>149</v>
      </c>
      <c r="C295" s="21" t="s">
        <v>332</v>
      </c>
      <c r="D295" s="21" t="s">
        <v>171</v>
      </c>
      <c r="E295" s="23">
        <v>172250</v>
      </c>
      <c r="F295" s="23">
        <v>0</v>
      </c>
      <c r="G295" s="23">
        <v>172250</v>
      </c>
      <c r="H295" s="23">
        <v>103615.88</v>
      </c>
      <c r="I295" s="23">
        <v>102432.26000000001</v>
      </c>
      <c r="J295" s="23">
        <v>75182.510000000009</v>
      </c>
      <c r="K295" s="23">
        <v>66443.179999999993</v>
      </c>
      <c r="L295" s="24">
        <v>0.43647320754716984</v>
      </c>
    </row>
    <row r="296" spans="1:12" x14ac:dyDescent="0.2">
      <c r="A296" s="21"/>
      <c r="B296" s="21"/>
      <c r="C296" s="21"/>
      <c r="D296" s="21" t="s">
        <v>172</v>
      </c>
      <c r="E296" s="23">
        <v>3883000</v>
      </c>
      <c r="F296" s="23">
        <v>1250000</v>
      </c>
      <c r="G296" s="23">
        <v>5133000</v>
      </c>
      <c r="H296" s="23">
        <v>5133000</v>
      </c>
      <c r="I296" s="23">
        <v>5133000</v>
      </c>
      <c r="J296" s="23">
        <v>5133000</v>
      </c>
      <c r="K296" s="23">
        <v>4383000</v>
      </c>
      <c r="L296" s="24">
        <v>1</v>
      </c>
    </row>
    <row r="297" spans="1:12" x14ac:dyDescent="0.2">
      <c r="A297" s="21"/>
      <c r="B297" s="21"/>
      <c r="C297" s="21" t="s">
        <v>333</v>
      </c>
      <c r="D297" s="21"/>
      <c r="E297" s="23">
        <v>4055250</v>
      </c>
      <c r="F297" s="23">
        <v>1250000</v>
      </c>
      <c r="G297" s="23">
        <v>5305250</v>
      </c>
      <c r="H297" s="23">
        <v>5236615.88</v>
      </c>
      <c r="I297" s="23">
        <v>5235432.26</v>
      </c>
      <c r="J297" s="23">
        <v>5208182.51</v>
      </c>
      <c r="K297" s="23">
        <v>4449443.18</v>
      </c>
      <c r="L297" s="24">
        <v>0.98170350313368826</v>
      </c>
    </row>
    <row r="298" spans="1:12" x14ac:dyDescent="0.2">
      <c r="A298" s="21"/>
      <c r="B298" s="21" t="s">
        <v>334</v>
      </c>
      <c r="C298" s="21"/>
      <c r="D298" s="21"/>
      <c r="E298" s="23">
        <v>4055250</v>
      </c>
      <c r="F298" s="23">
        <v>1250000</v>
      </c>
      <c r="G298" s="23">
        <v>5305250</v>
      </c>
      <c r="H298" s="23">
        <v>5236615.88</v>
      </c>
      <c r="I298" s="23">
        <v>5235432.26</v>
      </c>
      <c r="J298" s="23">
        <v>5208182.51</v>
      </c>
      <c r="K298" s="23">
        <v>4449443.18</v>
      </c>
      <c r="L298" s="24">
        <v>0.98170350313368826</v>
      </c>
    </row>
    <row r="299" spans="1:12" x14ac:dyDescent="0.2">
      <c r="A299" s="21" t="s">
        <v>335</v>
      </c>
      <c r="B299" s="21"/>
      <c r="C299" s="21"/>
      <c r="D299" s="21"/>
      <c r="E299" s="23">
        <v>20156583</v>
      </c>
      <c r="F299" s="23">
        <v>1769106.95</v>
      </c>
      <c r="G299" s="23">
        <v>21925689.949999999</v>
      </c>
      <c r="H299" s="23">
        <v>21371985.59</v>
      </c>
      <c r="I299" s="23">
        <v>21304431.77</v>
      </c>
      <c r="J299" s="23">
        <v>21124233.729999997</v>
      </c>
      <c r="K299" s="23">
        <v>20206471.059999999</v>
      </c>
      <c r="L299" s="24">
        <v>0.96344670467257054</v>
      </c>
    </row>
    <row r="300" spans="1:12" x14ac:dyDescent="0.2">
      <c r="A300" s="21" t="s">
        <v>150</v>
      </c>
      <c r="B300" s="21" t="s">
        <v>151</v>
      </c>
      <c r="C300" s="21" t="s">
        <v>336</v>
      </c>
      <c r="D300" s="21" t="s">
        <v>170</v>
      </c>
      <c r="E300" s="23">
        <v>6092412</v>
      </c>
      <c r="F300" s="23">
        <v>755900</v>
      </c>
      <c r="G300" s="23">
        <v>6848312</v>
      </c>
      <c r="H300" s="23">
        <v>6516672.2899999991</v>
      </c>
      <c r="I300" s="23">
        <v>6516672.2899999991</v>
      </c>
      <c r="J300" s="23">
        <v>6180128.6100000003</v>
      </c>
      <c r="K300" s="23">
        <v>6180128.6100000003</v>
      </c>
      <c r="L300" s="24">
        <v>0.90243093626575432</v>
      </c>
    </row>
    <row r="301" spans="1:12" x14ac:dyDescent="0.2">
      <c r="A301" s="21"/>
      <c r="B301" s="21"/>
      <c r="C301" s="21"/>
      <c r="D301" s="21" t="s">
        <v>171</v>
      </c>
      <c r="E301" s="23">
        <v>17061364</v>
      </c>
      <c r="F301" s="23">
        <v>3680075</v>
      </c>
      <c r="G301" s="23">
        <v>20741439</v>
      </c>
      <c r="H301" s="23">
        <v>20740576.559999999</v>
      </c>
      <c r="I301" s="23">
        <v>20738153.859999999</v>
      </c>
      <c r="J301" s="23">
        <v>18357813.109999999</v>
      </c>
      <c r="K301" s="23">
        <v>18186975.509999994</v>
      </c>
      <c r="L301" s="24">
        <v>0.88507904924050829</v>
      </c>
    </row>
    <row r="302" spans="1:12" x14ac:dyDescent="0.2">
      <c r="A302" s="21"/>
      <c r="B302" s="21"/>
      <c r="C302" s="21"/>
      <c r="D302" s="21" t="s">
        <v>172</v>
      </c>
      <c r="E302" s="23">
        <v>2942500</v>
      </c>
      <c r="F302" s="23">
        <v>-281555</v>
      </c>
      <c r="G302" s="23">
        <v>2660945</v>
      </c>
      <c r="H302" s="23">
        <v>2145945</v>
      </c>
      <c r="I302" s="23">
        <v>2129576.6500000004</v>
      </c>
      <c r="J302" s="23">
        <v>2127630.2800000003</v>
      </c>
      <c r="K302" s="23">
        <v>2084224.2200000002</v>
      </c>
      <c r="L302" s="24">
        <v>0.79957694728752393</v>
      </c>
    </row>
    <row r="303" spans="1:12" x14ac:dyDescent="0.2">
      <c r="A303" s="21"/>
      <c r="B303" s="21"/>
      <c r="C303" s="21"/>
      <c r="D303" s="21" t="s">
        <v>181</v>
      </c>
      <c r="E303" s="23">
        <v>478818</v>
      </c>
      <c r="F303" s="23">
        <v>-233911.56999999998</v>
      </c>
      <c r="G303" s="23">
        <v>244906.43000000002</v>
      </c>
      <c r="H303" s="23">
        <v>139704.24</v>
      </c>
      <c r="I303" s="23">
        <v>137019.60999999999</v>
      </c>
      <c r="J303" s="23">
        <v>133427.35999999999</v>
      </c>
      <c r="K303" s="23">
        <v>130780.5</v>
      </c>
      <c r="L303" s="24">
        <v>0.54480954215861122</v>
      </c>
    </row>
    <row r="304" spans="1:12" x14ac:dyDescent="0.2">
      <c r="A304" s="21"/>
      <c r="B304" s="21"/>
      <c r="C304" s="21" t="s">
        <v>337</v>
      </c>
      <c r="D304" s="21"/>
      <c r="E304" s="23">
        <v>26575094</v>
      </c>
      <c r="F304" s="23">
        <v>3920508.43</v>
      </c>
      <c r="G304" s="23">
        <v>30495602.43</v>
      </c>
      <c r="H304" s="23">
        <v>29542898.089999996</v>
      </c>
      <c r="I304" s="23">
        <v>29521422.409999996</v>
      </c>
      <c r="J304" s="23">
        <v>26798999.359999999</v>
      </c>
      <c r="K304" s="23">
        <v>26582108.839999992</v>
      </c>
      <c r="L304" s="24">
        <v>0.87878242187590061</v>
      </c>
    </row>
    <row r="305" spans="1:12" x14ac:dyDescent="0.2">
      <c r="A305" s="21"/>
      <c r="B305" s="21" t="s">
        <v>338</v>
      </c>
      <c r="C305" s="21"/>
      <c r="D305" s="21"/>
      <c r="E305" s="23">
        <v>26575094</v>
      </c>
      <c r="F305" s="23">
        <v>3920508.43</v>
      </c>
      <c r="G305" s="23">
        <v>30495602.43</v>
      </c>
      <c r="H305" s="23">
        <v>29542898.089999996</v>
      </c>
      <c r="I305" s="23">
        <v>29521422.409999996</v>
      </c>
      <c r="J305" s="23">
        <v>26798999.359999999</v>
      </c>
      <c r="K305" s="23">
        <v>26582108.839999992</v>
      </c>
      <c r="L305" s="24">
        <v>0.87878242187590061</v>
      </c>
    </row>
    <row r="306" spans="1:12" x14ac:dyDescent="0.2">
      <c r="A306" s="21"/>
      <c r="B306" s="21" t="s">
        <v>152</v>
      </c>
      <c r="C306" s="21" t="s">
        <v>339</v>
      </c>
      <c r="D306" s="21" t="s">
        <v>170</v>
      </c>
      <c r="E306" s="23">
        <v>1569167</v>
      </c>
      <c r="F306" s="23">
        <v>-20000</v>
      </c>
      <c r="G306" s="23">
        <v>1549167</v>
      </c>
      <c r="H306" s="23">
        <v>1555624.73</v>
      </c>
      <c r="I306" s="23">
        <v>1555624.73</v>
      </c>
      <c r="J306" s="23">
        <v>1520530.84</v>
      </c>
      <c r="K306" s="23">
        <v>1520530.84</v>
      </c>
      <c r="L306" s="24">
        <v>0.9815151239343467</v>
      </c>
    </row>
    <row r="307" spans="1:12" x14ac:dyDescent="0.2">
      <c r="A307" s="21"/>
      <c r="B307" s="21"/>
      <c r="C307" s="21"/>
      <c r="D307" s="21" t="s">
        <v>171</v>
      </c>
      <c r="E307" s="23">
        <v>3392377</v>
      </c>
      <c r="F307" s="23">
        <v>-1700</v>
      </c>
      <c r="G307" s="23">
        <v>3390677</v>
      </c>
      <c r="H307" s="23">
        <v>3269452.6800000006</v>
      </c>
      <c r="I307" s="23">
        <v>3255414.5500000007</v>
      </c>
      <c r="J307" s="23">
        <v>2929885.3100000005</v>
      </c>
      <c r="K307" s="23">
        <v>2642733.5299999998</v>
      </c>
      <c r="L307" s="24">
        <v>0.86410038762170516</v>
      </c>
    </row>
    <row r="308" spans="1:12" x14ac:dyDescent="0.2">
      <c r="A308" s="21"/>
      <c r="B308" s="21"/>
      <c r="C308" s="21"/>
      <c r="D308" s="21" t="s">
        <v>172</v>
      </c>
      <c r="E308" s="23">
        <v>996025</v>
      </c>
      <c r="F308" s="23">
        <v>0</v>
      </c>
      <c r="G308" s="23">
        <v>996025</v>
      </c>
      <c r="H308" s="23">
        <v>1007075</v>
      </c>
      <c r="I308" s="23">
        <v>996255.95</v>
      </c>
      <c r="J308" s="23">
        <v>995076.48</v>
      </c>
      <c r="K308" s="23">
        <v>989076.47999999998</v>
      </c>
      <c r="L308" s="24">
        <v>0.9990476945859792</v>
      </c>
    </row>
    <row r="309" spans="1:12" x14ac:dyDescent="0.2">
      <c r="A309" s="21"/>
      <c r="B309" s="21"/>
      <c r="C309" s="21"/>
      <c r="D309" s="21" t="s">
        <v>181</v>
      </c>
      <c r="E309" s="23">
        <v>957887</v>
      </c>
      <c r="F309" s="23">
        <v>1939281.3699999999</v>
      </c>
      <c r="G309" s="23">
        <v>2897168.37</v>
      </c>
      <c r="H309" s="23">
        <v>2519332.8999999994</v>
      </c>
      <c r="I309" s="23">
        <v>2494625.3299999996</v>
      </c>
      <c r="J309" s="23">
        <v>1986728.4</v>
      </c>
      <c r="K309" s="23">
        <v>1679806.35</v>
      </c>
      <c r="L309" s="24">
        <v>0.68574833985226746</v>
      </c>
    </row>
    <row r="310" spans="1:12" x14ac:dyDescent="0.2">
      <c r="A310" s="21"/>
      <c r="B310" s="21"/>
      <c r="C310" s="21" t="s">
        <v>340</v>
      </c>
      <c r="D310" s="21"/>
      <c r="E310" s="23">
        <v>6915456</v>
      </c>
      <c r="F310" s="23">
        <v>1917581.3699999999</v>
      </c>
      <c r="G310" s="23">
        <v>8833037.370000001</v>
      </c>
      <c r="H310" s="23">
        <v>8351485.3099999996</v>
      </c>
      <c r="I310" s="23">
        <v>8301920.5600000005</v>
      </c>
      <c r="J310" s="23">
        <v>7432221.0300000012</v>
      </c>
      <c r="K310" s="23">
        <v>6832147.1999999993</v>
      </c>
      <c r="L310" s="24">
        <v>0.8414117045674856</v>
      </c>
    </row>
    <row r="311" spans="1:12" x14ac:dyDescent="0.2">
      <c r="A311" s="21"/>
      <c r="B311" s="21" t="s">
        <v>341</v>
      </c>
      <c r="C311" s="21"/>
      <c r="D311" s="21"/>
      <c r="E311" s="23">
        <v>6915456</v>
      </c>
      <c r="F311" s="23">
        <v>1917581.3699999999</v>
      </c>
      <c r="G311" s="23">
        <v>8833037.370000001</v>
      </c>
      <c r="H311" s="23">
        <v>8351485.3099999996</v>
      </c>
      <c r="I311" s="23">
        <v>8301920.5600000005</v>
      </c>
      <c r="J311" s="23">
        <v>7432221.0300000012</v>
      </c>
      <c r="K311" s="23">
        <v>6832147.1999999993</v>
      </c>
      <c r="L311" s="24">
        <v>0.8414117045674856</v>
      </c>
    </row>
    <row r="312" spans="1:12" x14ac:dyDescent="0.2">
      <c r="A312" s="21"/>
      <c r="B312" s="21" t="s">
        <v>153</v>
      </c>
      <c r="C312" s="21" t="s">
        <v>342</v>
      </c>
      <c r="D312" s="21" t="s">
        <v>170</v>
      </c>
      <c r="E312" s="23">
        <v>485035</v>
      </c>
      <c r="F312" s="23">
        <v>7000</v>
      </c>
      <c r="G312" s="23">
        <v>492035</v>
      </c>
      <c r="H312" s="23">
        <v>469530.69000000006</v>
      </c>
      <c r="I312" s="23">
        <v>469530.69000000006</v>
      </c>
      <c r="J312" s="23">
        <v>466531.28999999992</v>
      </c>
      <c r="K312" s="23">
        <v>466531.28999999992</v>
      </c>
      <c r="L312" s="24">
        <v>0.94816687837247338</v>
      </c>
    </row>
    <row r="313" spans="1:12" x14ac:dyDescent="0.2">
      <c r="A313" s="21"/>
      <c r="B313" s="21"/>
      <c r="C313" s="21"/>
      <c r="D313" s="21" t="s">
        <v>171</v>
      </c>
      <c r="E313" s="23">
        <v>53250</v>
      </c>
      <c r="F313" s="23">
        <v>0</v>
      </c>
      <c r="G313" s="23">
        <v>53250</v>
      </c>
      <c r="H313" s="23">
        <v>50104.639999999999</v>
      </c>
      <c r="I313" s="23">
        <v>50104.639999999999</v>
      </c>
      <c r="J313" s="23">
        <v>48753.08</v>
      </c>
      <c r="K313" s="23">
        <v>31487.47</v>
      </c>
      <c r="L313" s="24">
        <v>0.91555079812206575</v>
      </c>
    </row>
    <row r="314" spans="1:12" x14ac:dyDescent="0.2">
      <c r="A314" s="21"/>
      <c r="B314" s="21"/>
      <c r="C314" s="21" t="s">
        <v>343</v>
      </c>
      <c r="D314" s="21"/>
      <c r="E314" s="23">
        <v>538285</v>
      </c>
      <c r="F314" s="23">
        <v>7000</v>
      </c>
      <c r="G314" s="23">
        <v>545285</v>
      </c>
      <c r="H314" s="23">
        <v>519635.33000000007</v>
      </c>
      <c r="I314" s="23">
        <v>519635.33000000007</v>
      </c>
      <c r="J314" s="23">
        <v>515284.36999999994</v>
      </c>
      <c r="K314" s="23">
        <v>498018.75999999989</v>
      </c>
      <c r="L314" s="24">
        <v>0.94498174349193531</v>
      </c>
    </row>
    <row r="315" spans="1:12" x14ac:dyDescent="0.2">
      <c r="A315" s="21"/>
      <c r="B315" s="21" t="s">
        <v>344</v>
      </c>
      <c r="C315" s="21"/>
      <c r="D315" s="21"/>
      <c r="E315" s="23">
        <v>538285</v>
      </c>
      <c r="F315" s="23">
        <v>7000</v>
      </c>
      <c r="G315" s="23">
        <v>545285</v>
      </c>
      <c r="H315" s="23">
        <v>519635.33000000007</v>
      </c>
      <c r="I315" s="23">
        <v>519635.33000000007</v>
      </c>
      <c r="J315" s="23">
        <v>515284.36999999994</v>
      </c>
      <c r="K315" s="23">
        <v>498018.75999999989</v>
      </c>
      <c r="L315" s="24">
        <v>0.94498174349193531</v>
      </c>
    </row>
    <row r="316" spans="1:12" x14ac:dyDescent="0.2">
      <c r="A316" s="21"/>
      <c r="B316" s="21" t="s">
        <v>154</v>
      </c>
      <c r="C316" s="21" t="s">
        <v>345</v>
      </c>
      <c r="D316" s="21" t="s">
        <v>170</v>
      </c>
      <c r="E316" s="23">
        <v>85600</v>
      </c>
      <c r="F316" s="23">
        <v>15000</v>
      </c>
      <c r="G316" s="23">
        <v>100600</v>
      </c>
      <c r="H316" s="23">
        <v>92238.84</v>
      </c>
      <c r="I316" s="23">
        <v>92238.84</v>
      </c>
      <c r="J316" s="23">
        <v>90207.96</v>
      </c>
      <c r="K316" s="23">
        <v>90207.96</v>
      </c>
      <c r="L316" s="24">
        <v>0.89669940357852884</v>
      </c>
    </row>
    <row r="317" spans="1:12" x14ac:dyDescent="0.2">
      <c r="A317" s="21"/>
      <c r="B317" s="21"/>
      <c r="C317" s="21"/>
      <c r="D317" s="21" t="s">
        <v>171</v>
      </c>
      <c r="E317" s="23">
        <v>241600</v>
      </c>
      <c r="F317" s="23">
        <v>36400</v>
      </c>
      <c r="G317" s="23">
        <v>278000</v>
      </c>
      <c r="H317" s="23">
        <v>295856.69</v>
      </c>
      <c r="I317" s="23">
        <v>295856.69</v>
      </c>
      <c r="J317" s="23">
        <v>275677.8</v>
      </c>
      <c r="K317" s="23">
        <v>257363.84</v>
      </c>
      <c r="L317" s="24">
        <v>0.99164676258992801</v>
      </c>
    </row>
    <row r="318" spans="1:12" x14ac:dyDescent="0.2">
      <c r="A318" s="21"/>
      <c r="B318" s="21"/>
      <c r="C318" s="21"/>
      <c r="D318" s="21" t="s">
        <v>172</v>
      </c>
      <c r="E318" s="23">
        <v>42000</v>
      </c>
      <c r="F318" s="23">
        <v>121000</v>
      </c>
      <c r="G318" s="23">
        <v>163000</v>
      </c>
      <c r="H318" s="23">
        <v>159000</v>
      </c>
      <c r="I318" s="23">
        <v>159000</v>
      </c>
      <c r="J318" s="23">
        <v>157939.93</v>
      </c>
      <c r="K318" s="23">
        <v>36939.93</v>
      </c>
      <c r="L318" s="24">
        <v>0.96895662576687114</v>
      </c>
    </row>
    <row r="319" spans="1:12" x14ac:dyDescent="0.2">
      <c r="A319" s="21"/>
      <c r="B319" s="21"/>
      <c r="C319" s="21" t="s">
        <v>346</v>
      </c>
      <c r="D319" s="21"/>
      <c r="E319" s="23">
        <v>369200</v>
      </c>
      <c r="F319" s="23">
        <v>172400</v>
      </c>
      <c r="G319" s="23">
        <v>541600</v>
      </c>
      <c r="H319" s="23">
        <v>547095.53</v>
      </c>
      <c r="I319" s="23">
        <v>547095.53</v>
      </c>
      <c r="J319" s="23">
        <v>523825.69</v>
      </c>
      <c r="K319" s="23">
        <v>384511.73</v>
      </c>
      <c r="L319" s="24">
        <v>0.96718185007385526</v>
      </c>
    </row>
    <row r="320" spans="1:12" x14ac:dyDescent="0.2">
      <c r="A320" s="21"/>
      <c r="B320" s="21" t="s">
        <v>347</v>
      </c>
      <c r="C320" s="21"/>
      <c r="D320" s="21"/>
      <c r="E320" s="23">
        <v>369200</v>
      </c>
      <c r="F320" s="23">
        <v>172400</v>
      </c>
      <c r="G320" s="23">
        <v>541600</v>
      </c>
      <c r="H320" s="23">
        <v>547095.53</v>
      </c>
      <c r="I320" s="23">
        <v>547095.53</v>
      </c>
      <c r="J320" s="23">
        <v>523825.69</v>
      </c>
      <c r="K320" s="23">
        <v>384511.73</v>
      </c>
      <c r="L320" s="24">
        <v>0.96718185007385526</v>
      </c>
    </row>
    <row r="321" spans="1:12" x14ac:dyDescent="0.2">
      <c r="A321" s="21"/>
      <c r="B321" s="21" t="s">
        <v>155</v>
      </c>
      <c r="C321" s="21" t="s">
        <v>348</v>
      </c>
      <c r="D321" s="21" t="s">
        <v>170</v>
      </c>
      <c r="E321" s="23">
        <v>649758</v>
      </c>
      <c r="F321" s="23">
        <v>2000</v>
      </c>
      <c r="G321" s="23">
        <v>651758</v>
      </c>
      <c r="H321" s="23">
        <v>618900.53</v>
      </c>
      <c r="I321" s="23">
        <v>618900.53</v>
      </c>
      <c r="J321" s="23">
        <v>576980.94999999995</v>
      </c>
      <c r="K321" s="23">
        <v>576980.94999999995</v>
      </c>
      <c r="L321" s="24">
        <v>0.88526868868506403</v>
      </c>
    </row>
    <row r="322" spans="1:12" x14ac:dyDescent="0.2">
      <c r="A322" s="21"/>
      <c r="B322" s="21"/>
      <c r="C322" s="21"/>
      <c r="D322" s="21" t="s">
        <v>171</v>
      </c>
      <c r="E322" s="23">
        <v>280409</v>
      </c>
      <c r="F322" s="23">
        <v>-20963</v>
      </c>
      <c r="G322" s="23">
        <v>259446</v>
      </c>
      <c r="H322" s="23">
        <v>247428.02999999997</v>
      </c>
      <c r="I322" s="23">
        <v>237722.31</v>
      </c>
      <c r="J322" s="23">
        <v>211321.34999999998</v>
      </c>
      <c r="K322" s="23">
        <v>173124.93</v>
      </c>
      <c r="L322" s="24">
        <v>0.81450995582895858</v>
      </c>
    </row>
    <row r="323" spans="1:12" x14ac:dyDescent="0.2">
      <c r="A323" s="21"/>
      <c r="B323" s="21"/>
      <c r="C323" s="21"/>
      <c r="D323" s="21" t="s">
        <v>172</v>
      </c>
      <c r="E323" s="23">
        <v>176562</v>
      </c>
      <c r="F323" s="23">
        <v>-4182</v>
      </c>
      <c r="G323" s="23">
        <v>172380</v>
      </c>
      <c r="H323" s="23">
        <v>172379.8</v>
      </c>
      <c r="I323" s="23">
        <v>172379.8</v>
      </c>
      <c r="J323" s="23">
        <v>172379.8</v>
      </c>
      <c r="K323" s="23">
        <v>172379.8</v>
      </c>
      <c r="L323" s="24">
        <v>0.9999988397725954</v>
      </c>
    </row>
    <row r="324" spans="1:12" x14ac:dyDescent="0.2">
      <c r="A324" s="21"/>
      <c r="B324" s="21"/>
      <c r="C324" s="21"/>
      <c r="D324" s="21" t="s">
        <v>181</v>
      </c>
      <c r="E324" s="23">
        <v>5000</v>
      </c>
      <c r="F324" s="23">
        <v>49933.99</v>
      </c>
      <c r="G324" s="23">
        <v>54933.99</v>
      </c>
      <c r="H324" s="23">
        <v>11154.26</v>
      </c>
      <c r="I324" s="23">
        <v>11154.26</v>
      </c>
      <c r="J324" s="23">
        <v>11154.26</v>
      </c>
      <c r="K324" s="23">
        <v>9545.69</v>
      </c>
      <c r="L324" s="24">
        <v>0.2030484222973791</v>
      </c>
    </row>
    <row r="325" spans="1:12" x14ac:dyDescent="0.2">
      <c r="A325" s="21"/>
      <c r="B325" s="21"/>
      <c r="C325" s="21" t="s">
        <v>349</v>
      </c>
      <c r="D325" s="21"/>
      <c r="E325" s="23">
        <v>1111729</v>
      </c>
      <c r="F325" s="23">
        <v>26788.989999999998</v>
      </c>
      <c r="G325" s="23">
        <v>1138517.99</v>
      </c>
      <c r="H325" s="23">
        <v>1049862.6200000001</v>
      </c>
      <c r="I325" s="23">
        <v>1040156.9000000001</v>
      </c>
      <c r="J325" s="23">
        <v>971836.35999999987</v>
      </c>
      <c r="K325" s="23">
        <v>932031.36999999988</v>
      </c>
      <c r="L325" s="24">
        <v>0.85359771961091291</v>
      </c>
    </row>
    <row r="326" spans="1:12" x14ac:dyDescent="0.2">
      <c r="A326" s="21"/>
      <c r="B326" s="21" t="s">
        <v>350</v>
      </c>
      <c r="C326" s="21"/>
      <c r="D326" s="21"/>
      <c r="E326" s="23">
        <v>1111729</v>
      </c>
      <c r="F326" s="23">
        <v>26788.989999999998</v>
      </c>
      <c r="G326" s="23">
        <v>1138517.99</v>
      </c>
      <c r="H326" s="23">
        <v>1049862.6200000001</v>
      </c>
      <c r="I326" s="23">
        <v>1040156.9000000001</v>
      </c>
      <c r="J326" s="23">
        <v>971836.35999999987</v>
      </c>
      <c r="K326" s="23">
        <v>932031.36999999988</v>
      </c>
      <c r="L326" s="24">
        <v>0.85359771961091291</v>
      </c>
    </row>
    <row r="327" spans="1:12" x14ac:dyDescent="0.2">
      <c r="A327" s="21" t="s">
        <v>351</v>
      </c>
      <c r="B327" s="21"/>
      <c r="C327" s="21"/>
      <c r="D327" s="21"/>
      <c r="E327" s="23">
        <v>35509764</v>
      </c>
      <c r="F327" s="23">
        <v>6044278.79</v>
      </c>
      <c r="G327" s="23">
        <v>41554042.789999999</v>
      </c>
      <c r="H327" s="23">
        <v>40010976.879999995</v>
      </c>
      <c r="I327" s="23">
        <v>39930230.729999997</v>
      </c>
      <c r="J327" s="23">
        <v>36242166.809999995</v>
      </c>
      <c r="K327" s="23">
        <v>35228817.899999999</v>
      </c>
      <c r="L327" s="24">
        <v>0.87216945396036671</v>
      </c>
    </row>
    <row r="328" spans="1:12" x14ac:dyDescent="0.2">
      <c r="A328" s="21" t="s">
        <v>168</v>
      </c>
      <c r="B328" s="21" t="s">
        <v>152</v>
      </c>
      <c r="C328" s="21" t="s">
        <v>339</v>
      </c>
      <c r="D328" s="21" t="s">
        <v>181</v>
      </c>
      <c r="E328" s="23">
        <v>90000</v>
      </c>
      <c r="F328" s="23">
        <v>198250</v>
      </c>
      <c r="G328" s="23">
        <v>288250</v>
      </c>
      <c r="H328" s="23">
        <v>288250</v>
      </c>
      <c r="I328" s="23">
        <v>288250</v>
      </c>
      <c r="J328" s="23">
        <v>55814.29</v>
      </c>
      <c r="K328" s="23">
        <v>0</v>
      </c>
      <c r="L328" s="24">
        <v>0.1936315351257589</v>
      </c>
    </row>
    <row r="329" spans="1:12" x14ac:dyDescent="0.2">
      <c r="A329" s="21"/>
      <c r="B329" s="21"/>
      <c r="C329" s="21" t="s">
        <v>340</v>
      </c>
      <c r="D329" s="21"/>
      <c r="E329" s="23">
        <v>90000</v>
      </c>
      <c r="F329" s="23">
        <v>198250</v>
      </c>
      <c r="G329" s="23">
        <v>288250</v>
      </c>
      <c r="H329" s="23">
        <v>288250</v>
      </c>
      <c r="I329" s="23">
        <v>288250</v>
      </c>
      <c r="J329" s="23">
        <v>55814.29</v>
      </c>
      <c r="K329" s="23">
        <v>0</v>
      </c>
      <c r="L329" s="24">
        <v>0.1936315351257589</v>
      </c>
    </row>
    <row r="330" spans="1:12" x14ac:dyDescent="0.2">
      <c r="A330" s="21"/>
      <c r="B330" s="21" t="s">
        <v>341</v>
      </c>
      <c r="C330" s="21"/>
      <c r="D330" s="21"/>
      <c r="E330" s="23">
        <v>90000</v>
      </c>
      <c r="F330" s="23">
        <v>198250</v>
      </c>
      <c r="G330" s="23">
        <v>288250</v>
      </c>
      <c r="H330" s="23">
        <v>288250</v>
      </c>
      <c r="I330" s="23">
        <v>288250</v>
      </c>
      <c r="J330" s="23">
        <v>55814.29</v>
      </c>
      <c r="K330" s="23">
        <v>0</v>
      </c>
      <c r="L330" s="24">
        <v>0.1936315351257589</v>
      </c>
    </row>
    <row r="331" spans="1:12" x14ac:dyDescent="0.2">
      <c r="A331" s="21"/>
      <c r="B331" s="21" t="s">
        <v>153</v>
      </c>
      <c r="C331" s="21" t="s">
        <v>342</v>
      </c>
      <c r="D331" s="21" t="s">
        <v>181</v>
      </c>
      <c r="E331" s="23">
        <v>375000</v>
      </c>
      <c r="F331" s="23">
        <v>147000</v>
      </c>
      <c r="G331" s="23">
        <v>522000</v>
      </c>
      <c r="H331" s="23">
        <v>522000</v>
      </c>
      <c r="I331" s="23">
        <v>522000</v>
      </c>
      <c r="J331" s="23">
        <v>123158.51</v>
      </c>
      <c r="K331" s="23">
        <v>73197.919999999998</v>
      </c>
      <c r="L331" s="24">
        <v>0.23593584291187739</v>
      </c>
    </row>
    <row r="332" spans="1:12" x14ac:dyDescent="0.2">
      <c r="A332" s="21"/>
      <c r="B332" s="21"/>
      <c r="C332" s="21" t="s">
        <v>343</v>
      </c>
      <c r="D332" s="21"/>
      <c r="E332" s="23">
        <v>375000</v>
      </c>
      <c r="F332" s="23">
        <v>147000</v>
      </c>
      <c r="G332" s="23">
        <v>522000</v>
      </c>
      <c r="H332" s="23">
        <v>522000</v>
      </c>
      <c r="I332" s="23">
        <v>522000</v>
      </c>
      <c r="J332" s="23">
        <v>123158.51</v>
      </c>
      <c r="K332" s="23">
        <v>73197.919999999998</v>
      </c>
      <c r="L332" s="24">
        <v>0.23593584291187739</v>
      </c>
    </row>
    <row r="333" spans="1:12" x14ac:dyDescent="0.2">
      <c r="A333" s="21"/>
      <c r="B333" s="21" t="s">
        <v>344</v>
      </c>
      <c r="C333" s="21"/>
      <c r="D333" s="21"/>
      <c r="E333" s="23">
        <v>375000</v>
      </c>
      <c r="F333" s="23">
        <v>147000</v>
      </c>
      <c r="G333" s="23">
        <v>522000</v>
      </c>
      <c r="H333" s="23">
        <v>522000</v>
      </c>
      <c r="I333" s="23">
        <v>522000</v>
      </c>
      <c r="J333" s="23">
        <v>123158.51</v>
      </c>
      <c r="K333" s="23">
        <v>73197.919999999998</v>
      </c>
      <c r="L333" s="24">
        <v>0.23593584291187739</v>
      </c>
    </row>
    <row r="334" spans="1:12" x14ac:dyDescent="0.2">
      <c r="A334" s="21" t="s">
        <v>352</v>
      </c>
      <c r="B334" s="21"/>
      <c r="C334" s="21"/>
      <c r="D334" s="21"/>
      <c r="E334" s="23">
        <v>465000</v>
      </c>
      <c r="F334" s="23">
        <v>345250</v>
      </c>
      <c r="G334" s="23">
        <v>810250</v>
      </c>
      <c r="H334" s="23">
        <v>810250</v>
      </c>
      <c r="I334" s="23">
        <v>810250</v>
      </c>
      <c r="J334" s="23">
        <v>178972.79999999999</v>
      </c>
      <c r="K334" s="23">
        <v>73197.919999999998</v>
      </c>
      <c r="L334" s="24">
        <v>0.22088589941376116</v>
      </c>
    </row>
    <row r="335" spans="1:12" x14ac:dyDescent="0.2">
      <c r="A335" s="21" t="s">
        <v>156</v>
      </c>
      <c r="B335" s="21" t="s">
        <v>157</v>
      </c>
      <c r="C335" s="21" t="s">
        <v>353</v>
      </c>
      <c r="D335" s="21" t="s">
        <v>170</v>
      </c>
      <c r="E335" s="23">
        <v>541006</v>
      </c>
      <c r="F335" s="23">
        <v>-116000</v>
      </c>
      <c r="G335" s="23">
        <v>425006</v>
      </c>
      <c r="H335" s="23">
        <v>423248.33</v>
      </c>
      <c r="I335" s="23">
        <v>423248.33</v>
      </c>
      <c r="J335" s="23">
        <v>407127.43</v>
      </c>
      <c r="K335" s="23">
        <v>407127.43</v>
      </c>
      <c r="L335" s="24">
        <v>0.95793337035241855</v>
      </c>
    </row>
    <row r="336" spans="1:12" x14ac:dyDescent="0.2">
      <c r="A336" s="21"/>
      <c r="B336" s="21"/>
      <c r="C336" s="21"/>
      <c r="D336" s="21" t="s">
        <v>171</v>
      </c>
      <c r="E336" s="23">
        <v>4000</v>
      </c>
      <c r="F336" s="23">
        <v>0</v>
      </c>
      <c r="G336" s="23">
        <v>4000</v>
      </c>
      <c r="H336" s="23">
        <v>2118.4700000000003</v>
      </c>
      <c r="I336" s="23">
        <v>2118.4700000000003</v>
      </c>
      <c r="J336" s="23">
        <v>2118.4700000000003</v>
      </c>
      <c r="K336" s="23">
        <v>2118.4700000000003</v>
      </c>
      <c r="L336" s="24">
        <v>0.52961750000000007</v>
      </c>
    </row>
    <row r="337" spans="1:12" x14ac:dyDescent="0.2">
      <c r="A337" s="21"/>
      <c r="B337" s="21"/>
      <c r="C337" s="21"/>
      <c r="D337" s="21" t="s">
        <v>196</v>
      </c>
      <c r="E337" s="23">
        <v>1000</v>
      </c>
      <c r="F337" s="23">
        <v>0</v>
      </c>
      <c r="G337" s="23">
        <v>1000</v>
      </c>
      <c r="H337" s="23">
        <v>0</v>
      </c>
      <c r="I337" s="23">
        <v>0</v>
      </c>
      <c r="J337" s="23">
        <v>0</v>
      </c>
      <c r="K337" s="23">
        <v>0</v>
      </c>
      <c r="L337" s="24">
        <v>0</v>
      </c>
    </row>
    <row r="338" spans="1:12" x14ac:dyDescent="0.2">
      <c r="A338" s="21"/>
      <c r="B338" s="21"/>
      <c r="C338" s="21" t="s">
        <v>354</v>
      </c>
      <c r="D338" s="21"/>
      <c r="E338" s="23">
        <v>546006</v>
      </c>
      <c r="F338" s="23">
        <v>-116000</v>
      </c>
      <c r="G338" s="23">
        <v>430006</v>
      </c>
      <c r="H338" s="23">
        <v>425366.8</v>
      </c>
      <c r="I338" s="23">
        <v>425366.8</v>
      </c>
      <c r="J338" s="23">
        <v>409245.89999999997</v>
      </c>
      <c r="K338" s="23">
        <v>409245.89999999997</v>
      </c>
      <c r="L338" s="24">
        <v>0.95172137132970225</v>
      </c>
    </row>
    <row r="339" spans="1:12" x14ac:dyDescent="0.2">
      <c r="A339" s="21"/>
      <c r="B339" s="21" t="s">
        <v>355</v>
      </c>
      <c r="C339" s="21"/>
      <c r="D339" s="21"/>
      <c r="E339" s="23">
        <v>546006</v>
      </c>
      <c r="F339" s="23">
        <v>-116000</v>
      </c>
      <c r="G339" s="23">
        <v>430006</v>
      </c>
      <c r="H339" s="23">
        <v>425366.8</v>
      </c>
      <c r="I339" s="23">
        <v>425366.8</v>
      </c>
      <c r="J339" s="23">
        <v>409245.89999999997</v>
      </c>
      <c r="K339" s="23">
        <v>409245.89999999997</v>
      </c>
      <c r="L339" s="24">
        <v>0.95172137132970225</v>
      </c>
    </row>
    <row r="340" spans="1:12" x14ac:dyDescent="0.2">
      <c r="A340" s="21"/>
      <c r="B340" s="21" t="s">
        <v>158</v>
      </c>
      <c r="C340" s="21" t="s">
        <v>356</v>
      </c>
      <c r="D340" s="21" t="s">
        <v>170</v>
      </c>
      <c r="E340" s="23">
        <v>20910928</v>
      </c>
      <c r="F340" s="23">
        <v>-1441465</v>
      </c>
      <c r="G340" s="23">
        <v>19469463</v>
      </c>
      <c r="H340" s="23">
        <v>19173993.050000001</v>
      </c>
      <c r="I340" s="23">
        <v>19091374.050000001</v>
      </c>
      <c r="J340" s="23">
        <v>18822720.879999995</v>
      </c>
      <c r="K340" s="23">
        <v>18800733.879999995</v>
      </c>
      <c r="L340" s="24">
        <v>0.96678171760566767</v>
      </c>
    </row>
    <row r="341" spans="1:12" x14ac:dyDescent="0.2">
      <c r="A341" s="21"/>
      <c r="B341" s="21"/>
      <c r="C341" s="21"/>
      <c r="D341" s="21" t="s">
        <v>171</v>
      </c>
      <c r="E341" s="23">
        <v>3390322</v>
      </c>
      <c r="F341" s="23">
        <v>-2667</v>
      </c>
      <c r="G341" s="23">
        <v>3387655</v>
      </c>
      <c r="H341" s="23">
        <v>3102400.7</v>
      </c>
      <c r="I341" s="23">
        <v>3067322.7199999997</v>
      </c>
      <c r="J341" s="23">
        <v>2846577.2300000004</v>
      </c>
      <c r="K341" s="23">
        <v>2418072.1000000006</v>
      </c>
      <c r="L341" s="24">
        <v>0.8402795532602938</v>
      </c>
    </row>
    <row r="342" spans="1:12" x14ac:dyDescent="0.2">
      <c r="A342" s="21"/>
      <c r="B342" s="21"/>
      <c r="C342" s="21"/>
      <c r="D342" s="21" t="s">
        <v>172</v>
      </c>
      <c r="E342" s="23">
        <v>0</v>
      </c>
      <c r="F342" s="23">
        <v>2667</v>
      </c>
      <c r="G342" s="23">
        <v>2667</v>
      </c>
      <c r="H342" s="23">
        <v>2667</v>
      </c>
      <c r="I342" s="23">
        <v>2667</v>
      </c>
      <c r="J342" s="23">
        <v>2667</v>
      </c>
      <c r="K342" s="23">
        <v>0</v>
      </c>
      <c r="L342" s="24">
        <v>1</v>
      </c>
    </row>
    <row r="343" spans="1:12" x14ac:dyDescent="0.2">
      <c r="A343" s="21"/>
      <c r="B343" s="21"/>
      <c r="C343" s="21"/>
      <c r="D343" s="21" t="s">
        <v>181</v>
      </c>
      <c r="E343" s="23">
        <v>304331</v>
      </c>
      <c r="F343" s="23">
        <v>1463044.8499999999</v>
      </c>
      <c r="G343" s="23">
        <v>1767375.8499999999</v>
      </c>
      <c r="H343" s="23">
        <v>1457570.0699999998</v>
      </c>
      <c r="I343" s="23">
        <v>1331394.94</v>
      </c>
      <c r="J343" s="23">
        <v>726819.98</v>
      </c>
      <c r="K343" s="23">
        <v>633655.53</v>
      </c>
      <c r="L343" s="24">
        <v>0.41124245304132678</v>
      </c>
    </row>
    <row r="344" spans="1:12" x14ac:dyDescent="0.2">
      <c r="A344" s="21"/>
      <c r="B344" s="21"/>
      <c r="C344" s="21" t="s">
        <v>357</v>
      </c>
      <c r="D344" s="21"/>
      <c r="E344" s="23">
        <v>24605581</v>
      </c>
      <c r="F344" s="23">
        <v>21579.84999999986</v>
      </c>
      <c r="G344" s="23">
        <v>24627160.850000001</v>
      </c>
      <c r="H344" s="23">
        <v>23736630.82</v>
      </c>
      <c r="I344" s="23">
        <v>23492758.710000001</v>
      </c>
      <c r="J344" s="23">
        <v>22398785.089999996</v>
      </c>
      <c r="K344" s="23">
        <v>21852461.509999998</v>
      </c>
      <c r="L344" s="24">
        <v>0.90951552338604225</v>
      </c>
    </row>
    <row r="345" spans="1:12" x14ac:dyDescent="0.2">
      <c r="A345" s="21"/>
      <c r="B345" s="21" t="s">
        <v>358</v>
      </c>
      <c r="C345" s="21"/>
      <c r="D345" s="21"/>
      <c r="E345" s="23">
        <v>24605581</v>
      </c>
      <c r="F345" s="23">
        <v>21579.84999999986</v>
      </c>
      <c r="G345" s="23">
        <v>24627160.850000001</v>
      </c>
      <c r="H345" s="23">
        <v>23736630.82</v>
      </c>
      <c r="I345" s="23">
        <v>23492758.710000001</v>
      </c>
      <c r="J345" s="23">
        <v>22398785.089999996</v>
      </c>
      <c r="K345" s="23">
        <v>21852461.509999998</v>
      </c>
      <c r="L345" s="24">
        <v>0.90951552338604225</v>
      </c>
    </row>
    <row r="346" spans="1:12" x14ac:dyDescent="0.2">
      <c r="A346" s="21"/>
      <c r="B346" s="21" t="s">
        <v>159</v>
      </c>
      <c r="C346" s="21" t="s">
        <v>359</v>
      </c>
      <c r="D346" s="21" t="s">
        <v>170</v>
      </c>
      <c r="E346" s="23">
        <v>55213</v>
      </c>
      <c r="F346" s="23">
        <v>0</v>
      </c>
      <c r="G346" s="23">
        <v>55213</v>
      </c>
      <c r="H346" s="23">
        <v>0</v>
      </c>
      <c r="I346" s="23">
        <v>0</v>
      </c>
      <c r="J346" s="23">
        <v>0</v>
      </c>
      <c r="K346" s="23">
        <v>0</v>
      </c>
      <c r="L346" s="24">
        <v>0</v>
      </c>
    </row>
    <row r="347" spans="1:12" x14ac:dyDescent="0.2">
      <c r="A347" s="21"/>
      <c r="B347" s="21"/>
      <c r="C347" s="21"/>
      <c r="D347" s="21" t="s">
        <v>171</v>
      </c>
      <c r="E347" s="23">
        <v>2250</v>
      </c>
      <c r="F347" s="23">
        <v>0</v>
      </c>
      <c r="G347" s="23">
        <v>2250</v>
      </c>
      <c r="H347" s="23">
        <v>1837.68</v>
      </c>
      <c r="I347" s="23">
        <v>1837.68</v>
      </c>
      <c r="J347" s="23">
        <v>1837.68</v>
      </c>
      <c r="K347" s="23">
        <v>1837.68</v>
      </c>
      <c r="L347" s="24">
        <v>0.81674666666666673</v>
      </c>
    </row>
    <row r="348" spans="1:12" x14ac:dyDescent="0.2">
      <c r="A348" s="21"/>
      <c r="B348" s="21"/>
      <c r="C348" s="21"/>
      <c r="D348" s="21" t="s">
        <v>172</v>
      </c>
      <c r="E348" s="23">
        <v>33000</v>
      </c>
      <c r="F348" s="23">
        <v>0</v>
      </c>
      <c r="G348" s="23">
        <v>33000</v>
      </c>
      <c r="H348" s="23">
        <v>33000</v>
      </c>
      <c r="I348" s="23">
        <v>33000</v>
      </c>
      <c r="J348" s="23">
        <v>33000</v>
      </c>
      <c r="K348" s="23">
        <v>33000</v>
      </c>
      <c r="L348" s="24">
        <v>1</v>
      </c>
    </row>
    <row r="349" spans="1:12" x14ac:dyDescent="0.2">
      <c r="A349" s="21"/>
      <c r="B349" s="21"/>
      <c r="C349" s="21" t="s">
        <v>360</v>
      </c>
      <c r="D349" s="21"/>
      <c r="E349" s="23">
        <v>90463</v>
      </c>
      <c r="F349" s="23">
        <v>0</v>
      </c>
      <c r="G349" s="23">
        <v>90463</v>
      </c>
      <c r="H349" s="23">
        <v>34837.68</v>
      </c>
      <c r="I349" s="23">
        <v>34837.68</v>
      </c>
      <c r="J349" s="23">
        <v>34837.68</v>
      </c>
      <c r="K349" s="23">
        <v>34837.68</v>
      </c>
      <c r="L349" s="24">
        <v>0.38510418624188897</v>
      </c>
    </row>
    <row r="350" spans="1:12" x14ac:dyDescent="0.2">
      <c r="A350" s="21"/>
      <c r="B350" s="21" t="s">
        <v>361</v>
      </c>
      <c r="C350" s="21"/>
      <c r="D350" s="21"/>
      <c r="E350" s="23">
        <v>90463</v>
      </c>
      <c r="F350" s="23">
        <v>0</v>
      </c>
      <c r="G350" s="23">
        <v>90463</v>
      </c>
      <c r="H350" s="23">
        <v>34837.68</v>
      </c>
      <c r="I350" s="23">
        <v>34837.68</v>
      </c>
      <c r="J350" s="23">
        <v>34837.68</v>
      </c>
      <c r="K350" s="23">
        <v>34837.68</v>
      </c>
      <c r="L350" s="24">
        <v>0.38510418624188897</v>
      </c>
    </row>
    <row r="351" spans="1:12" x14ac:dyDescent="0.2">
      <c r="A351" s="21"/>
      <c r="B351" s="21" t="s">
        <v>160</v>
      </c>
      <c r="C351" s="21" t="s">
        <v>362</v>
      </c>
      <c r="D351" s="21" t="s">
        <v>170</v>
      </c>
      <c r="E351" s="23">
        <v>8515932</v>
      </c>
      <c r="F351" s="23">
        <v>-570000</v>
      </c>
      <c r="G351" s="23">
        <v>7945932</v>
      </c>
      <c r="H351" s="23">
        <v>7820844.71</v>
      </c>
      <c r="I351" s="23">
        <v>7799506.3200000003</v>
      </c>
      <c r="J351" s="23">
        <v>7722141.6600000001</v>
      </c>
      <c r="K351" s="23">
        <v>7704093.6600000001</v>
      </c>
      <c r="L351" s="24">
        <v>0.9718358601608974</v>
      </c>
    </row>
    <row r="352" spans="1:12" x14ac:dyDescent="0.2">
      <c r="A352" s="21"/>
      <c r="B352" s="21"/>
      <c r="C352" s="21"/>
      <c r="D352" s="21" t="s">
        <v>171</v>
      </c>
      <c r="E352" s="23">
        <v>454225</v>
      </c>
      <c r="F352" s="23">
        <v>14667</v>
      </c>
      <c r="G352" s="23">
        <v>468892</v>
      </c>
      <c r="H352" s="23">
        <v>451794.63</v>
      </c>
      <c r="I352" s="23">
        <v>440617.28</v>
      </c>
      <c r="J352" s="23">
        <v>423568.02000000008</v>
      </c>
      <c r="K352" s="23">
        <v>366211.68000000005</v>
      </c>
      <c r="L352" s="24">
        <v>0.90333812477073627</v>
      </c>
    </row>
    <row r="353" spans="1:12" x14ac:dyDescent="0.2">
      <c r="A353" s="21"/>
      <c r="B353" s="21"/>
      <c r="C353" s="21"/>
      <c r="D353" s="21" t="s">
        <v>172</v>
      </c>
      <c r="E353" s="23">
        <v>0</v>
      </c>
      <c r="F353" s="23">
        <v>5333</v>
      </c>
      <c r="G353" s="23">
        <v>5333</v>
      </c>
      <c r="H353" s="23">
        <v>5333</v>
      </c>
      <c r="I353" s="23">
        <v>5333</v>
      </c>
      <c r="J353" s="23">
        <v>5333</v>
      </c>
      <c r="K353" s="23">
        <v>0</v>
      </c>
      <c r="L353" s="24">
        <v>1</v>
      </c>
    </row>
    <row r="354" spans="1:12" x14ac:dyDescent="0.2">
      <c r="A354" s="21"/>
      <c r="B354" s="21"/>
      <c r="C354" s="21"/>
      <c r="D354" s="21" t="s">
        <v>181</v>
      </c>
      <c r="E354" s="23">
        <v>135000</v>
      </c>
      <c r="F354" s="23">
        <v>663494.81999999995</v>
      </c>
      <c r="G354" s="23">
        <v>798494.82</v>
      </c>
      <c r="H354" s="23">
        <v>737407.88</v>
      </c>
      <c r="I354" s="23">
        <v>707442.33000000007</v>
      </c>
      <c r="J354" s="23">
        <v>646214.39</v>
      </c>
      <c r="K354" s="23">
        <v>500149.62</v>
      </c>
      <c r="L354" s="24">
        <v>0.80929064762123326</v>
      </c>
    </row>
    <row r="355" spans="1:12" x14ac:dyDescent="0.2">
      <c r="A355" s="21"/>
      <c r="B355" s="21"/>
      <c r="C355" s="21" t="s">
        <v>363</v>
      </c>
      <c r="D355" s="21"/>
      <c r="E355" s="23">
        <v>9105157</v>
      </c>
      <c r="F355" s="23">
        <v>113494.81999999995</v>
      </c>
      <c r="G355" s="23">
        <v>9218651.8200000003</v>
      </c>
      <c r="H355" s="23">
        <v>9015380.2200000007</v>
      </c>
      <c r="I355" s="23">
        <v>8952898.9299999997</v>
      </c>
      <c r="J355" s="23">
        <v>8797257.0700000003</v>
      </c>
      <c r="K355" s="23">
        <v>8570454.959999999</v>
      </c>
      <c r="L355" s="24">
        <v>0.95428889622604274</v>
      </c>
    </row>
    <row r="356" spans="1:12" x14ac:dyDescent="0.2">
      <c r="A356" s="21"/>
      <c r="B356" s="21" t="s">
        <v>364</v>
      </c>
      <c r="C356" s="21"/>
      <c r="D356" s="21"/>
      <c r="E356" s="23">
        <v>9105157</v>
      </c>
      <c r="F356" s="23">
        <v>113494.81999999995</v>
      </c>
      <c r="G356" s="23">
        <v>9218651.8200000003</v>
      </c>
      <c r="H356" s="23">
        <v>9015380.2200000007</v>
      </c>
      <c r="I356" s="23">
        <v>8952898.9299999997</v>
      </c>
      <c r="J356" s="23">
        <v>8797257.0700000003</v>
      </c>
      <c r="K356" s="23">
        <v>8570454.959999999</v>
      </c>
      <c r="L356" s="24">
        <v>0.95428889622604274</v>
      </c>
    </row>
    <row r="357" spans="1:12" x14ac:dyDescent="0.2">
      <c r="A357" s="21"/>
      <c r="B357" s="21" t="s">
        <v>161</v>
      </c>
      <c r="C357" s="21" t="s">
        <v>87</v>
      </c>
      <c r="D357" s="21" t="s">
        <v>170</v>
      </c>
      <c r="E357" s="23">
        <v>6067339</v>
      </c>
      <c r="F357" s="23">
        <v>-470000</v>
      </c>
      <c r="G357" s="23">
        <v>5597339</v>
      </c>
      <c r="H357" s="23">
        <v>5560827.4800000004</v>
      </c>
      <c r="I357" s="23">
        <v>5560827.4800000004</v>
      </c>
      <c r="J357" s="23">
        <v>5500451.7800000012</v>
      </c>
      <c r="K357" s="23">
        <v>5500451.7800000012</v>
      </c>
      <c r="L357" s="24">
        <v>0.9826904856039631</v>
      </c>
    </row>
    <row r="358" spans="1:12" x14ac:dyDescent="0.2">
      <c r="A358" s="21"/>
      <c r="B358" s="21"/>
      <c r="C358" s="21"/>
      <c r="D358" s="21" t="s">
        <v>171</v>
      </c>
      <c r="E358" s="23">
        <v>3240508</v>
      </c>
      <c r="F358" s="23">
        <v>79000.09</v>
      </c>
      <c r="G358" s="23">
        <v>3319508.09</v>
      </c>
      <c r="H358" s="23">
        <v>3121322.66</v>
      </c>
      <c r="I358" s="23">
        <v>3064585.73</v>
      </c>
      <c r="J358" s="23">
        <v>2846345.09</v>
      </c>
      <c r="K358" s="23">
        <v>2323125.7200000002</v>
      </c>
      <c r="L358" s="24">
        <v>0.8574599045486887</v>
      </c>
    </row>
    <row r="359" spans="1:12" x14ac:dyDescent="0.2">
      <c r="A359" s="21"/>
      <c r="B359" s="21"/>
      <c r="C359" s="21"/>
      <c r="D359" s="21" t="s">
        <v>181</v>
      </c>
      <c r="E359" s="23">
        <v>80000</v>
      </c>
      <c r="F359" s="23">
        <v>2736236.61</v>
      </c>
      <c r="G359" s="23">
        <v>2816236.61</v>
      </c>
      <c r="H359" s="23">
        <v>2653904.0000000005</v>
      </c>
      <c r="I359" s="23">
        <v>2547924.5</v>
      </c>
      <c r="J359" s="23">
        <v>1943011.69</v>
      </c>
      <c r="K359" s="23">
        <v>1670921.24</v>
      </c>
      <c r="L359" s="24">
        <v>0.68993197627666658</v>
      </c>
    </row>
    <row r="360" spans="1:12" x14ac:dyDescent="0.2">
      <c r="A360" s="21"/>
      <c r="B360" s="21"/>
      <c r="C360" s="21" t="s">
        <v>365</v>
      </c>
      <c r="D360" s="21"/>
      <c r="E360" s="23">
        <v>9387847</v>
      </c>
      <c r="F360" s="23">
        <v>2345236.6999999997</v>
      </c>
      <c r="G360" s="23">
        <v>11733083.699999999</v>
      </c>
      <c r="H360" s="23">
        <v>11336054.140000001</v>
      </c>
      <c r="I360" s="23">
        <v>11173337.710000001</v>
      </c>
      <c r="J360" s="23">
        <v>10289808.560000001</v>
      </c>
      <c r="K360" s="23">
        <v>9494498.7400000021</v>
      </c>
      <c r="L360" s="24">
        <v>0.87699097893591271</v>
      </c>
    </row>
    <row r="361" spans="1:12" x14ac:dyDescent="0.2">
      <c r="A361" s="21"/>
      <c r="B361" s="21" t="s">
        <v>366</v>
      </c>
      <c r="C361" s="21"/>
      <c r="D361" s="21"/>
      <c r="E361" s="23">
        <v>9387847</v>
      </c>
      <c r="F361" s="23">
        <v>2345236.6999999997</v>
      </c>
      <c r="G361" s="23">
        <v>11733083.699999999</v>
      </c>
      <c r="H361" s="23">
        <v>11336054.140000001</v>
      </c>
      <c r="I361" s="23">
        <v>11173337.710000001</v>
      </c>
      <c r="J361" s="23">
        <v>10289808.560000001</v>
      </c>
      <c r="K361" s="23">
        <v>9494498.7400000021</v>
      </c>
      <c r="L361" s="24">
        <v>0.87699097893591271</v>
      </c>
    </row>
    <row r="362" spans="1:12" x14ac:dyDescent="0.2">
      <c r="A362" s="21"/>
      <c r="B362" s="21" t="s">
        <v>162</v>
      </c>
      <c r="C362" s="21" t="s">
        <v>367</v>
      </c>
      <c r="D362" s="21" t="s">
        <v>170</v>
      </c>
      <c r="E362" s="23">
        <v>8723762</v>
      </c>
      <c r="F362" s="23">
        <v>10000</v>
      </c>
      <c r="G362" s="23">
        <v>8733762</v>
      </c>
      <c r="H362" s="23">
        <v>8582732.6500000004</v>
      </c>
      <c r="I362" s="23">
        <v>8582732.6500000004</v>
      </c>
      <c r="J362" s="23">
        <v>8335746.79</v>
      </c>
      <c r="K362" s="23">
        <v>8335746.79</v>
      </c>
      <c r="L362" s="24">
        <v>0.95442797616880337</v>
      </c>
    </row>
    <row r="363" spans="1:12" x14ac:dyDescent="0.2">
      <c r="A363" s="21"/>
      <c r="B363" s="21"/>
      <c r="C363" s="21"/>
      <c r="D363" s="21" t="s">
        <v>171</v>
      </c>
      <c r="E363" s="23">
        <v>939500</v>
      </c>
      <c r="F363" s="23">
        <v>50000</v>
      </c>
      <c r="G363" s="23">
        <v>989500</v>
      </c>
      <c r="H363" s="23">
        <v>828483.77</v>
      </c>
      <c r="I363" s="23">
        <v>738567.62</v>
      </c>
      <c r="J363" s="23">
        <v>646998.84</v>
      </c>
      <c r="K363" s="23">
        <v>634211</v>
      </c>
      <c r="L363" s="24">
        <v>0.65386441637190496</v>
      </c>
    </row>
    <row r="364" spans="1:12" x14ac:dyDescent="0.2">
      <c r="A364" s="21"/>
      <c r="B364" s="21"/>
      <c r="C364" s="21"/>
      <c r="D364" s="21" t="s">
        <v>181</v>
      </c>
      <c r="E364" s="23">
        <v>0</v>
      </c>
      <c r="F364" s="23">
        <v>371526.74</v>
      </c>
      <c r="G364" s="23">
        <v>371526.74</v>
      </c>
      <c r="H364" s="23">
        <v>370283.68</v>
      </c>
      <c r="I364" s="23">
        <v>351370.45</v>
      </c>
      <c r="J364" s="23">
        <v>163894.18</v>
      </c>
      <c r="K364" s="23">
        <v>163894.18</v>
      </c>
      <c r="L364" s="24">
        <v>0.4411369690375449</v>
      </c>
    </row>
    <row r="365" spans="1:12" x14ac:dyDescent="0.2">
      <c r="A365" s="21"/>
      <c r="B365" s="21"/>
      <c r="C365" s="21" t="s">
        <v>368</v>
      </c>
      <c r="D365" s="21"/>
      <c r="E365" s="23">
        <v>9663262</v>
      </c>
      <c r="F365" s="23">
        <v>431526.74</v>
      </c>
      <c r="G365" s="23">
        <v>10094788.74</v>
      </c>
      <c r="H365" s="23">
        <v>9781500.0999999996</v>
      </c>
      <c r="I365" s="23">
        <v>9672670.7199999988</v>
      </c>
      <c r="J365" s="23">
        <v>9146639.8100000005</v>
      </c>
      <c r="K365" s="23">
        <v>9133851.9699999988</v>
      </c>
      <c r="L365" s="24">
        <v>0.90607540638834605</v>
      </c>
    </row>
    <row r="366" spans="1:12" x14ac:dyDescent="0.2">
      <c r="A366" s="21"/>
      <c r="B366" s="21" t="s">
        <v>369</v>
      </c>
      <c r="C366" s="21"/>
      <c r="D366" s="21"/>
      <c r="E366" s="23">
        <v>9663262</v>
      </c>
      <c r="F366" s="23">
        <v>431526.74</v>
      </c>
      <c r="G366" s="23">
        <v>10094788.74</v>
      </c>
      <c r="H366" s="23">
        <v>9781500.0999999996</v>
      </c>
      <c r="I366" s="23">
        <v>9672670.7199999988</v>
      </c>
      <c r="J366" s="23">
        <v>9146639.8100000005</v>
      </c>
      <c r="K366" s="23">
        <v>9133851.9699999988</v>
      </c>
      <c r="L366" s="24">
        <v>0.90607540638834605</v>
      </c>
    </row>
    <row r="367" spans="1:12" x14ac:dyDescent="0.2">
      <c r="A367" s="21"/>
      <c r="B367" s="21" t="s">
        <v>163</v>
      </c>
      <c r="C367" s="21" t="s">
        <v>370</v>
      </c>
      <c r="D367" s="21" t="s">
        <v>170</v>
      </c>
      <c r="E367" s="23">
        <v>1189031</v>
      </c>
      <c r="F367" s="23">
        <v>47000</v>
      </c>
      <c r="G367" s="23">
        <v>1236031</v>
      </c>
      <c r="H367" s="23">
        <v>1083510.8900000001</v>
      </c>
      <c r="I367" s="23">
        <v>1083510.8900000001</v>
      </c>
      <c r="J367" s="23">
        <v>1012199.1400000001</v>
      </c>
      <c r="K367" s="23">
        <v>1012199.1400000001</v>
      </c>
      <c r="L367" s="24">
        <v>0.81891080401705141</v>
      </c>
    </row>
    <row r="368" spans="1:12" x14ac:dyDescent="0.2">
      <c r="A368" s="21"/>
      <c r="B368" s="21"/>
      <c r="C368" s="21"/>
      <c r="D368" s="21" t="s">
        <v>171</v>
      </c>
      <c r="E368" s="23">
        <v>247450</v>
      </c>
      <c r="F368" s="23">
        <v>5000</v>
      </c>
      <c r="G368" s="23">
        <v>252450</v>
      </c>
      <c r="H368" s="23">
        <v>249998.27000000005</v>
      </c>
      <c r="I368" s="23">
        <v>249830.24000000005</v>
      </c>
      <c r="J368" s="23">
        <v>238232.65000000002</v>
      </c>
      <c r="K368" s="23">
        <v>228652.96000000002</v>
      </c>
      <c r="L368" s="24">
        <v>0.94368251138839387</v>
      </c>
    </row>
    <row r="369" spans="1:12" x14ac:dyDescent="0.2">
      <c r="A369" s="21"/>
      <c r="B369" s="21"/>
      <c r="C369" s="21"/>
      <c r="D369" s="21" t="s">
        <v>172</v>
      </c>
      <c r="E369" s="23">
        <v>61343</v>
      </c>
      <c r="F369" s="23">
        <v>0</v>
      </c>
      <c r="G369" s="23">
        <v>61343</v>
      </c>
      <c r="H369" s="23">
        <v>61343</v>
      </c>
      <c r="I369" s="23">
        <v>61342.92</v>
      </c>
      <c r="J369" s="23">
        <v>60573.22</v>
      </c>
      <c r="K369" s="23">
        <v>60573.22</v>
      </c>
      <c r="L369" s="24">
        <v>0.98745121692776683</v>
      </c>
    </row>
    <row r="370" spans="1:12" x14ac:dyDescent="0.2">
      <c r="A370" s="21"/>
      <c r="B370" s="21"/>
      <c r="C370" s="21"/>
      <c r="D370" s="21" t="s">
        <v>181</v>
      </c>
      <c r="E370" s="23">
        <v>0</v>
      </c>
      <c r="F370" s="23">
        <v>40537.270000000004</v>
      </c>
      <c r="G370" s="23">
        <v>40537.270000000004</v>
      </c>
      <c r="H370" s="23">
        <v>35385.229999999996</v>
      </c>
      <c r="I370" s="23">
        <v>35385.229999999996</v>
      </c>
      <c r="J370" s="23">
        <v>33749.15</v>
      </c>
      <c r="K370" s="23">
        <v>6598.92</v>
      </c>
      <c r="L370" s="24">
        <v>0.83254619761024851</v>
      </c>
    </row>
    <row r="371" spans="1:12" x14ac:dyDescent="0.2">
      <c r="A371" s="21"/>
      <c r="B371" s="21"/>
      <c r="C371" s="21" t="s">
        <v>371</v>
      </c>
      <c r="D371" s="21"/>
      <c r="E371" s="23">
        <v>1497824</v>
      </c>
      <c r="F371" s="23">
        <v>92537.27</v>
      </c>
      <c r="G371" s="23">
        <v>1590361.27</v>
      </c>
      <c r="H371" s="23">
        <v>1430237.3900000001</v>
      </c>
      <c r="I371" s="23">
        <v>1430069.28</v>
      </c>
      <c r="J371" s="23">
        <v>1344754.16</v>
      </c>
      <c r="K371" s="23">
        <v>1308024.24</v>
      </c>
      <c r="L371" s="24">
        <v>0.84556520921815448</v>
      </c>
    </row>
    <row r="372" spans="1:12" x14ac:dyDescent="0.2">
      <c r="A372" s="21"/>
      <c r="B372" s="21" t="s">
        <v>372</v>
      </c>
      <c r="C372" s="21"/>
      <c r="D372" s="21"/>
      <c r="E372" s="23">
        <v>1497824</v>
      </c>
      <c r="F372" s="23">
        <v>92537.27</v>
      </c>
      <c r="G372" s="23">
        <v>1590361.27</v>
      </c>
      <c r="H372" s="23">
        <v>1430237.3900000001</v>
      </c>
      <c r="I372" s="23">
        <v>1430069.28</v>
      </c>
      <c r="J372" s="23">
        <v>1344754.16</v>
      </c>
      <c r="K372" s="23">
        <v>1308024.24</v>
      </c>
      <c r="L372" s="24">
        <v>0.84556520921815448</v>
      </c>
    </row>
    <row r="373" spans="1:12" x14ac:dyDescent="0.2">
      <c r="A373" s="21" t="s">
        <v>373</v>
      </c>
      <c r="B373" s="21"/>
      <c r="C373" s="21"/>
      <c r="D373" s="21"/>
      <c r="E373" s="23">
        <v>54896140</v>
      </c>
      <c r="F373" s="23">
        <v>2888375.3799999994</v>
      </c>
      <c r="G373" s="23">
        <v>57784515.38000001</v>
      </c>
      <c r="H373" s="23">
        <v>55760007.149999999</v>
      </c>
      <c r="I373" s="23">
        <v>55181939.830000006</v>
      </c>
      <c r="J373" s="23">
        <v>52421328.269999996</v>
      </c>
      <c r="K373" s="23">
        <v>50803375</v>
      </c>
      <c r="L373" s="24">
        <v>0.90718643091958362</v>
      </c>
    </row>
    <row r="374" spans="1:12" x14ac:dyDescent="0.2">
      <c r="A374" s="21" t="s">
        <v>9</v>
      </c>
      <c r="B374" s="21"/>
      <c r="C374" s="21"/>
      <c r="D374" s="21"/>
      <c r="E374" s="23">
        <v>323439360</v>
      </c>
      <c r="F374" s="23">
        <v>73125691.310000002</v>
      </c>
      <c r="G374" s="23">
        <v>396565051.31000006</v>
      </c>
      <c r="H374" s="23">
        <v>365565863.81999987</v>
      </c>
      <c r="I374" s="23">
        <v>359549384.14999998</v>
      </c>
      <c r="J374" s="23">
        <v>333871072.60999995</v>
      </c>
      <c r="K374" s="23">
        <v>307185426.1400001</v>
      </c>
      <c r="L374" s="24">
        <v>0.84190745378873155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8"/>
  <sheetViews>
    <sheetView view="pageLayout" zoomScaleNormal="100" workbookViewId="0">
      <selection activeCell="H11" sqref="H11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8" t="s">
        <v>92</v>
      </c>
      <c r="C2" s="28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8" t="s">
        <v>376</v>
      </c>
      <c r="H2" s="29" t="s">
        <v>377</v>
      </c>
      <c r="I2" s="30">
        <v>1467381</v>
      </c>
      <c r="J2" s="30">
        <v>21600</v>
      </c>
      <c r="K2" s="30">
        <v>1488981</v>
      </c>
      <c r="L2" s="30">
        <v>1488081</v>
      </c>
      <c r="M2" s="30">
        <v>1488081</v>
      </c>
      <c r="N2" s="30">
        <v>1486328.01</v>
      </c>
      <c r="O2" s="30">
        <v>1486328.01</v>
      </c>
    </row>
    <row r="3" spans="1:15" x14ac:dyDescent="0.25">
      <c r="A3" s="10" t="str">
        <f>MID(Tabla1[[#This Row],[Org 2]],1,2)</f>
        <v>01</v>
      </c>
      <c r="B3" s="28" t="s">
        <v>92</v>
      </c>
      <c r="C3" s="28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8" t="s">
        <v>378</v>
      </c>
      <c r="H3" s="29" t="s">
        <v>379</v>
      </c>
      <c r="I3" s="30">
        <v>791037</v>
      </c>
      <c r="J3" s="30">
        <v>0</v>
      </c>
      <c r="K3" s="30">
        <v>791037</v>
      </c>
      <c r="L3" s="30">
        <v>776854</v>
      </c>
      <c r="M3" s="30">
        <v>776854</v>
      </c>
      <c r="N3" s="30">
        <v>766868.57</v>
      </c>
      <c r="O3" s="30">
        <v>766868.57</v>
      </c>
    </row>
    <row r="4" spans="1:15" x14ac:dyDescent="0.25">
      <c r="A4" s="10" t="str">
        <f>MID(Tabla1[[#This Row],[Org 2]],1,2)</f>
        <v>01</v>
      </c>
      <c r="B4" s="28" t="s">
        <v>92</v>
      </c>
      <c r="C4" s="28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8" t="s">
        <v>380</v>
      </c>
      <c r="H4" s="29" t="s">
        <v>381</v>
      </c>
      <c r="I4" s="30">
        <v>2278</v>
      </c>
      <c r="J4" s="30">
        <v>10000</v>
      </c>
      <c r="K4" s="30">
        <v>12278</v>
      </c>
      <c r="L4" s="30">
        <v>20672.599999999999</v>
      </c>
      <c r="M4" s="30">
        <v>20672.599999999999</v>
      </c>
      <c r="N4" s="30">
        <v>20586.169999999998</v>
      </c>
      <c r="O4" s="30">
        <v>20586.169999999998</v>
      </c>
    </row>
    <row r="5" spans="1:15" x14ac:dyDescent="0.25">
      <c r="A5" s="10" t="str">
        <f>MID(Tabla1[[#This Row],[Org 2]],1,2)</f>
        <v>01</v>
      </c>
      <c r="B5" s="28" t="s">
        <v>92</v>
      </c>
      <c r="C5" s="28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8" t="s">
        <v>382</v>
      </c>
      <c r="H5" s="29" t="s">
        <v>383</v>
      </c>
      <c r="I5" s="30">
        <v>22102</v>
      </c>
      <c r="J5" s="30">
        <v>0</v>
      </c>
      <c r="K5" s="30">
        <v>22102</v>
      </c>
      <c r="L5" s="30">
        <v>22412.799999999999</v>
      </c>
      <c r="M5" s="30">
        <v>22412.799999999999</v>
      </c>
      <c r="N5" s="30">
        <v>22405.360000000001</v>
      </c>
      <c r="O5" s="30">
        <v>22405.360000000001</v>
      </c>
    </row>
    <row r="6" spans="1:15" x14ac:dyDescent="0.25">
      <c r="A6" s="10" t="str">
        <f>MID(Tabla1[[#This Row],[Org 2]],1,2)</f>
        <v>01</v>
      </c>
      <c r="B6" s="28" t="s">
        <v>92</v>
      </c>
      <c r="C6" s="28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8" t="s">
        <v>384</v>
      </c>
      <c r="H6" s="29" t="s">
        <v>385</v>
      </c>
      <c r="I6" s="30">
        <v>6874</v>
      </c>
      <c r="J6" s="30">
        <v>0</v>
      </c>
      <c r="K6" s="30">
        <v>6874</v>
      </c>
      <c r="L6" s="30">
        <v>7381.64</v>
      </c>
      <c r="M6" s="30">
        <v>7381.64</v>
      </c>
      <c r="N6" s="30">
        <v>7377.84</v>
      </c>
      <c r="O6" s="30">
        <v>7377.84</v>
      </c>
    </row>
    <row r="7" spans="1:15" x14ac:dyDescent="0.25">
      <c r="A7" s="10" t="str">
        <f>MID(Tabla1[[#This Row],[Org 2]],1,2)</f>
        <v>01</v>
      </c>
      <c r="B7" s="28" t="s">
        <v>92</v>
      </c>
      <c r="C7" s="28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8" t="s">
        <v>386</v>
      </c>
      <c r="H7" s="29" t="s">
        <v>387</v>
      </c>
      <c r="I7" s="30">
        <v>13765</v>
      </c>
      <c r="J7" s="30">
        <v>0</v>
      </c>
      <c r="K7" s="30">
        <v>13765</v>
      </c>
      <c r="L7" s="30">
        <v>13958.08</v>
      </c>
      <c r="M7" s="30">
        <v>13958.08</v>
      </c>
      <c r="N7" s="30">
        <v>13953.24</v>
      </c>
      <c r="O7" s="30">
        <v>13953.24</v>
      </c>
    </row>
    <row r="8" spans="1:15" x14ac:dyDescent="0.25">
      <c r="A8" s="10" t="str">
        <f>MID(Tabla1[[#This Row],[Org 2]],1,2)</f>
        <v>01</v>
      </c>
      <c r="B8" s="28" t="s">
        <v>92</v>
      </c>
      <c r="C8" s="28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8" t="s">
        <v>388</v>
      </c>
      <c r="H8" s="29" t="s">
        <v>389</v>
      </c>
      <c r="I8" s="30">
        <v>31234</v>
      </c>
      <c r="J8" s="30">
        <v>2500</v>
      </c>
      <c r="K8" s="30">
        <v>33734</v>
      </c>
      <c r="L8" s="30">
        <v>31672.2</v>
      </c>
      <c r="M8" s="30">
        <v>31672.2</v>
      </c>
      <c r="N8" s="30">
        <v>31661.98</v>
      </c>
      <c r="O8" s="30">
        <v>31661.98</v>
      </c>
    </row>
    <row r="9" spans="1:15" x14ac:dyDescent="0.25">
      <c r="A9" s="10" t="str">
        <f>MID(Tabla1[[#This Row],[Org 2]],1,2)</f>
        <v>01</v>
      </c>
      <c r="B9" s="28" t="s">
        <v>92</v>
      </c>
      <c r="C9" s="28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8" t="s">
        <v>390</v>
      </c>
      <c r="H9" s="29" t="s">
        <v>391</v>
      </c>
      <c r="I9" s="30">
        <v>3228</v>
      </c>
      <c r="J9" s="30">
        <v>0</v>
      </c>
      <c r="K9" s="30">
        <v>3228</v>
      </c>
      <c r="L9" s="30">
        <v>3468.16</v>
      </c>
      <c r="M9" s="30">
        <v>3468.16</v>
      </c>
      <c r="N9" s="30">
        <v>3463.2</v>
      </c>
      <c r="O9" s="30">
        <v>3463.2</v>
      </c>
    </row>
    <row r="10" spans="1:15" x14ac:dyDescent="0.25">
      <c r="A10" s="10" t="str">
        <f>MID(Tabla1[[#This Row],[Org 2]],1,2)</f>
        <v>01</v>
      </c>
      <c r="B10" s="28" t="s">
        <v>92</v>
      </c>
      <c r="C10" s="28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8" t="s">
        <v>392</v>
      </c>
      <c r="H10" s="29" t="s">
        <v>393</v>
      </c>
      <c r="I10" s="30">
        <v>1900</v>
      </c>
      <c r="J10" s="30">
        <v>0</v>
      </c>
      <c r="K10" s="30">
        <v>1900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0" t="str">
        <f>MID(Tabla1[[#This Row],[Org 2]],1,2)</f>
        <v>01</v>
      </c>
      <c r="B11" s="28" t="s">
        <v>92</v>
      </c>
      <c r="C11" s="28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8" t="s">
        <v>394</v>
      </c>
      <c r="H11" s="29" t="s">
        <v>395</v>
      </c>
      <c r="I11" s="30">
        <v>1910</v>
      </c>
      <c r="J11" s="30">
        <v>0</v>
      </c>
      <c r="K11" s="30">
        <v>1910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0" t="str">
        <f>MID(Tabla1[[#This Row],[Org 2]],1,2)</f>
        <v>01</v>
      </c>
      <c r="B12" s="28" t="s">
        <v>92</v>
      </c>
      <c r="C12" s="28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8" t="s">
        <v>396</v>
      </c>
      <c r="H12" s="29" t="s">
        <v>397</v>
      </c>
      <c r="I12" s="30">
        <v>2200</v>
      </c>
      <c r="J12" s="30">
        <v>0</v>
      </c>
      <c r="K12" s="30">
        <v>2200</v>
      </c>
      <c r="L12" s="30">
        <v>0</v>
      </c>
      <c r="M12" s="30">
        <v>0</v>
      </c>
      <c r="N12" s="30">
        <v>0</v>
      </c>
      <c r="O12" s="30">
        <v>0</v>
      </c>
    </row>
    <row r="13" spans="1:15" x14ac:dyDescent="0.25">
      <c r="A13" s="10" t="str">
        <f>MID(Tabla1[[#This Row],[Org 2]],1,2)</f>
        <v>01</v>
      </c>
      <c r="B13" s="28" t="s">
        <v>92</v>
      </c>
      <c r="C13" s="28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8" t="s">
        <v>398</v>
      </c>
      <c r="H13" s="29" t="s">
        <v>399</v>
      </c>
      <c r="I13" s="30">
        <v>105000</v>
      </c>
      <c r="J13" s="30">
        <v>0</v>
      </c>
      <c r="K13" s="30">
        <v>105000</v>
      </c>
      <c r="L13" s="30">
        <v>26277.35</v>
      </c>
      <c r="M13" s="30">
        <v>26277.35</v>
      </c>
      <c r="N13" s="30">
        <v>26277.35</v>
      </c>
      <c r="O13" s="30">
        <v>26277.35</v>
      </c>
    </row>
    <row r="14" spans="1:15" x14ac:dyDescent="0.25">
      <c r="A14" s="10" t="str">
        <f>MID(Tabla1[[#This Row],[Org 2]],1,2)</f>
        <v>01</v>
      </c>
      <c r="B14" s="28" t="s">
        <v>92</v>
      </c>
      <c r="C14" s="28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8" t="s">
        <v>400</v>
      </c>
      <c r="H14" s="29" t="s">
        <v>401</v>
      </c>
      <c r="I14" s="30">
        <v>13000</v>
      </c>
      <c r="J14" s="30">
        <v>0</v>
      </c>
      <c r="K14" s="30">
        <v>13000</v>
      </c>
      <c r="L14" s="30">
        <v>4480.54</v>
      </c>
      <c r="M14" s="30">
        <v>4480.54</v>
      </c>
      <c r="N14" s="30">
        <v>4480.54</v>
      </c>
      <c r="O14" s="30">
        <v>4480.54</v>
      </c>
    </row>
    <row r="15" spans="1:15" x14ac:dyDescent="0.25">
      <c r="A15" s="10" t="str">
        <f>MID(Tabla1[[#This Row],[Org 2]],1,2)</f>
        <v>01</v>
      </c>
      <c r="B15" s="28" t="s">
        <v>92</v>
      </c>
      <c r="C15" s="28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8" t="s">
        <v>402</v>
      </c>
      <c r="H15" s="29" t="s">
        <v>403</v>
      </c>
      <c r="I15" s="30">
        <v>1250</v>
      </c>
      <c r="J15" s="30">
        <v>0</v>
      </c>
      <c r="K15" s="30">
        <v>1250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5">
      <c r="A16" s="10" t="str">
        <f>MID(Tabla1[[#This Row],[Org 2]],1,2)</f>
        <v>01</v>
      </c>
      <c r="B16" s="28" t="s">
        <v>92</v>
      </c>
      <c r="C16" s="28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8" t="s">
        <v>404</v>
      </c>
      <c r="H16" s="29" t="s">
        <v>405</v>
      </c>
      <c r="I16" s="30">
        <v>1000</v>
      </c>
      <c r="J16" s="30">
        <v>0</v>
      </c>
      <c r="K16" s="30">
        <v>1000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5">
      <c r="A17" s="10" t="str">
        <f>MID(Tabla1[[#This Row],[Org 2]],1,2)</f>
        <v>01</v>
      </c>
      <c r="B17" s="28" t="s">
        <v>92</v>
      </c>
      <c r="C17" s="28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8" t="s">
        <v>406</v>
      </c>
      <c r="H17" s="29" t="s">
        <v>401</v>
      </c>
      <c r="I17" s="30">
        <v>13000</v>
      </c>
      <c r="J17" s="30">
        <v>0</v>
      </c>
      <c r="K17" s="30">
        <v>13000</v>
      </c>
      <c r="L17" s="30">
        <v>10535.76</v>
      </c>
      <c r="M17" s="30">
        <v>10535.76</v>
      </c>
      <c r="N17" s="30">
        <v>10535.76</v>
      </c>
      <c r="O17" s="30">
        <v>10535.76</v>
      </c>
    </row>
    <row r="18" spans="1:15" x14ac:dyDescent="0.25">
      <c r="A18" s="10" t="str">
        <f>MID(Tabla1[[#This Row],[Org 2]],1,2)</f>
        <v>01</v>
      </c>
      <c r="B18" s="28" t="s">
        <v>92</v>
      </c>
      <c r="C18" s="28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8" t="s">
        <v>407</v>
      </c>
      <c r="H18" s="29" t="s">
        <v>403</v>
      </c>
      <c r="I18" s="30">
        <v>2000</v>
      </c>
      <c r="J18" s="30">
        <v>0</v>
      </c>
      <c r="K18" s="30">
        <v>2000</v>
      </c>
      <c r="L18" s="30">
        <v>0</v>
      </c>
      <c r="M18" s="30">
        <v>0</v>
      </c>
      <c r="N18" s="30">
        <v>0</v>
      </c>
      <c r="O18" s="30">
        <v>0</v>
      </c>
    </row>
    <row r="19" spans="1:15" x14ac:dyDescent="0.25">
      <c r="A19" s="10" t="str">
        <f>MID(Tabla1[[#This Row],[Org 2]],1,2)</f>
        <v>01</v>
      </c>
      <c r="B19" s="28" t="s">
        <v>92</v>
      </c>
      <c r="C19" s="28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8" t="s">
        <v>408</v>
      </c>
      <c r="H19" s="29" t="s">
        <v>409</v>
      </c>
      <c r="I19" s="30">
        <v>500</v>
      </c>
      <c r="J19" s="30">
        <v>0</v>
      </c>
      <c r="K19" s="30">
        <v>500</v>
      </c>
      <c r="L19" s="30">
        <v>0</v>
      </c>
      <c r="M19" s="30">
        <v>0</v>
      </c>
      <c r="N19" s="30">
        <v>0</v>
      </c>
      <c r="O19" s="30">
        <v>0</v>
      </c>
    </row>
    <row r="20" spans="1:15" x14ac:dyDescent="0.25">
      <c r="A20" s="10" t="str">
        <f>MID(Tabla1[[#This Row],[Org 2]],1,2)</f>
        <v>01</v>
      </c>
      <c r="B20" s="28" t="s">
        <v>92</v>
      </c>
      <c r="C20" s="28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8" t="s">
        <v>410</v>
      </c>
      <c r="H20" s="29" t="s">
        <v>411</v>
      </c>
      <c r="I20" s="30">
        <v>87165</v>
      </c>
      <c r="J20" s="30">
        <v>0</v>
      </c>
      <c r="K20" s="30">
        <v>87165</v>
      </c>
      <c r="L20" s="30">
        <v>87165</v>
      </c>
      <c r="M20" s="30">
        <v>87165</v>
      </c>
      <c r="N20" s="30">
        <v>87165</v>
      </c>
      <c r="O20" s="30">
        <v>87165</v>
      </c>
    </row>
    <row r="21" spans="1:15" x14ac:dyDescent="0.25">
      <c r="A21" s="10" t="str">
        <f>MID(Tabla1[[#This Row],[Org 2]],1,2)</f>
        <v>01</v>
      </c>
      <c r="B21" s="28" t="s">
        <v>92</v>
      </c>
      <c r="C21" s="28" t="s">
        <v>94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8" t="s">
        <v>412</v>
      </c>
      <c r="H21" s="29" t="s">
        <v>413</v>
      </c>
      <c r="I21" s="30">
        <v>246134</v>
      </c>
      <c r="J21" s="30">
        <v>-50000</v>
      </c>
      <c r="K21" s="30">
        <v>196134</v>
      </c>
      <c r="L21" s="30">
        <v>190907.04</v>
      </c>
      <c r="M21" s="30">
        <v>190907.04</v>
      </c>
      <c r="N21" s="30">
        <v>190336.64000000001</v>
      </c>
      <c r="O21" s="30">
        <v>190336.64000000001</v>
      </c>
    </row>
    <row r="22" spans="1:15" x14ac:dyDescent="0.25">
      <c r="A22" s="10" t="str">
        <f>MID(Tabla1[[#This Row],[Org 2]],1,2)</f>
        <v>01</v>
      </c>
      <c r="B22" s="28" t="s">
        <v>92</v>
      </c>
      <c r="C22" s="28" t="s">
        <v>94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8" t="s">
        <v>414</v>
      </c>
      <c r="H22" s="29" t="s">
        <v>415</v>
      </c>
      <c r="I22" s="30">
        <v>14429</v>
      </c>
      <c r="J22" s="30">
        <v>0</v>
      </c>
      <c r="K22" s="30">
        <v>14429</v>
      </c>
      <c r="L22" s="30">
        <v>11670</v>
      </c>
      <c r="M22" s="30">
        <v>11670</v>
      </c>
      <c r="N22" s="30">
        <v>11484.41</v>
      </c>
      <c r="O22" s="30">
        <v>11484.41</v>
      </c>
    </row>
    <row r="23" spans="1:15" x14ac:dyDescent="0.25">
      <c r="A23" s="10" t="str">
        <f>MID(Tabla1[[#This Row],[Org 2]],1,2)</f>
        <v>01</v>
      </c>
      <c r="B23" s="28" t="s">
        <v>92</v>
      </c>
      <c r="C23" s="28" t="s">
        <v>94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8" t="s">
        <v>382</v>
      </c>
      <c r="H23" s="29" t="s">
        <v>383</v>
      </c>
      <c r="I23" s="30">
        <v>88441</v>
      </c>
      <c r="J23" s="30">
        <v>0</v>
      </c>
      <c r="K23" s="30">
        <v>88441</v>
      </c>
      <c r="L23" s="30">
        <v>73509.919999999998</v>
      </c>
      <c r="M23" s="30">
        <v>73509.919999999998</v>
      </c>
      <c r="N23" s="30">
        <v>71405.08</v>
      </c>
      <c r="O23" s="30">
        <v>71405.08</v>
      </c>
    </row>
    <row r="24" spans="1:15" x14ac:dyDescent="0.25">
      <c r="A24" s="10" t="str">
        <f>MID(Tabla1[[#This Row],[Org 2]],1,2)</f>
        <v>01</v>
      </c>
      <c r="B24" s="28" t="s">
        <v>92</v>
      </c>
      <c r="C24" s="28" t="s">
        <v>94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8" t="s">
        <v>416</v>
      </c>
      <c r="H24" s="29" t="s">
        <v>417</v>
      </c>
      <c r="I24" s="30">
        <v>18734</v>
      </c>
      <c r="J24" s="30">
        <v>0</v>
      </c>
      <c r="K24" s="30">
        <v>18734</v>
      </c>
      <c r="L24" s="30">
        <v>20016</v>
      </c>
      <c r="M24" s="30">
        <v>20016</v>
      </c>
      <c r="N24" s="30">
        <v>18991.46</v>
      </c>
      <c r="O24" s="30">
        <v>18991.46</v>
      </c>
    </row>
    <row r="25" spans="1:15" x14ac:dyDescent="0.25">
      <c r="A25" s="10" t="str">
        <f>MID(Tabla1[[#This Row],[Org 2]],1,2)</f>
        <v>01</v>
      </c>
      <c r="B25" s="28" t="s">
        <v>92</v>
      </c>
      <c r="C25" s="28" t="s">
        <v>94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8" t="s">
        <v>384</v>
      </c>
      <c r="H25" s="29" t="s">
        <v>385</v>
      </c>
      <c r="I25" s="30">
        <v>96780</v>
      </c>
      <c r="J25" s="30">
        <v>0</v>
      </c>
      <c r="K25" s="30">
        <v>96780</v>
      </c>
      <c r="L25" s="30">
        <v>92279.679999999993</v>
      </c>
      <c r="M25" s="30">
        <v>92279.679999999993</v>
      </c>
      <c r="N25" s="30">
        <v>89439.43</v>
      </c>
      <c r="O25" s="30">
        <v>89439.43</v>
      </c>
    </row>
    <row r="26" spans="1:15" x14ac:dyDescent="0.25">
      <c r="A26" s="10" t="str">
        <f>MID(Tabla1[[#This Row],[Org 2]],1,2)</f>
        <v>01</v>
      </c>
      <c r="B26" s="28" t="s">
        <v>92</v>
      </c>
      <c r="C26" s="28" t="s">
        <v>94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8" t="s">
        <v>386</v>
      </c>
      <c r="H26" s="29" t="s">
        <v>387</v>
      </c>
      <c r="I26" s="30">
        <v>256038</v>
      </c>
      <c r="J26" s="30">
        <v>-40000</v>
      </c>
      <c r="K26" s="30">
        <v>216038</v>
      </c>
      <c r="L26" s="30">
        <v>207199.92</v>
      </c>
      <c r="M26" s="30">
        <v>207199.92</v>
      </c>
      <c r="N26" s="30">
        <v>206625.11</v>
      </c>
      <c r="O26" s="30">
        <v>206625.11</v>
      </c>
    </row>
    <row r="27" spans="1:15" x14ac:dyDescent="0.25">
      <c r="A27" s="10" t="str">
        <f>MID(Tabla1[[#This Row],[Org 2]],1,2)</f>
        <v>01</v>
      </c>
      <c r="B27" s="28" t="s">
        <v>92</v>
      </c>
      <c r="C27" s="28" t="s">
        <v>94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8" t="s">
        <v>388</v>
      </c>
      <c r="H27" s="29" t="s">
        <v>389</v>
      </c>
      <c r="I27" s="30">
        <v>671724</v>
      </c>
      <c r="J27" s="30">
        <v>-50000</v>
      </c>
      <c r="K27" s="30">
        <v>621724</v>
      </c>
      <c r="L27" s="30">
        <v>607765.43999999994</v>
      </c>
      <c r="M27" s="30">
        <v>607765.43999999994</v>
      </c>
      <c r="N27" s="30">
        <v>601474.42000000004</v>
      </c>
      <c r="O27" s="30">
        <v>601474.42000000004</v>
      </c>
    </row>
    <row r="28" spans="1:15" x14ac:dyDescent="0.25">
      <c r="A28" s="10" t="str">
        <f>MID(Tabla1[[#This Row],[Org 2]],1,2)</f>
        <v>01</v>
      </c>
      <c r="B28" s="28" t="s">
        <v>92</v>
      </c>
      <c r="C28" s="28" t="s">
        <v>94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8" t="s">
        <v>390</v>
      </c>
      <c r="H28" s="29" t="s">
        <v>391</v>
      </c>
      <c r="I28" s="30">
        <v>46711</v>
      </c>
      <c r="J28" s="30">
        <v>0</v>
      </c>
      <c r="K28" s="30">
        <v>46711</v>
      </c>
      <c r="L28" s="30">
        <v>47410.84</v>
      </c>
      <c r="M28" s="30">
        <v>47410.84</v>
      </c>
      <c r="N28" s="30">
        <v>44987.56</v>
      </c>
      <c r="O28" s="30">
        <v>44987.56</v>
      </c>
    </row>
    <row r="29" spans="1:15" x14ac:dyDescent="0.25">
      <c r="A29" s="10" t="str">
        <f>MID(Tabla1[[#This Row],[Org 2]],1,2)</f>
        <v>01</v>
      </c>
      <c r="B29" s="28" t="s">
        <v>92</v>
      </c>
      <c r="C29" s="28" t="s">
        <v>94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8" t="s">
        <v>418</v>
      </c>
      <c r="H29" s="29" t="s">
        <v>419</v>
      </c>
      <c r="I29" s="30">
        <v>2500</v>
      </c>
      <c r="J29" s="30">
        <v>200</v>
      </c>
      <c r="K29" s="30">
        <v>2700</v>
      </c>
      <c r="L29" s="30">
        <v>2692</v>
      </c>
      <c r="M29" s="30">
        <v>2692</v>
      </c>
      <c r="N29" s="30">
        <v>2376.77</v>
      </c>
      <c r="O29" s="30">
        <v>1945.03</v>
      </c>
    </row>
    <row r="30" spans="1:15" x14ac:dyDescent="0.25">
      <c r="A30" s="10" t="str">
        <f>MID(Tabla1[[#This Row],[Org 2]],1,2)</f>
        <v>01</v>
      </c>
      <c r="B30" s="28" t="s">
        <v>92</v>
      </c>
      <c r="C30" s="28" t="s">
        <v>94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8" t="s">
        <v>420</v>
      </c>
      <c r="H30" s="29" t="s">
        <v>421</v>
      </c>
      <c r="I30" s="30">
        <v>2000</v>
      </c>
      <c r="J30" s="30">
        <v>800</v>
      </c>
      <c r="K30" s="30">
        <v>2800</v>
      </c>
      <c r="L30" s="30">
        <v>2087</v>
      </c>
      <c r="M30" s="30">
        <v>2087</v>
      </c>
      <c r="N30" s="30">
        <v>2010.25</v>
      </c>
      <c r="O30" s="30">
        <v>1518.5</v>
      </c>
    </row>
    <row r="31" spans="1:15" x14ac:dyDescent="0.25">
      <c r="A31" s="10" t="str">
        <f>MID(Tabla1[[#This Row],[Org 2]],1,2)</f>
        <v>01</v>
      </c>
      <c r="B31" s="28" t="s">
        <v>92</v>
      </c>
      <c r="C31" s="28" t="s">
        <v>94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8" t="s">
        <v>422</v>
      </c>
      <c r="H31" s="29" t="s">
        <v>423</v>
      </c>
      <c r="I31" s="30">
        <v>200000</v>
      </c>
      <c r="J31" s="30">
        <v>0</v>
      </c>
      <c r="K31" s="30">
        <v>200000</v>
      </c>
      <c r="L31" s="30">
        <v>45878.85</v>
      </c>
      <c r="M31" s="30">
        <v>45878.85</v>
      </c>
      <c r="N31" s="30">
        <v>45878.85</v>
      </c>
      <c r="O31" s="30">
        <v>41319.21</v>
      </c>
    </row>
    <row r="32" spans="1:15" x14ac:dyDescent="0.25">
      <c r="A32" s="10" t="str">
        <f>MID(Tabla1[[#This Row],[Org 2]],1,2)</f>
        <v>01</v>
      </c>
      <c r="B32" s="28" t="s">
        <v>92</v>
      </c>
      <c r="C32" s="28" t="s">
        <v>94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8" t="s">
        <v>424</v>
      </c>
      <c r="H32" s="29" t="s">
        <v>425</v>
      </c>
      <c r="I32" s="30">
        <v>68000</v>
      </c>
      <c r="J32" s="30">
        <v>-1000</v>
      </c>
      <c r="K32" s="30">
        <v>67000</v>
      </c>
      <c r="L32" s="30">
        <v>51488.78</v>
      </c>
      <c r="M32" s="30">
        <v>51488.78</v>
      </c>
      <c r="N32" s="30">
        <v>51488.76</v>
      </c>
      <c r="O32" s="30">
        <v>51488.76</v>
      </c>
    </row>
    <row r="33" spans="1:15" x14ac:dyDescent="0.25">
      <c r="A33" s="10" t="str">
        <f>MID(Tabla1[[#This Row],[Org 2]],1,2)</f>
        <v>01</v>
      </c>
      <c r="B33" s="28" t="s">
        <v>92</v>
      </c>
      <c r="C33" s="28" t="s">
        <v>94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8" t="s">
        <v>404</v>
      </c>
      <c r="H33" s="29" t="s">
        <v>405</v>
      </c>
      <c r="I33" s="30">
        <v>1845</v>
      </c>
      <c r="J33" s="30">
        <v>0</v>
      </c>
      <c r="K33" s="30">
        <v>1845</v>
      </c>
      <c r="L33" s="30">
        <v>0</v>
      </c>
      <c r="M33" s="30">
        <v>0</v>
      </c>
      <c r="N33" s="30">
        <v>0</v>
      </c>
      <c r="O33" s="30">
        <v>0</v>
      </c>
    </row>
    <row r="34" spans="1:15" x14ac:dyDescent="0.25">
      <c r="A34" s="10" t="str">
        <f>MID(Tabla1[[#This Row],[Org 2]],1,2)</f>
        <v>01</v>
      </c>
      <c r="B34" s="28" t="s">
        <v>92</v>
      </c>
      <c r="C34" s="28" t="s">
        <v>95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8" t="s">
        <v>382</v>
      </c>
      <c r="H34" s="29" t="s">
        <v>383</v>
      </c>
      <c r="I34" s="30">
        <v>33154</v>
      </c>
      <c r="J34" s="30">
        <v>0</v>
      </c>
      <c r="K34" s="30">
        <v>33154</v>
      </c>
      <c r="L34" s="30">
        <v>22452.48</v>
      </c>
      <c r="M34" s="30">
        <v>22452.48</v>
      </c>
      <c r="N34" s="30">
        <v>22405.360000000001</v>
      </c>
      <c r="O34" s="30">
        <v>22405.360000000001</v>
      </c>
    </row>
    <row r="35" spans="1:15" x14ac:dyDescent="0.25">
      <c r="A35" s="10" t="str">
        <f>MID(Tabla1[[#This Row],[Org 2]],1,2)</f>
        <v>01</v>
      </c>
      <c r="B35" s="28" t="s">
        <v>92</v>
      </c>
      <c r="C35" s="28" t="s">
        <v>95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8" t="s">
        <v>416</v>
      </c>
      <c r="H35" s="29" t="s">
        <v>417</v>
      </c>
      <c r="I35" s="30">
        <v>56229</v>
      </c>
      <c r="J35" s="30">
        <v>0</v>
      </c>
      <c r="K35" s="30">
        <v>56229</v>
      </c>
      <c r="L35" s="30">
        <v>47536.1</v>
      </c>
      <c r="M35" s="30">
        <v>47536.1</v>
      </c>
      <c r="N35" s="30">
        <v>47007.02</v>
      </c>
      <c r="O35" s="30">
        <v>47007.02</v>
      </c>
    </row>
    <row r="36" spans="1:15" x14ac:dyDescent="0.25">
      <c r="A36" s="10" t="str">
        <f>MID(Tabla1[[#This Row],[Org 2]],1,2)</f>
        <v>01</v>
      </c>
      <c r="B36" s="28" t="s">
        <v>92</v>
      </c>
      <c r="C36" s="28" t="s">
        <v>95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8" t="s">
        <v>426</v>
      </c>
      <c r="H36" s="29" t="s">
        <v>427</v>
      </c>
      <c r="I36" s="30">
        <v>25778</v>
      </c>
      <c r="J36" s="30">
        <v>0</v>
      </c>
      <c r="K36" s="30">
        <v>25778</v>
      </c>
      <c r="L36" s="30">
        <v>8734.66</v>
      </c>
      <c r="M36" s="30">
        <v>8734.66</v>
      </c>
      <c r="N36" s="30">
        <v>8702.4</v>
      </c>
      <c r="O36" s="30">
        <v>8702.4</v>
      </c>
    </row>
    <row r="37" spans="1:15" x14ac:dyDescent="0.25">
      <c r="A37" s="10" t="str">
        <f>MID(Tabla1[[#This Row],[Org 2]],1,2)</f>
        <v>01</v>
      </c>
      <c r="B37" s="28" t="s">
        <v>92</v>
      </c>
      <c r="C37" s="28" t="s">
        <v>95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8" t="s">
        <v>384</v>
      </c>
      <c r="H37" s="29" t="s">
        <v>385</v>
      </c>
      <c r="I37" s="30">
        <v>23747</v>
      </c>
      <c r="J37" s="30">
        <v>0</v>
      </c>
      <c r="K37" s="30">
        <v>23747</v>
      </c>
      <c r="L37" s="30">
        <v>24738.3</v>
      </c>
      <c r="M37" s="30">
        <v>24738.3</v>
      </c>
      <c r="N37" s="30">
        <v>24737.45</v>
      </c>
      <c r="O37" s="30">
        <v>24737.45</v>
      </c>
    </row>
    <row r="38" spans="1:15" x14ac:dyDescent="0.25">
      <c r="A38" s="10" t="str">
        <f>MID(Tabla1[[#This Row],[Org 2]],1,2)</f>
        <v>01</v>
      </c>
      <c r="B38" s="28" t="s">
        <v>92</v>
      </c>
      <c r="C38" s="28" t="s">
        <v>95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8" t="s">
        <v>386</v>
      </c>
      <c r="H38" s="29" t="s">
        <v>387</v>
      </c>
      <c r="I38" s="30">
        <v>60125</v>
      </c>
      <c r="J38" s="30">
        <v>-18000</v>
      </c>
      <c r="K38" s="30">
        <v>42125</v>
      </c>
      <c r="L38" s="30">
        <v>41654.879999999997</v>
      </c>
      <c r="M38" s="30">
        <v>41654.879999999997</v>
      </c>
      <c r="N38" s="30">
        <v>41327.35</v>
      </c>
      <c r="O38" s="30">
        <v>41327.35</v>
      </c>
    </row>
    <row r="39" spans="1:15" x14ac:dyDescent="0.25">
      <c r="A39" s="10" t="str">
        <f>MID(Tabla1[[#This Row],[Org 2]],1,2)</f>
        <v>01</v>
      </c>
      <c r="B39" s="28" t="s">
        <v>92</v>
      </c>
      <c r="C39" s="28" t="s">
        <v>95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8" t="s">
        <v>388</v>
      </c>
      <c r="H39" s="29" t="s">
        <v>389</v>
      </c>
      <c r="I39" s="30">
        <v>156917</v>
      </c>
      <c r="J39" s="30">
        <v>-42000</v>
      </c>
      <c r="K39" s="30">
        <v>114917</v>
      </c>
      <c r="L39" s="30">
        <v>114794.76</v>
      </c>
      <c r="M39" s="30">
        <v>114794.76</v>
      </c>
      <c r="N39" s="30">
        <v>114745.18</v>
      </c>
      <c r="O39" s="30">
        <v>114745.18</v>
      </c>
    </row>
    <row r="40" spans="1:15" x14ac:dyDescent="0.25">
      <c r="A40" s="10" t="str">
        <f>MID(Tabla1[[#This Row],[Org 2]],1,2)</f>
        <v>01</v>
      </c>
      <c r="B40" s="28" t="s">
        <v>92</v>
      </c>
      <c r="C40" s="28" t="s">
        <v>95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8" t="s">
        <v>390</v>
      </c>
      <c r="H40" s="29" t="s">
        <v>391</v>
      </c>
      <c r="I40" s="30">
        <v>21156</v>
      </c>
      <c r="J40" s="30">
        <v>0</v>
      </c>
      <c r="K40" s="30">
        <v>21156</v>
      </c>
      <c r="L40" s="30">
        <v>21995.11</v>
      </c>
      <c r="M40" s="30">
        <v>21995.11</v>
      </c>
      <c r="N40" s="30">
        <v>21989.64</v>
      </c>
      <c r="O40" s="30">
        <v>21989.64</v>
      </c>
    </row>
    <row r="41" spans="1:15" x14ac:dyDescent="0.25">
      <c r="A41" s="10" t="str">
        <f>MID(Tabla1[[#This Row],[Org 2]],1,2)</f>
        <v>01</v>
      </c>
      <c r="B41" s="28" t="s">
        <v>92</v>
      </c>
      <c r="C41" s="28" t="s">
        <v>95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8" t="s">
        <v>428</v>
      </c>
      <c r="H41" s="29" t="s">
        <v>379</v>
      </c>
      <c r="I41" s="30">
        <v>285502</v>
      </c>
      <c r="J41" s="30">
        <v>0</v>
      </c>
      <c r="K41" s="30">
        <v>285502</v>
      </c>
      <c r="L41" s="30">
        <v>273705.02</v>
      </c>
      <c r="M41" s="30">
        <v>273705.02</v>
      </c>
      <c r="N41" s="30">
        <v>270313.84000000003</v>
      </c>
      <c r="O41" s="30">
        <v>270313.84000000003</v>
      </c>
    </row>
    <row r="42" spans="1:15" x14ac:dyDescent="0.25">
      <c r="A42" s="10" t="str">
        <f>MID(Tabla1[[#This Row],[Org 2]],1,2)</f>
        <v>01</v>
      </c>
      <c r="B42" s="28" t="s">
        <v>92</v>
      </c>
      <c r="C42" s="28" t="s">
        <v>95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8" t="s">
        <v>429</v>
      </c>
      <c r="H42" s="29" t="s">
        <v>430</v>
      </c>
      <c r="I42" s="30">
        <v>15000</v>
      </c>
      <c r="J42" s="30">
        <v>0</v>
      </c>
      <c r="K42" s="30">
        <v>15000</v>
      </c>
      <c r="L42" s="30">
        <v>8432.94</v>
      </c>
      <c r="M42" s="30">
        <v>8432.94</v>
      </c>
      <c r="N42" s="30">
        <v>5941.37</v>
      </c>
      <c r="O42" s="30">
        <v>5941.37</v>
      </c>
    </row>
    <row r="43" spans="1:15" x14ac:dyDescent="0.25">
      <c r="A43" s="10" t="str">
        <f>MID(Tabla1[[#This Row],[Org 2]],1,2)</f>
        <v>01</v>
      </c>
      <c r="B43" s="28" t="s">
        <v>92</v>
      </c>
      <c r="C43" s="28" t="s">
        <v>95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8" t="s">
        <v>431</v>
      </c>
      <c r="H43" s="29" t="s">
        <v>432</v>
      </c>
      <c r="I43" s="30">
        <v>241279</v>
      </c>
      <c r="J43" s="30">
        <v>0</v>
      </c>
      <c r="K43" s="30">
        <v>241279</v>
      </c>
      <c r="L43" s="30">
        <v>259350.13</v>
      </c>
      <c r="M43" s="30">
        <v>259350.13</v>
      </c>
      <c r="N43" s="30">
        <v>259231.2</v>
      </c>
      <c r="O43" s="30">
        <v>259231.2</v>
      </c>
    </row>
    <row r="44" spans="1:15" x14ac:dyDescent="0.25">
      <c r="A44" s="10" t="str">
        <f>MID(Tabla1[[#This Row],[Org 2]],1,2)</f>
        <v>01</v>
      </c>
      <c r="B44" s="28" t="s">
        <v>92</v>
      </c>
      <c r="C44" s="28" t="s">
        <v>95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8" t="s">
        <v>433</v>
      </c>
      <c r="H44" s="29" t="s">
        <v>434</v>
      </c>
      <c r="I44" s="30">
        <v>15000</v>
      </c>
      <c r="J44" s="30">
        <v>0</v>
      </c>
      <c r="K44" s="30">
        <v>15000</v>
      </c>
      <c r="L44" s="30">
        <v>9995.2900000000009</v>
      </c>
      <c r="M44" s="30">
        <v>9995.2900000000009</v>
      </c>
      <c r="N44" s="30">
        <v>9995</v>
      </c>
      <c r="O44" s="30">
        <v>9995</v>
      </c>
    </row>
    <row r="45" spans="1:15" x14ac:dyDescent="0.25">
      <c r="A45" s="10" t="str">
        <f>MID(Tabla1[[#This Row],[Org 2]],1,2)</f>
        <v>01</v>
      </c>
      <c r="B45" s="28" t="s">
        <v>92</v>
      </c>
      <c r="C45" s="28" t="s">
        <v>95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8" t="s">
        <v>418</v>
      </c>
      <c r="H45" s="29" t="s">
        <v>419</v>
      </c>
      <c r="I45" s="30">
        <v>7500</v>
      </c>
      <c r="J45" s="30">
        <v>0</v>
      </c>
      <c r="K45" s="30">
        <v>7500</v>
      </c>
      <c r="L45" s="30">
        <v>1212.8599999999999</v>
      </c>
      <c r="M45" s="30">
        <v>1212.8599999999999</v>
      </c>
      <c r="N45" s="30">
        <v>1119.33</v>
      </c>
      <c r="O45" s="30">
        <v>1119.33</v>
      </c>
    </row>
    <row r="46" spans="1:15" x14ac:dyDescent="0.25">
      <c r="A46" s="10" t="str">
        <f>MID(Tabla1[[#This Row],[Org 2]],1,2)</f>
        <v>01</v>
      </c>
      <c r="B46" s="28" t="s">
        <v>92</v>
      </c>
      <c r="C46" s="28" t="s">
        <v>95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8" t="s">
        <v>420</v>
      </c>
      <c r="H46" s="29" t="s">
        <v>421</v>
      </c>
      <c r="I46" s="30">
        <v>18000</v>
      </c>
      <c r="J46" s="30">
        <v>0</v>
      </c>
      <c r="K46" s="30">
        <v>18000</v>
      </c>
      <c r="L46" s="30">
        <v>9495.18</v>
      </c>
      <c r="M46" s="30">
        <v>9495.18</v>
      </c>
      <c r="N46" s="30">
        <v>9262.14</v>
      </c>
      <c r="O46" s="30">
        <v>9231.11</v>
      </c>
    </row>
    <row r="47" spans="1:15" x14ac:dyDescent="0.25">
      <c r="A47" s="10" t="str">
        <f>MID(Tabla1[[#This Row],[Org 2]],1,2)</f>
        <v>01</v>
      </c>
      <c r="B47" s="28" t="s">
        <v>92</v>
      </c>
      <c r="C47" s="28" t="s">
        <v>95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8" t="s">
        <v>435</v>
      </c>
      <c r="H47" s="29" t="s">
        <v>436</v>
      </c>
      <c r="I47" s="30">
        <v>7500</v>
      </c>
      <c r="J47" s="30">
        <v>0</v>
      </c>
      <c r="K47" s="30">
        <v>7500</v>
      </c>
      <c r="L47" s="30">
        <v>2519.36</v>
      </c>
      <c r="M47" s="30">
        <v>1412.6</v>
      </c>
      <c r="N47" s="30">
        <v>1412.6</v>
      </c>
      <c r="O47" s="30">
        <v>1412.6</v>
      </c>
    </row>
    <row r="48" spans="1:15" x14ac:dyDescent="0.25">
      <c r="A48" s="10" t="str">
        <f>MID(Tabla1[[#This Row],[Org 2]],1,2)</f>
        <v>01</v>
      </c>
      <c r="B48" s="28" t="s">
        <v>92</v>
      </c>
      <c r="C48" s="28" t="s">
        <v>95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8" t="s">
        <v>392</v>
      </c>
      <c r="H48" s="29" t="s">
        <v>393</v>
      </c>
      <c r="I48" s="30">
        <v>130000</v>
      </c>
      <c r="J48" s="30">
        <v>0</v>
      </c>
      <c r="K48" s="30">
        <v>130000</v>
      </c>
      <c r="L48" s="30">
        <v>65198.47</v>
      </c>
      <c r="M48" s="30">
        <v>65198.47</v>
      </c>
      <c r="N48" s="30">
        <v>65198.47</v>
      </c>
      <c r="O48" s="30">
        <v>65198.47</v>
      </c>
    </row>
    <row r="49" spans="1:15" x14ac:dyDescent="0.25">
      <c r="A49" s="10" t="str">
        <f>MID(Tabla1[[#This Row],[Org 2]],1,2)</f>
        <v>01</v>
      </c>
      <c r="B49" s="28" t="s">
        <v>92</v>
      </c>
      <c r="C49" s="28" t="s">
        <v>95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8" t="s">
        <v>437</v>
      </c>
      <c r="H49" s="29" t="s">
        <v>438</v>
      </c>
      <c r="I49" s="30">
        <v>9500</v>
      </c>
      <c r="J49" s="30">
        <v>0</v>
      </c>
      <c r="K49" s="30">
        <v>9500</v>
      </c>
      <c r="L49" s="30">
        <v>5450</v>
      </c>
      <c r="M49" s="30">
        <v>5450</v>
      </c>
      <c r="N49" s="30">
        <v>4465.42</v>
      </c>
      <c r="O49" s="30">
        <v>4294.83</v>
      </c>
    </row>
    <row r="50" spans="1:15" x14ac:dyDescent="0.25">
      <c r="A50" s="10" t="str">
        <f>MID(Tabla1[[#This Row],[Org 2]],1,2)</f>
        <v>01</v>
      </c>
      <c r="B50" s="28" t="s">
        <v>92</v>
      </c>
      <c r="C50" s="28" t="s">
        <v>95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8" t="s">
        <v>439</v>
      </c>
      <c r="H50" s="29" t="s">
        <v>440</v>
      </c>
      <c r="I50" s="30">
        <v>17000</v>
      </c>
      <c r="J50" s="30">
        <v>0</v>
      </c>
      <c r="K50" s="30">
        <v>17000</v>
      </c>
      <c r="L50" s="30">
        <v>16601.86</v>
      </c>
      <c r="M50" s="30">
        <v>16601.86</v>
      </c>
      <c r="N50" s="30">
        <v>10499.83</v>
      </c>
      <c r="O50" s="30">
        <v>10499.83</v>
      </c>
    </row>
    <row r="51" spans="1:15" x14ac:dyDescent="0.25">
      <c r="A51" s="10" t="str">
        <f>MID(Tabla1[[#This Row],[Org 2]],1,2)</f>
        <v>01</v>
      </c>
      <c r="B51" s="28" t="s">
        <v>92</v>
      </c>
      <c r="C51" s="28" t="s">
        <v>95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8" t="s">
        <v>441</v>
      </c>
      <c r="H51" s="29" t="s">
        <v>442</v>
      </c>
      <c r="I51" s="30">
        <v>1500</v>
      </c>
      <c r="J51" s="30">
        <v>0</v>
      </c>
      <c r="K51" s="30">
        <v>1500</v>
      </c>
      <c r="L51" s="30">
        <v>460.97</v>
      </c>
      <c r="M51" s="30">
        <v>460.97</v>
      </c>
      <c r="N51" s="30">
        <v>460.97</v>
      </c>
      <c r="O51" s="30">
        <v>460.97</v>
      </c>
    </row>
    <row r="52" spans="1:15" x14ac:dyDescent="0.25">
      <c r="A52" s="10" t="str">
        <f>MID(Tabla1[[#This Row],[Org 2]],1,2)</f>
        <v>01</v>
      </c>
      <c r="B52" s="28" t="s">
        <v>92</v>
      </c>
      <c r="C52" s="28" t="s">
        <v>95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8" t="s">
        <v>443</v>
      </c>
      <c r="H52" s="29" t="s">
        <v>444</v>
      </c>
      <c r="I52" s="30">
        <v>2000</v>
      </c>
      <c r="J52" s="30">
        <v>0</v>
      </c>
      <c r="K52" s="30">
        <v>2000</v>
      </c>
      <c r="L52" s="30">
        <v>0</v>
      </c>
      <c r="M52" s="30">
        <v>0</v>
      </c>
      <c r="N52" s="30">
        <v>0</v>
      </c>
      <c r="O52" s="30">
        <v>0</v>
      </c>
    </row>
    <row r="53" spans="1:15" x14ac:dyDescent="0.25">
      <c r="A53" s="10" t="str">
        <f>MID(Tabla1[[#This Row],[Org 2]],1,2)</f>
        <v>01</v>
      </c>
      <c r="B53" s="28" t="s">
        <v>92</v>
      </c>
      <c r="C53" s="28" t="s">
        <v>95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8" t="s">
        <v>396</v>
      </c>
      <c r="H53" s="29" t="s">
        <v>397</v>
      </c>
      <c r="I53" s="30">
        <v>2350</v>
      </c>
      <c r="J53" s="30">
        <v>0</v>
      </c>
      <c r="K53" s="30">
        <v>2350</v>
      </c>
      <c r="L53" s="30">
        <v>61.79</v>
      </c>
      <c r="M53" s="30">
        <v>61.79</v>
      </c>
      <c r="N53" s="30">
        <v>61.79</v>
      </c>
      <c r="O53" s="30">
        <v>61.79</v>
      </c>
    </row>
    <row r="54" spans="1:15" x14ac:dyDescent="0.25">
      <c r="A54" s="10" t="str">
        <f>MID(Tabla1[[#This Row],[Org 2]],1,2)</f>
        <v>01</v>
      </c>
      <c r="B54" s="28" t="s">
        <v>92</v>
      </c>
      <c r="C54" s="28" t="s">
        <v>95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8" t="s">
        <v>398</v>
      </c>
      <c r="H54" s="29" t="s">
        <v>399</v>
      </c>
      <c r="I54" s="30">
        <v>17000</v>
      </c>
      <c r="J54" s="30">
        <v>0</v>
      </c>
      <c r="K54" s="30">
        <v>17000</v>
      </c>
      <c r="L54" s="30">
        <v>10208.709999999999</v>
      </c>
      <c r="M54" s="30">
        <v>10208.709999999999</v>
      </c>
      <c r="N54" s="30">
        <v>10208.709999999999</v>
      </c>
      <c r="O54" s="30">
        <v>10208.709999999999</v>
      </c>
    </row>
    <row r="55" spans="1:15" x14ac:dyDescent="0.25">
      <c r="A55" s="10" t="str">
        <f>MID(Tabla1[[#This Row],[Org 2]],1,2)</f>
        <v>01</v>
      </c>
      <c r="B55" s="28" t="s">
        <v>92</v>
      </c>
      <c r="C55" s="28" t="s">
        <v>95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8" t="s">
        <v>445</v>
      </c>
      <c r="H55" s="29" t="s">
        <v>446</v>
      </c>
      <c r="I55" s="30">
        <v>6000</v>
      </c>
      <c r="J55" s="30">
        <v>0</v>
      </c>
      <c r="K55" s="30">
        <v>6000</v>
      </c>
      <c r="L55" s="30">
        <v>0</v>
      </c>
      <c r="M55" s="30">
        <v>0</v>
      </c>
      <c r="N55" s="30">
        <v>0</v>
      </c>
      <c r="O55" s="30">
        <v>0</v>
      </c>
    </row>
    <row r="56" spans="1:15" x14ac:dyDescent="0.25">
      <c r="A56" s="10" t="str">
        <f>MID(Tabla1[[#This Row],[Org 2]],1,2)</f>
        <v>01</v>
      </c>
      <c r="B56" s="28" t="s">
        <v>92</v>
      </c>
      <c r="C56" s="28" t="s">
        <v>95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8" t="s">
        <v>447</v>
      </c>
      <c r="H56" s="29" t="s">
        <v>448</v>
      </c>
      <c r="I56" s="30">
        <v>1500</v>
      </c>
      <c r="J56" s="30">
        <v>0</v>
      </c>
      <c r="K56" s="30">
        <v>1500</v>
      </c>
      <c r="L56" s="30">
        <v>0</v>
      </c>
      <c r="M56" s="30">
        <v>0</v>
      </c>
      <c r="N56" s="30">
        <v>0</v>
      </c>
      <c r="O56" s="30">
        <v>0</v>
      </c>
    </row>
    <row r="57" spans="1:15" x14ac:dyDescent="0.25">
      <c r="A57" s="10" t="str">
        <f>MID(Tabla1[[#This Row],[Org 2]],1,2)</f>
        <v>01</v>
      </c>
      <c r="B57" s="28" t="s">
        <v>92</v>
      </c>
      <c r="C57" s="28" t="s">
        <v>95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8" t="s">
        <v>449</v>
      </c>
      <c r="H57" s="29" t="s">
        <v>450</v>
      </c>
      <c r="I57" s="30">
        <v>10500</v>
      </c>
      <c r="J57" s="30">
        <v>0</v>
      </c>
      <c r="K57" s="30">
        <v>10500</v>
      </c>
      <c r="L57" s="30">
        <v>6819.81</v>
      </c>
      <c r="M57" s="30">
        <v>6819.81</v>
      </c>
      <c r="N57" s="30">
        <v>6819.81</v>
      </c>
      <c r="O57" s="30">
        <v>6819.81</v>
      </c>
    </row>
    <row r="58" spans="1:15" x14ac:dyDescent="0.25">
      <c r="A58" s="10" t="str">
        <f>MID(Tabla1[[#This Row],[Org 2]],1,2)</f>
        <v>01</v>
      </c>
      <c r="B58" s="28" t="s">
        <v>92</v>
      </c>
      <c r="C58" s="28" t="s">
        <v>95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8" t="s">
        <v>424</v>
      </c>
      <c r="H58" s="29" t="s">
        <v>425</v>
      </c>
      <c r="I58" s="30">
        <v>4000</v>
      </c>
      <c r="J58" s="30">
        <v>6000</v>
      </c>
      <c r="K58" s="30">
        <v>10000</v>
      </c>
      <c r="L58" s="30">
        <v>9889</v>
      </c>
      <c r="M58" s="30">
        <v>9889</v>
      </c>
      <c r="N58" s="30">
        <v>9889</v>
      </c>
      <c r="O58" s="30">
        <v>9889</v>
      </c>
    </row>
    <row r="59" spans="1:15" x14ac:dyDescent="0.25">
      <c r="A59" s="10" t="str">
        <f>MID(Tabla1[[#This Row],[Org 2]],1,2)</f>
        <v>01</v>
      </c>
      <c r="B59" s="28" t="s">
        <v>92</v>
      </c>
      <c r="C59" s="28" t="s">
        <v>95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8" t="s">
        <v>404</v>
      </c>
      <c r="H59" s="29" t="s">
        <v>405</v>
      </c>
      <c r="I59" s="30">
        <v>1300</v>
      </c>
      <c r="J59" s="30">
        <v>0</v>
      </c>
      <c r="K59" s="30">
        <v>1300</v>
      </c>
      <c r="L59" s="30">
        <v>325.08</v>
      </c>
      <c r="M59" s="30">
        <v>325.08</v>
      </c>
      <c r="N59" s="30">
        <v>325.08</v>
      </c>
      <c r="O59" s="30">
        <v>325.08</v>
      </c>
    </row>
    <row r="60" spans="1:15" x14ac:dyDescent="0.25">
      <c r="A60" s="10" t="str">
        <f>MID(Tabla1[[#This Row],[Org 2]],1,2)</f>
        <v>01</v>
      </c>
      <c r="B60" s="28" t="s">
        <v>92</v>
      </c>
      <c r="C60" s="28" t="s">
        <v>95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8" t="s">
        <v>408</v>
      </c>
      <c r="H60" s="29" t="s">
        <v>409</v>
      </c>
      <c r="I60" s="30">
        <v>1300</v>
      </c>
      <c r="J60" s="30">
        <v>0</v>
      </c>
      <c r="K60" s="30">
        <v>1300</v>
      </c>
      <c r="L60" s="30">
        <v>97.05</v>
      </c>
      <c r="M60" s="30">
        <v>97.05</v>
      </c>
      <c r="N60" s="30">
        <v>97.05</v>
      </c>
      <c r="O60" s="30">
        <v>97.05</v>
      </c>
    </row>
    <row r="61" spans="1:15" x14ac:dyDescent="0.25">
      <c r="A61" s="10" t="str">
        <f>MID(Tabla1[[#This Row],[Org 2]],1,2)</f>
        <v>01</v>
      </c>
      <c r="B61" s="28" t="s">
        <v>92</v>
      </c>
      <c r="C61" s="28" t="s">
        <v>96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8" t="s">
        <v>426</v>
      </c>
      <c r="H61" s="29" t="s">
        <v>427</v>
      </c>
      <c r="I61" s="30">
        <v>8585</v>
      </c>
      <c r="J61" s="30">
        <v>0</v>
      </c>
      <c r="K61" s="30">
        <v>8585</v>
      </c>
      <c r="L61" s="30">
        <v>1418</v>
      </c>
      <c r="M61" s="30">
        <v>1418</v>
      </c>
      <c r="N61" s="30">
        <v>659.59</v>
      </c>
      <c r="O61" s="30">
        <v>659.59</v>
      </c>
    </row>
    <row r="62" spans="1:15" x14ac:dyDescent="0.25">
      <c r="A62" s="10" t="str">
        <f>MID(Tabla1[[#This Row],[Org 2]],1,2)</f>
        <v>01</v>
      </c>
      <c r="B62" s="28" t="s">
        <v>92</v>
      </c>
      <c r="C62" s="28" t="s">
        <v>96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8" t="s">
        <v>384</v>
      </c>
      <c r="H62" s="29" t="s">
        <v>385</v>
      </c>
      <c r="I62" s="30">
        <v>3169</v>
      </c>
      <c r="J62" s="30">
        <v>0</v>
      </c>
      <c r="K62" s="30">
        <v>3169</v>
      </c>
      <c r="L62" s="30">
        <v>1109</v>
      </c>
      <c r="M62" s="30">
        <v>1109</v>
      </c>
      <c r="N62" s="30">
        <v>243.53</v>
      </c>
      <c r="O62" s="30">
        <v>243.53</v>
      </c>
    </row>
    <row r="63" spans="1:15" x14ac:dyDescent="0.25">
      <c r="A63" s="10" t="str">
        <f>MID(Tabla1[[#This Row],[Org 2]],1,2)</f>
        <v>01</v>
      </c>
      <c r="B63" s="28" t="s">
        <v>92</v>
      </c>
      <c r="C63" s="28" t="s">
        <v>96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8" t="s">
        <v>386</v>
      </c>
      <c r="H63" s="29" t="s">
        <v>387</v>
      </c>
      <c r="I63" s="30">
        <v>4071</v>
      </c>
      <c r="J63" s="30">
        <v>0</v>
      </c>
      <c r="K63" s="30">
        <v>4071</v>
      </c>
      <c r="L63" s="30">
        <v>1002</v>
      </c>
      <c r="M63" s="30">
        <v>1002</v>
      </c>
      <c r="N63" s="30">
        <v>312.77999999999997</v>
      </c>
      <c r="O63" s="30">
        <v>312.77999999999997</v>
      </c>
    </row>
    <row r="64" spans="1:15" x14ac:dyDescent="0.25">
      <c r="A64" s="10" t="str">
        <f>MID(Tabla1[[#This Row],[Org 2]],1,2)</f>
        <v>01</v>
      </c>
      <c r="B64" s="28" t="s">
        <v>92</v>
      </c>
      <c r="C64" s="28" t="s">
        <v>96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8" t="s">
        <v>388</v>
      </c>
      <c r="H64" s="29" t="s">
        <v>389</v>
      </c>
      <c r="I64" s="30">
        <v>10626</v>
      </c>
      <c r="J64" s="30">
        <v>-8000</v>
      </c>
      <c r="K64" s="30">
        <v>2626</v>
      </c>
      <c r="L64" s="30">
        <v>2407</v>
      </c>
      <c r="M64" s="30">
        <v>2407</v>
      </c>
      <c r="N64" s="30">
        <v>924.55</v>
      </c>
      <c r="O64" s="30">
        <v>924.55</v>
      </c>
    </row>
    <row r="65" spans="1:15" x14ac:dyDescent="0.25">
      <c r="A65" s="10" t="str">
        <f>MID(Tabla1[[#This Row],[Org 2]],1,2)</f>
        <v>01</v>
      </c>
      <c r="B65" s="28" t="s">
        <v>92</v>
      </c>
      <c r="C65" s="28" t="s">
        <v>96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8" t="s">
        <v>390</v>
      </c>
      <c r="H65" s="29" t="s">
        <v>391</v>
      </c>
      <c r="I65" s="30">
        <v>5071</v>
      </c>
      <c r="J65" s="30">
        <v>0</v>
      </c>
      <c r="K65" s="30">
        <v>5071</v>
      </c>
      <c r="L65" s="30">
        <v>1967</v>
      </c>
      <c r="M65" s="30">
        <v>1967</v>
      </c>
      <c r="N65" s="30">
        <v>281.52</v>
      </c>
      <c r="O65" s="30">
        <v>281.52</v>
      </c>
    </row>
    <row r="66" spans="1:15" x14ac:dyDescent="0.25">
      <c r="A66" s="10" t="str">
        <f>MID(Tabla1[[#This Row],[Org 2]],1,2)</f>
        <v>01</v>
      </c>
      <c r="B66" s="28" t="s">
        <v>92</v>
      </c>
      <c r="C66" s="28" t="s">
        <v>96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8" t="s">
        <v>428</v>
      </c>
      <c r="H66" s="29" t="s">
        <v>379</v>
      </c>
      <c r="I66" s="30">
        <v>67239</v>
      </c>
      <c r="J66" s="30">
        <v>0</v>
      </c>
      <c r="K66" s="30">
        <v>67239</v>
      </c>
      <c r="L66" s="30">
        <v>49216.160000000003</v>
      </c>
      <c r="M66" s="30">
        <v>49216.160000000003</v>
      </c>
      <c r="N66" s="30">
        <v>44655.49</v>
      </c>
      <c r="O66" s="30">
        <v>44655.49</v>
      </c>
    </row>
    <row r="67" spans="1:15" x14ac:dyDescent="0.25">
      <c r="A67" s="10" t="str">
        <f>MID(Tabla1[[#This Row],[Org 2]],1,2)</f>
        <v>01</v>
      </c>
      <c r="B67" s="28" t="s">
        <v>92</v>
      </c>
      <c r="C67" s="28" t="s">
        <v>96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8" t="s">
        <v>431</v>
      </c>
      <c r="H67" s="29" t="s">
        <v>432</v>
      </c>
      <c r="I67" s="30">
        <v>72469</v>
      </c>
      <c r="J67" s="30">
        <v>0</v>
      </c>
      <c r="K67" s="30">
        <v>72469</v>
      </c>
      <c r="L67" s="30">
        <v>51168.46</v>
      </c>
      <c r="M67" s="30">
        <v>51168.46</v>
      </c>
      <c r="N67" s="30">
        <v>46702.07</v>
      </c>
      <c r="O67" s="30">
        <v>46702.07</v>
      </c>
    </row>
    <row r="68" spans="1:15" x14ac:dyDescent="0.25">
      <c r="A68" s="10" t="str">
        <f>MID(Tabla1[[#This Row],[Org 2]],1,2)</f>
        <v>01</v>
      </c>
      <c r="B68" s="28" t="s">
        <v>92</v>
      </c>
      <c r="C68" s="28" t="s">
        <v>96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8" t="s">
        <v>451</v>
      </c>
      <c r="H68" s="29" t="s">
        <v>452</v>
      </c>
      <c r="I68" s="30">
        <v>0</v>
      </c>
      <c r="J68" s="30">
        <v>0</v>
      </c>
      <c r="K68" s="30">
        <v>0</v>
      </c>
      <c r="L68" s="30">
        <v>187.29</v>
      </c>
      <c r="M68" s="30">
        <v>187.29</v>
      </c>
      <c r="N68" s="30">
        <v>0</v>
      </c>
      <c r="O68" s="30">
        <v>0</v>
      </c>
    </row>
    <row r="69" spans="1:15" x14ac:dyDescent="0.25">
      <c r="A69" s="10" t="str">
        <f>MID(Tabla1[[#This Row],[Org 2]],1,2)</f>
        <v>01</v>
      </c>
      <c r="B69" s="28" t="s">
        <v>92</v>
      </c>
      <c r="C69" s="28" t="s">
        <v>96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8" t="s">
        <v>418</v>
      </c>
      <c r="H69" s="29" t="s">
        <v>419</v>
      </c>
      <c r="I69" s="30">
        <v>4500</v>
      </c>
      <c r="J69" s="30">
        <v>2000</v>
      </c>
      <c r="K69" s="30">
        <v>6500</v>
      </c>
      <c r="L69" s="30">
        <v>5069.54</v>
      </c>
      <c r="M69" s="30">
        <v>5069.54</v>
      </c>
      <c r="N69" s="30">
        <v>5047.8599999999997</v>
      </c>
      <c r="O69" s="30">
        <v>4661.63</v>
      </c>
    </row>
    <row r="70" spans="1:15" x14ac:dyDescent="0.25">
      <c r="A70" s="10" t="str">
        <f>MID(Tabla1[[#This Row],[Org 2]],1,2)</f>
        <v>01</v>
      </c>
      <c r="B70" s="28" t="s">
        <v>92</v>
      </c>
      <c r="C70" s="28" t="s">
        <v>96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8" t="s">
        <v>420</v>
      </c>
      <c r="H70" s="29" t="s">
        <v>421</v>
      </c>
      <c r="I70" s="30">
        <v>10000</v>
      </c>
      <c r="J70" s="30">
        <v>0</v>
      </c>
      <c r="K70" s="30">
        <v>10000</v>
      </c>
      <c r="L70" s="30">
        <v>6268.31</v>
      </c>
      <c r="M70" s="30">
        <v>6268.31</v>
      </c>
      <c r="N70" s="30">
        <v>4911.6099999999997</v>
      </c>
      <c r="O70" s="30">
        <v>4901.1400000000003</v>
      </c>
    </row>
    <row r="71" spans="1:15" x14ac:dyDescent="0.25">
      <c r="A71" s="10" t="str">
        <f>MID(Tabla1[[#This Row],[Org 2]],1,2)</f>
        <v>01</v>
      </c>
      <c r="B71" s="28" t="s">
        <v>92</v>
      </c>
      <c r="C71" s="28" t="s">
        <v>96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8" t="s">
        <v>435</v>
      </c>
      <c r="H71" s="29" t="s">
        <v>436</v>
      </c>
      <c r="I71" s="30">
        <v>800</v>
      </c>
      <c r="J71" s="30">
        <v>0</v>
      </c>
      <c r="K71" s="30">
        <v>800</v>
      </c>
      <c r="L71" s="30">
        <v>0</v>
      </c>
      <c r="M71" s="30">
        <v>0</v>
      </c>
      <c r="N71" s="30">
        <v>0</v>
      </c>
      <c r="O71" s="30">
        <v>0</v>
      </c>
    </row>
    <row r="72" spans="1:15" x14ac:dyDescent="0.25">
      <c r="A72" s="10" t="str">
        <f>MID(Tabla1[[#This Row],[Org 2]],1,2)</f>
        <v>01</v>
      </c>
      <c r="B72" s="28" t="s">
        <v>92</v>
      </c>
      <c r="C72" s="28" t="s">
        <v>96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8" t="s">
        <v>453</v>
      </c>
      <c r="H72" s="29" t="s">
        <v>454</v>
      </c>
      <c r="I72" s="30">
        <v>7000</v>
      </c>
      <c r="J72" s="30">
        <v>0</v>
      </c>
      <c r="K72" s="30">
        <v>7000</v>
      </c>
      <c r="L72" s="30">
        <v>7000</v>
      </c>
      <c r="M72" s="30">
        <v>7000</v>
      </c>
      <c r="N72" s="30">
        <v>2120.3000000000002</v>
      </c>
      <c r="O72" s="30">
        <v>1972.96</v>
      </c>
    </row>
    <row r="73" spans="1:15" x14ac:dyDescent="0.25">
      <c r="A73" s="10" t="str">
        <f>MID(Tabla1[[#This Row],[Org 2]],1,2)</f>
        <v>01</v>
      </c>
      <c r="B73" s="28" t="s">
        <v>92</v>
      </c>
      <c r="C73" s="28" t="s">
        <v>96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8" t="s">
        <v>439</v>
      </c>
      <c r="H73" s="29" t="s">
        <v>440</v>
      </c>
      <c r="I73" s="30">
        <v>3000</v>
      </c>
      <c r="J73" s="30">
        <v>0</v>
      </c>
      <c r="K73" s="30">
        <v>3000</v>
      </c>
      <c r="L73" s="30">
        <v>1714.99</v>
      </c>
      <c r="M73" s="30">
        <v>1714.99</v>
      </c>
      <c r="N73" s="30">
        <v>1029.77</v>
      </c>
      <c r="O73" s="30">
        <v>1029.77</v>
      </c>
    </row>
    <row r="74" spans="1:15" x14ac:dyDescent="0.25">
      <c r="A74" s="10" t="str">
        <f>MID(Tabla1[[#This Row],[Org 2]],1,2)</f>
        <v>01</v>
      </c>
      <c r="B74" s="28" t="s">
        <v>92</v>
      </c>
      <c r="C74" s="28" t="s">
        <v>96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8" t="s">
        <v>443</v>
      </c>
      <c r="H74" s="29" t="s">
        <v>444</v>
      </c>
      <c r="I74" s="30">
        <v>140000</v>
      </c>
      <c r="J74" s="30">
        <v>-28000</v>
      </c>
      <c r="K74" s="30">
        <v>112000</v>
      </c>
      <c r="L74" s="30">
        <v>40655.910000000003</v>
      </c>
      <c r="M74" s="30">
        <v>40655.910000000003</v>
      </c>
      <c r="N74" s="30">
        <v>33542.76</v>
      </c>
      <c r="O74" s="30">
        <v>33222.11</v>
      </c>
    </row>
    <row r="75" spans="1:15" x14ac:dyDescent="0.25">
      <c r="A75" s="10" t="str">
        <f>MID(Tabla1[[#This Row],[Org 2]],1,2)</f>
        <v>01</v>
      </c>
      <c r="B75" s="28" t="s">
        <v>92</v>
      </c>
      <c r="C75" s="28" t="s">
        <v>96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8" t="s">
        <v>449</v>
      </c>
      <c r="H75" s="29" t="s">
        <v>450</v>
      </c>
      <c r="I75" s="30">
        <v>3500</v>
      </c>
      <c r="J75" s="30">
        <v>0</v>
      </c>
      <c r="K75" s="30">
        <v>3500</v>
      </c>
      <c r="L75" s="30">
        <v>262.97000000000003</v>
      </c>
      <c r="M75" s="30">
        <v>262.97000000000003</v>
      </c>
      <c r="N75" s="30">
        <v>262.97000000000003</v>
      </c>
      <c r="O75" s="30">
        <v>262.97000000000003</v>
      </c>
    </row>
    <row r="76" spans="1:15" x14ac:dyDescent="0.25">
      <c r="A76" s="10" t="str">
        <f>MID(Tabla1[[#This Row],[Org 2]],1,2)</f>
        <v>01</v>
      </c>
      <c r="B76" s="28" t="s">
        <v>92</v>
      </c>
      <c r="C76" s="28" t="s">
        <v>96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28" t="s">
        <v>455</v>
      </c>
      <c r="H76" s="29" t="s">
        <v>456</v>
      </c>
      <c r="I76" s="30">
        <v>0</v>
      </c>
      <c r="J76" s="30">
        <v>30000</v>
      </c>
      <c r="K76" s="30">
        <v>30000</v>
      </c>
      <c r="L76" s="30">
        <v>0</v>
      </c>
      <c r="M76" s="30">
        <v>0</v>
      </c>
      <c r="N76" s="30">
        <v>0</v>
      </c>
      <c r="O76" s="30">
        <v>0</v>
      </c>
    </row>
    <row r="77" spans="1:15" x14ac:dyDescent="0.25">
      <c r="A77" s="10" t="str">
        <f>MID(Tabla1[[#This Row],[Org 2]],1,2)</f>
        <v>01</v>
      </c>
      <c r="B77" s="28" t="s">
        <v>92</v>
      </c>
      <c r="C77" s="28" t="s">
        <v>97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8" t="s">
        <v>412</v>
      </c>
      <c r="H77" s="29" t="s">
        <v>413</v>
      </c>
      <c r="I77" s="30">
        <v>16409</v>
      </c>
      <c r="J77" s="30">
        <v>0</v>
      </c>
      <c r="K77" s="30">
        <v>16409</v>
      </c>
      <c r="L77" s="30">
        <v>16642.900000000001</v>
      </c>
      <c r="M77" s="30">
        <v>16642.900000000001</v>
      </c>
      <c r="N77" s="30">
        <v>16633.900000000001</v>
      </c>
      <c r="O77" s="30">
        <v>16633.900000000001</v>
      </c>
    </row>
    <row r="78" spans="1:15" x14ac:dyDescent="0.25">
      <c r="A78" s="10" t="str">
        <f>MID(Tabla1[[#This Row],[Org 2]],1,2)</f>
        <v>01</v>
      </c>
      <c r="B78" s="28" t="s">
        <v>92</v>
      </c>
      <c r="C78" s="28" t="s">
        <v>97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8" t="s">
        <v>414</v>
      </c>
      <c r="H78" s="29" t="s">
        <v>415</v>
      </c>
      <c r="I78" s="30">
        <v>86575</v>
      </c>
      <c r="J78" s="30">
        <v>0</v>
      </c>
      <c r="K78" s="30">
        <v>86575</v>
      </c>
      <c r="L78" s="30">
        <v>73245.7</v>
      </c>
      <c r="M78" s="30">
        <v>73245.7</v>
      </c>
      <c r="N78" s="30">
        <v>73134.899999999994</v>
      </c>
      <c r="O78" s="30">
        <v>73134.899999999994</v>
      </c>
    </row>
    <row r="79" spans="1:15" x14ac:dyDescent="0.25">
      <c r="A79" s="10" t="str">
        <f>MID(Tabla1[[#This Row],[Org 2]],1,2)</f>
        <v>01</v>
      </c>
      <c r="B79" s="28" t="s">
        <v>92</v>
      </c>
      <c r="C79" s="28" t="s">
        <v>97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8" t="s">
        <v>416</v>
      </c>
      <c r="H79" s="29" t="s">
        <v>417</v>
      </c>
      <c r="I79" s="30">
        <v>9367</v>
      </c>
      <c r="J79" s="30">
        <v>0</v>
      </c>
      <c r="K79" s="30">
        <v>9367</v>
      </c>
      <c r="L79" s="30">
        <v>9351.83</v>
      </c>
      <c r="M79" s="30">
        <v>9351.83</v>
      </c>
      <c r="N79" s="30">
        <v>9337.27</v>
      </c>
      <c r="O79" s="30">
        <v>9337.27</v>
      </c>
    </row>
    <row r="80" spans="1:15" x14ac:dyDescent="0.25">
      <c r="A80" s="10" t="str">
        <f>MID(Tabla1[[#This Row],[Org 2]],1,2)</f>
        <v>01</v>
      </c>
      <c r="B80" s="28" t="s">
        <v>92</v>
      </c>
      <c r="C80" s="28" t="s">
        <v>97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8" t="s">
        <v>384</v>
      </c>
      <c r="H80" s="29" t="s">
        <v>385</v>
      </c>
      <c r="I80" s="30">
        <v>23563</v>
      </c>
      <c r="J80" s="30">
        <v>0</v>
      </c>
      <c r="K80" s="30">
        <v>23563</v>
      </c>
      <c r="L80" s="30">
        <v>24879.15</v>
      </c>
      <c r="M80" s="30">
        <v>24879.15</v>
      </c>
      <c r="N80" s="30">
        <v>24869.31</v>
      </c>
      <c r="O80" s="30">
        <v>24869.31</v>
      </c>
    </row>
    <row r="81" spans="1:15" x14ac:dyDescent="0.25">
      <c r="A81" s="10" t="str">
        <f>MID(Tabla1[[#This Row],[Org 2]],1,2)</f>
        <v>01</v>
      </c>
      <c r="B81" s="28" t="s">
        <v>92</v>
      </c>
      <c r="C81" s="28" t="s">
        <v>97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8" t="s">
        <v>386</v>
      </c>
      <c r="H81" s="29" t="s">
        <v>387</v>
      </c>
      <c r="I81" s="30">
        <v>60195</v>
      </c>
      <c r="J81" s="30">
        <v>0</v>
      </c>
      <c r="K81" s="30">
        <v>60195</v>
      </c>
      <c r="L81" s="30">
        <v>53585.88</v>
      </c>
      <c r="M81" s="30">
        <v>53585.88</v>
      </c>
      <c r="N81" s="30">
        <v>53429.02</v>
      </c>
      <c r="O81" s="30">
        <v>53429.02</v>
      </c>
    </row>
    <row r="82" spans="1:15" x14ac:dyDescent="0.25">
      <c r="A82" s="10" t="str">
        <f>MID(Tabla1[[#This Row],[Org 2]],1,2)</f>
        <v>01</v>
      </c>
      <c r="B82" s="28" t="s">
        <v>92</v>
      </c>
      <c r="C82" s="28" t="s">
        <v>97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8" t="s">
        <v>388</v>
      </c>
      <c r="H82" s="29" t="s">
        <v>389</v>
      </c>
      <c r="I82" s="30">
        <v>142865</v>
      </c>
      <c r="J82" s="30">
        <v>0</v>
      </c>
      <c r="K82" s="30">
        <v>142865</v>
      </c>
      <c r="L82" s="30">
        <v>128068.82</v>
      </c>
      <c r="M82" s="30">
        <v>128068.82</v>
      </c>
      <c r="N82" s="30">
        <v>128024.2</v>
      </c>
      <c r="O82" s="30">
        <v>128024.2</v>
      </c>
    </row>
    <row r="83" spans="1:15" x14ac:dyDescent="0.25">
      <c r="A83" s="10" t="str">
        <f>MID(Tabla1[[#This Row],[Org 2]],1,2)</f>
        <v>01</v>
      </c>
      <c r="B83" s="28" t="s">
        <v>92</v>
      </c>
      <c r="C83" s="28" t="s">
        <v>97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28" t="s">
        <v>390</v>
      </c>
      <c r="H83" s="29" t="s">
        <v>391</v>
      </c>
      <c r="I83" s="30">
        <v>9017</v>
      </c>
      <c r="J83" s="30">
        <v>0</v>
      </c>
      <c r="K83" s="30">
        <v>9017</v>
      </c>
      <c r="L83" s="30">
        <v>11367.04</v>
      </c>
      <c r="M83" s="30">
        <v>11367.04</v>
      </c>
      <c r="N83" s="30">
        <v>11364.56</v>
      </c>
      <c r="O83" s="30">
        <v>11364.56</v>
      </c>
    </row>
    <row r="84" spans="1:15" x14ac:dyDescent="0.25">
      <c r="A84" s="10" t="str">
        <f>MID(Tabla1[[#This Row],[Org 2]],1,2)</f>
        <v>01</v>
      </c>
      <c r="B84" s="28" t="s">
        <v>92</v>
      </c>
      <c r="C84" s="28" t="s">
        <v>97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8" t="s">
        <v>428</v>
      </c>
      <c r="H84" s="29" t="s">
        <v>379</v>
      </c>
      <c r="I84" s="30">
        <v>14533</v>
      </c>
      <c r="J84" s="30">
        <v>0</v>
      </c>
      <c r="K84" s="30">
        <v>14533</v>
      </c>
      <c r="L84" s="30">
        <v>14945.01</v>
      </c>
      <c r="M84" s="30">
        <v>14945.01</v>
      </c>
      <c r="N84" s="30">
        <v>14433.91</v>
      </c>
      <c r="O84" s="30">
        <v>14433.91</v>
      </c>
    </row>
    <row r="85" spans="1:15" x14ac:dyDescent="0.25">
      <c r="A85" s="10" t="str">
        <f>MID(Tabla1[[#This Row],[Org 2]],1,2)</f>
        <v>01</v>
      </c>
      <c r="B85" s="28" t="s">
        <v>92</v>
      </c>
      <c r="C85" s="28" t="s">
        <v>97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8" t="s">
        <v>431</v>
      </c>
      <c r="H85" s="29" t="s">
        <v>432</v>
      </c>
      <c r="I85" s="30">
        <v>14300</v>
      </c>
      <c r="J85" s="30">
        <v>0</v>
      </c>
      <c r="K85" s="30">
        <v>14300</v>
      </c>
      <c r="L85" s="30">
        <v>14767.86</v>
      </c>
      <c r="M85" s="30">
        <v>14767.86</v>
      </c>
      <c r="N85" s="30">
        <v>14680.57</v>
      </c>
      <c r="O85" s="30">
        <v>14680.57</v>
      </c>
    </row>
    <row r="86" spans="1:15" x14ac:dyDescent="0.25">
      <c r="A86" s="10" t="str">
        <f>MID(Tabla1[[#This Row],[Org 2]],1,2)</f>
        <v>01</v>
      </c>
      <c r="B86" s="28" t="s">
        <v>92</v>
      </c>
      <c r="C86" s="28" t="s">
        <v>97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28" t="s">
        <v>451</v>
      </c>
      <c r="H86" s="29" t="s">
        <v>452</v>
      </c>
      <c r="I86" s="30">
        <v>35811</v>
      </c>
      <c r="J86" s="30">
        <v>16100</v>
      </c>
      <c r="K86" s="30">
        <v>51911</v>
      </c>
      <c r="L86" s="30">
        <v>50984.21</v>
      </c>
      <c r="M86" s="30">
        <v>50984.21</v>
      </c>
      <c r="N86" s="30">
        <v>50930.86</v>
      </c>
      <c r="O86" s="30">
        <v>50930.86</v>
      </c>
    </row>
    <row r="87" spans="1:15" x14ac:dyDescent="0.25">
      <c r="A87" s="10" t="str">
        <f>MID(Tabla1[[#This Row],[Org 2]],1,2)</f>
        <v>01</v>
      </c>
      <c r="B87" s="28" t="s">
        <v>92</v>
      </c>
      <c r="C87" s="28" t="s">
        <v>97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28" t="s">
        <v>418</v>
      </c>
      <c r="H87" s="29" t="s">
        <v>419</v>
      </c>
      <c r="I87" s="30">
        <v>1600</v>
      </c>
      <c r="J87" s="30">
        <v>0</v>
      </c>
      <c r="K87" s="30">
        <v>1600</v>
      </c>
      <c r="L87" s="30">
        <v>1515</v>
      </c>
      <c r="M87" s="30">
        <v>1515</v>
      </c>
      <c r="N87" s="30">
        <v>1326.98</v>
      </c>
      <c r="O87" s="30">
        <v>1326.98</v>
      </c>
    </row>
    <row r="88" spans="1:15" x14ac:dyDescent="0.25">
      <c r="A88" s="10" t="str">
        <f>MID(Tabla1[[#This Row],[Org 2]],1,2)</f>
        <v>01</v>
      </c>
      <c r="B88" s="28" t="s">
        <v>92</v>
      </c>
      <c r="C88" s="28" t="s">
        <v>97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28" t="s">
        <v>420</v>
      </c>
      <c r="H88" s="29" t="s">
        <v>421</v>
      </c>
      <c r="I88" s="30">
        <v>1000</v>
      </c>
      <c r="J88" s="30">
        <v>0</v>
      </c>
      <c r="K88" s="30">
        <v>1000</v>
      </c>
      <c r="L88" s="30">
        <v>452</v>
      </c>
      <c r="M88" s="30">
        <v>452</v>
      </c>
      <c r="N88" s="30">
        <v>316.99</v>
      </c>
      <c r="O88" s="30">
        <v>272.2</v>
      </c>
    </row>
    <row r="89" spans="1:15" x14ac:dyDescent="0.25">
      <c r="A89" s="10" t="str">
        <f>MID(Tabla1[[#This Row],[Org 2]],1,2)</f>
        <v>01</v>
      </c>
      <c r="B89" s="28" t="s">
        <v>92</v>
      </c>
      <c r="C89" s="28" t="s">
        <v>97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8" t="s">
        <v>392</v>
      </c>
      <c r="H89" s="29" t="s">
        <v>393</v>
      </c>
      <c r="I89" s="30">
        <v>2000</v>
      </c>
      <c r="J89" s="30">
        <v>0</v>
      </c>
      <c r="K89" s="30">
        <v>2000</v>
      </c>
      <c r="L89" s="30">
        <v>0</v>
      </c>
      <c r="M89" s="30">
        <v>0</v>
      </c>
      <c r="N89" s="30">
        <v>0</v>
      </c>
      <c r="O89" s="30">
        <v>0</v>
      </c>
    </row>
    <row r="90" spans="1:15" x14ac:dyDescent="0.25">
      <c r="A90" s="10" t="str">
        <f>MID(Tabla1[[#This Row],[Org 2]],1,2)</f>
        <v>01</v>
      </c>
      <c r="B90" s="28" t="s">
        <v>92</v>
      </c>
      <c r="C90" s="28" t="s">
        <v>97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8" t="s">
        <v>394</v>
      </c>
      <c r="H90" s="29" t="s">
        <v>395</v>
      </c>
      <c r="I90" s="30">
        <v>61000</v>
      </c>
      <c r="J90" s="30">
        <v>0</v>
      </c>
      <c r="K90" s="30">
        <v>61000</v>
      </c>
      <c r="L90" s="30">
        <v>62120.95</v>
      </c>
      <c r="M90" s="30">
        <v>61667.34</v>
      </c>
      <c r="N90" s="30">
        <v>61667.34</v>
      </c>
      <c r="O90" s="30">
        <v>61667.34</v>
      </c>
    </row>
    <row r="91" spans="1:15" x14ac:dyDescent="0.25">
      <c r="A91" s="10" t="str">
        <f>MID(Tabla1[[#This Row],[Org 2]],1,2)</f>
        <v>01</v>
      </c>
      <c r="B91" s="28" t="s">
        <v>92</v>
      </c>
      <c r="C91" s="28" t="s">
        <v>97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8" t="s">
        <v>443</v>
      </c>
      <c r="H91" s="29" t="s">
        <v>444</v>
      </c>
      <c r="I91" s="30">
        <v>5000</v>
      </c>
      <c r="J91" s="30">
        <v>0</v>
      </c>
      <c r="K91" s="30">
        <v>5000</v>
      </c>
      <c r="L91" s="30">
        <v>5057.7</v>
      </c>
      <c r="M91" s="30">
        <v>5057.7</v>
      </c>
      <c r="N91" s="30">
        <v>5057.7</v>
      </c>
      <c r="O91" s="30">
        <v>4951.2</v>
      </c>
    </row>
    <row r="92" spans="1:15" x14ac:dyDescent="0.25">
      <c r="A92" s="10" t="str">
        <f>MID(Tabla1[[#This Row],[Org 2]],1,2)</f>
        <v>01</v>
      </c>
      <c r="B92" s="28" t="s">
        <v>92</v>
      </c>
      <c r="C92" s="28" t="s">
        <v>97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8" t="s">
        <v>457</v>
      </c>
      <c r="H92" s="29" t="s">
        <v>458</v>
      </c>
      <c r="I92" s="30">
        <v>0</v>
      </c>
      <c r="J92" s="30">
        <v>0</v>
      </c>
      <c r="K92" s="30">
        <v>0</v>
      </c>
      <c r="L92" s="30">
        <v>243.33</v>
      </c>
      <c r="M92" s="30">
        <v>243.33</v>
      </c>
      <c r="N92" s="30">
        <v>162.22</v>
      </c>
      <c r="O92" s="30">
        <v>162.22</v>
      </c>
    </row>
    <row r="93" spans="1:15" x14ac:dyDescent="0.25">
      <c r="A93" s="10" t="str">
        <f>MID(Tabla1[[#This Row],[Org 2]],1,2)</f>
        <v>01</v>
      </c>
      <c r="B93" s="28" t="s">
        <v>92</v>
      </c>
      <c r="C93" s="28" t="s">
        <v>97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8" t="s">
        <v>459</v>
      </c>
      <c r="H93" s="29" t="s">
        <v>460</v>
      </c>
      <c r="I93" s="30">
        <v>1000</v>
      </c>
      <c r="J93" s="30">
        <v>0</v>
      </c>
      <c r="K93" s="30">
        <v>1000</v>
      </c>
      <c r="L93" s="30">
        <v>96.8</v>
      </c>
      <c r="M93" s="30">
        <v>96.8</v>
      </c>
      <c r="N93" s="30">
        <v>96.8</v>
      </c>
      <c r="O93" s="30">
        <v>96.8</v>
      </c>
    </row>
    <row r="94" spans="1:15" x14ac:dyDescent="0.25">
      <c r="A94" s="10" t="str">
        <f>MID(Tabla1[[#This Row],[Org 2]],1,2)</f>
        <v>01</v>
      </c>
      <c r="B94" s="28" t="s">
        <v>92</v>
      </c>
      <c r="C94" s="28" t="s">
        <v>97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8" t="s">
        <v>445</v>
      </c>
      <c r="H94" s="29" t="s">
        <v>446</v>
      </c>
      <c r="I94" s="30">
        <v>7500</v>
      </c>
      <c r="J94" s="30">
        <v>0</v>
      </c>
      <c r="K94" s="30">
        <v>7500</v>
      </c>
      <c r="L94" s="30">
        <v>11231.84</v>
      </c>
      <c r="M94" s="30">
        <v>11231.84</v>
      </c>
      <c r="N94" s="30">
        <v>10556.66</v>
      </c>
      <c r="O94" s="30">
        <v>5181.9399999999996</v>
      </c>
    </row>
    <row r="95" spans="1:15" x14ac:dyDescent="0.25">
      <c r="A95" s="10" t="str">
        <f>MID(Tabla1[[#This Row],[Org 2]],1,2)</f>
        <v>01</v>
      </c>
      <c r="B95" s="28" t="s">
        <v>92</v>
      </c>
      <c r="C95" s="28" t="s">
        <v>97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8" t="s">
        <v>447</v>
      </c>
      <c r="H95" s="29" t="s">
        <v>448</v>
      </c>
      <c r="I95" s="30">
        <v>17000</v>
      </c>
      <c r="J95" s="30">
        <v>0</v>
      </c>
      <c r="K95" s="30">
        <v>17000</v>
      </c>
      <c r="L95" s="30">
        <v>8674.24</v>
      </c>
      <c r="M95" s="30">
        <v>8674.24</v>
      </c>
      <c r="N95" s="30">
        <v>8644.24</v>
      </c>
      <c r="O95" s="30">
        <v>8644.24</v>
      </c>
    </row>
    <row r="96" spans="1:15" x14ac:dyDescent="0.25">
      <c r="A96" s="10" t="str">
        <f>MID(Tabla1[[#This Row],[Org 2]],1,2)</f>
        <v>01</v>
      </c>
      <c r="B96" s="28" t="s">
        <v>92</v>
      </c>
      <c r="C96" s="28" t="s">
        <v>97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8" t="s">
        <v>449</v>
      </c>
      <c r="H96" s="29" t="s">
        <v>450</v>
      </c>
      <c r="I96" s="30">
        <v>0</v>
      </c>
      <c r="J96" s="30">
        <v>0</v>
      </c>
      <c r="K96" s="30">
        <v>0</v>
      </c>
      <c r="L96" s="30">
        <v>5000</v>
      </c>
      <c r="M96" s="30">
        <v>5000</v>
      </c>
      <c r="N96" s="30">
        <v>5000</v>
      </c>
      <c r="O96" s="30">
        <v>5000</v>
      </c>
    </row>
    <row r="97" spans="1:15" x14ac:dyDescent="0.25">
      <c r="A97" s="10" t="str">
        <f>MID(Tabla1[[#This Row],[Org 2]],1,2)</f>
        <v>01</v>
      </c>
      <c r="B97" s="28" t="s">
        <v>92</v>
      </c>
      <c r="C97" s="28" t="s">
        <v>97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8" t="s">
        <v>461</v>
      </c>
      <c r="H97" s="29" t="s">
        <v>462</v>
      </c>
      <c r="I97" s="30">
        <v>80500</v>
      </c>
      <c r="J97" s="30">
        <v>0</v>
      </c>
      <c r="K97" s="30">
        <v>80500</v>
      </c>
      <c r="L97" s="30">
        <v>80500</v>
      </c>
      <c r="M97" s="30">
        <v>80500</v>
      </c>
      <c r="N97" s="30">
        <v>80466.03</v>
      </c>
      <c r="O97" s="30">
        <v>80466.03</v>
      </c>
    </row>
    <row r="98" spans="1:15" x14ac:dyDescent="0.25">
      <c r="A98" s="10" t="str">
        <f>MID(Tabla1[[#This Row],[Org 2]],1,2)</f>
        <v>01</v>
      </c>
      <c r="B98" s="28" t="s">
        <v>92</v>
      </c>
      <c r="C98" s="28" t="s">
        <v>97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28" t="s">
        <v>424</v>
      </c>
      <c r="H98" s="29" t="s">
        <v>425</v>
      </c>
      <c r="I98" s="30">
        <v>70000</v>
      </c>
      <c r="J98" s="30">
        <v>0</v>
      </c>
      <c r="K98" s="30">
        <v>70000</v>
      </c>
      <c r="L98" s="30">
        <v>70941.009999999995</v>
      </c>
      <c r="M98" s="30">
        <v>70941.009999999995</v>
      </c>
      <c r="N98" s="30">
        <v>69865.490000000005</v>
      </c>
      <c r="O98" s="30">
        <v>54607.39</v>
      </c>
    </row>
    <row r="99" spans="1:15" x14ac:dyDescent="0.25">
      <c r="A99" s="10" t="str">
        <f>MID(Tabla1[[#This Row],[Org 2]],1,2)</f>
        <v>01</v>
      </c>
      <c r="B99" s="28" t="s">
        <v>92</v>
      </c>
      <c r="C99" s="28" t="s">
        <v>97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28" t="s">
        <v>455</v>
      </c>
      <c r="H99" s="29" t="s">
        <v>456</v>
      </c>
      <c r="I99" s="30">
        <v>0</v>
      </c>
      <c r="J99" s="30">
        <v>6000</v>
      </c>
      <c r="K99" s="30">
        <v>6000</v>
      </c>
      <c r="L99" s="30">
        <v>3618.91</v>
      </c>
      <c r="M99" s="30">
        <v>3618.91</v>
      </c>
      <c r="N99" s="30">
        <v>3618.91</v>
      </c>
      <c r="O99" s="30">
        <v>3618.91</v>
      </c>
    </row>
    <row r="100" spans="1:15" x14ac:dyDescent="0.25">
      <c r="A100" s="10" t="str">
        <f>MID(Tabla1[[#This Row],[Org 2]],1,2)</f>
        <v>01</v>
      </c>
      <c r="B100" s="28" t="s">
        <v>92</v>
      </c>
      <c r="C100" s="28" t="s">
        <v>97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62</v>
      </c>
      <c r="G100" s="28" t="s">
        <v>463</v>
      </c>
      <c r="H100" s="29" t="s">
        <v>464</v>
      </c>
      <c r="I100" s="30">
        <v>0</v>
      </c>
      <c r="J100" s="30">
        <v>0</v>
      </c>
      <c r="K100" s="30">
        <v>0</v>
      </c>
      <c r="L100" s="30">
        <v>2331</v>
      </c>
      <c r="M100" s="30">
        <v>2331</v>
      </c>
      <c r="N100" s="30">
        <v>2331</v>
      </c>
      <c r="O100" s="30">
        <v>1331</v>
      </c>
    </row>
    <row r="101" spans="1:15" x14ac:dyDescent="0.25">
      <c r="A101" s="10" t="str">
        <f>MID(Tabla1[[#This Row],[Org 2]],1,2)</f>
        <v>01</v>
      </c>
      <c r="B101" s="28" t="s">
        <v>92</v>
      </c>
      <c r="C101" s="28" t="s">
        <v>97</v>
      </c>
      <c r="D101" s="11" t="str">
        <f>VLOOKUP(C101,Hoja2!B:C,2,FALSE)</f>
        <v>Archivo Municipal</v>
      </c>
      <c r="E101" s="12" t="str">
        <f t="shared" si="2"/>
        <v>6</v>
      </c>
      <c r="F101" s="12" t="str">
        <f t="shared" si="3"/>
        <v>68</v>
      </c>
      <c r="G101" s="28" t="s">
        <v>465</v>
      </c>
      <c r="H101" s="29" t="s">
        <v>466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</row>
    <row r="102" spans="1:15" x14ac:dyDescent="0.25">
      <c r="A102" s="10" t="str">
        <f>MID(Tabla1[[#This Row],[Org 2]],1,2)</f>
        <v>01</v>
      </c>
      <c r="B102" s="28" t="s">
        <v>92</v>
      </c>
      <c r="C102" s="28" t="s">
        <v>98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8" t="s">
        <v>412</v>
      </c>
      <c r="H102" s="29" t="s">
        <v>413</v>
      </c>
      <c r="I102" s="30">
        <v>16409</v>
      </c>
      <c r="J102" s="30">
        <v>0</v>
      </c>
      <c r="K102" s="30">
        <v>16409</v>
      </c>
      <c r="L102" s="30">
        <v>16642.900000000001</v>
      </c>
      <c r="M102" s="30">
        <v>16642.900000000001</v>
      </c>
      <c r="N102" s="30">
        <v>16633.900000000001</v>
      </c>
      <c r="O102" s="30">
        <v>16633.900000000001</v>
      </c>
    </row>
    <row r="103" spans="1:15" x14ac:dyDescent="0.25">
      <c r="A103" s="10" t="str">
        <f>MID(Tabla1[[#This Row],[Org 2]],1,2)</f>
        <v>01</v>
      </c>
      <c r="B103" s="28" t="s">
        <v>92</v>
      </c>
      <c r="C103" s="28" t="s">
        <v>98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8" t="s">
        <v>382</v>
      </c>
      <c r="H103" s="29" t="s">
        <v>383</v>
      </c>
      <c r="I103" s="30">
        <v>22102</v>
      </c>
      <c r="J103" s="30">
        <v>0</v>
      </c>
      <c r="K103" s="30">
        <v>22102</v>
      </c>
      <c r="L103" s="30">
        <v>22377.19</v>
      </c>
      <c r="M103" s="30">
        <v>22377.19</v>
      </c>
      <c r="N103" s="30">
        <v>22350.959999999999</v>
      </c>
      <c r="O103" s="30">
        <v>22350.959999999999</v>
      </c>
    </row>
    <row r="104" spans="1:15" x14ac:dyDescent="0.25">
      <c r="A104" s="10" t="str">
        <f>MID(Tabla1[[#This Row],[Org 2]],1,2)</f>
        <v>01</v>
      </c>
      <c r="B104" s="28" t="s">
        <v>92</v>
      </c>
      <c r="C104" s="28" t="s">
        <v>98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8" t="s">
        <v>384</v>
      </c>
      <c r="H104" s="29" t="s">
        <v>385</v>
      </c>
      <c r="I104" s="30">
        <v>15843</v>
      </c>
      <c r="J104" s="30">
        <v>0</v>
      </c>
      <c r="K104" s="30">
        <v>15843</v>
      </c>
      <c r="L104" s="30">
        <v>16589.48</v>
      </c>
      <c r="M104" s="30">
        <v>16589.48</v>
      </c>
      <c r="N104" s="30">
        <v>16580.07</v>
      </c>
      <c r="O104" s="30">
        <v>16580.07</v>
      </c>
    </row>
    <row r="105" spans="1:15" x14ac:dyDescent="0.25">
      <c r="A105" s="10" t="str">
        <f>MID(Tabla1[[#This Row],[Org 2]],1,2)</f>
        <v>01</v>
      </c>
      <c r="B105" s="28" t="s">
        <v>92</v>
      </c>
      <c r="C105" s="28" t="s">
        <v>98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28" t="s">
        <v>386</v>
      </c>
      <c r="H105" s="29" t="s">
        <v>387</v>
      </c>
      <c r="I105" s="30">
        <v>26793</v>
      </c>
      <c r="J105" s="30">
        <v>0</v>
      </c>
      <c r="K105" s="30">
        <v>26793</v>
      </c>
      <c r="L105" s="30">
        <v>27334.28</v>
      </c>
      <c r="M105" s="30">
        <v>27334.28</v>
      </c>
      <c r="N105" s="30">
        <v>27127.34</v>
      </c>
      <c r="O105" s="30">
        <v>27127.34</v>
      </c>
    </row>
    <row r="106" spans="1:15" x14ac:dyDescent="0.25">
      <c r="A106" s="10" t="str">
        <f>MID(Tabla1[[#This Row],[Org 2]],1,2)</f>
        <v>01</v>
      </c>
      <c r="B106" s="28" t="s">
        <v>92</v>
      </c>
      <c r="C106" s="28" t="s">
        <v>98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28" t="s">
        <v>388</v>
      </c>
      <c r="H106" s="29" t="s">
        <v>389</v>
      </c>
      <c r="I106" s="30">
        <v>59312</v>
      </c>
      <c r="J106" s="30">
        <v>3500</v>
      </c>
      <c r="K106" s="30">
        <v>62812</v>
      </c>
      <c r="L106" s="30">
        <v>60412</v>
      </c>
      <c r="M106" s="30">
        <v>60412</v>
      </c>
      <c r="N106" s="30">
        <v>60240.93</v>
      </c>
      <c r="O106" s="30">
        <v>60240.93</v>
      </c>
    </row>
    <row r="107" spans="1:15" x14ac:dyDescent="0.25">
      <c r="A107" s="10" t="str">
        <f>MID(Tabla1[[#This Row],[Org 2]],1,2)</f>
        <v>01</v>
      </c>
      <c r="B107" s="28" t="s">
        <v>92</v>
      </c>
      <c r="C107" s="28" t="s">
        <v>98</v>
      </c>
      <c r="D107" s="11" t="str">
        <f>VLOOKUP(C107,Hoja2!B:C,2,FALSE)</f>
        <v>Gobierno y Relaciones</v>
      </c>
      <c r="E107" s="12" t="str">
        <f t="shared" si="2"/>
        <v>1</v>
      </c>
      <c r="F107" s="12" t="str">
        <f t="shared" si="3"/>
        <v>12</v>
      </c>
      <c r="G107" s="28" t="s">
        <v>390</v>
      </c>
      <c r="H107" s="29" t="s">
        <v>391</v>
      </c>
      <c r="I107" s="30">
        <v>7780</v>
      </c>
      <c r="J107" s="30">
        <v>0</v>
      </c>
      <c r="K107" s="30">
        <v>7780</v>
      </c>
      <c r="L107" s="30">
        <v>8346</v>
      </c>
      <c r="M107" s="30">
        <v>8346</v>
      </c>
      <c r="N107" s="30">
        <v>8164.37</v>
      </c>
      <c r="O107" s="30">
        <v>8164.37</v>
      </c>
    </row>
    <row r="108" spans="1:15" x14ac:dyDescent="0.25">
      <c r="A108" s="10" t="str">
        <f>MID(Tabla1[[#This Row],[Org 2]],1,2)</f>
        <v>01</v>
      </c>
      <c r="B108" s="28" t="s">
        <v>92</v>
      </c>
      <c r="C108" s="28" t="s">
        <v>98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20</v>
      </c>
      <c r="G108" s="28" t="s">
        <v>418</v>
      </c>
      <c r="H108" s="29" t="s">
        <v>419</v>
      </c>
      <c r="I108" s="30">
        <v>4500</v>
      </c>
      <c r="J108" s="30">
        <v>0</v>
      </c>
      <c r="K108" s="30">
        <v>4500</v>
      </c>
      <c r="L108" s="30">
        <v>2655.22</v>
      </c>
      <c r="M108" s="30">
        <v>2655.22</v>
      </c>
      <c r="N108" s="30">
        <v>2366.7199999999998</v>
      </c>
      <c r="O108" s="30">
        <v>1766.56</v>
      </c>
    </row>
    <row r="109" spans="1:15" x14ac:dyDescent="0.25">
      <c r="A109" s="10" t="str">
        <f>MID(Tabla1[[#This Row],[Org 2]],1,2)</f>
        <v>01</v>
      </c>
      <c r="B109" s="28" t="s">
        <v>92</v>
      </c>
      <c r="C109" s="28" t="s">
        <v>98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21</v>
      </c>
      <c r="G109" s="28" t="s">
        <v>420</v>
      </c>
      <c r="H109" s="29" t="s">
        <v>421</v>
      </c>
      <c r="I109" s="30">
        <v>6100</v>
      </c>
      <c r="J109" s="30">
        <v>0</v>
      </c>
      <c r="K109" s="30">
        <v>6100</v>
      </c>
      <c r="L109" s="30">
        <v>1627.88</v>
      </c>
      <c r="M109" s="30">
        <v>1627.88</v>
      </c>
      <c r="N109" s="30">
        <v>1092.8699999999999</v>
      </c>
      <c r="O109" s="30">
        <v>954.9</v>
      </c>
    </row>
    <row r="110" spans="1:15" x14ac:dyDescent="0.25">
      <c r="A110" s="10" t="str">
        <f>MID(Tabla1[[#This Row],[Org 2]],1,2)</f>
        <v>01</v>
      </c>
      <c r="B110" s="28" t="s">
        <v>92</v>
      </c>
      <c r="C110" s="28" t="s">
        <v>98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28" t="s">
        <v>394</v>
      </c>
      <c r="H110" s="29" t="s">
        <v>395</v>
      </c>
      <c r="I110" s="30">
        <v>48000</v>
      </c>
      <c r="J110" s="30">
        <v>0</v>
      </c>
      <c r="K110" s="30">
        <v>48000</v>
      </c>
      <c r="L110" s="30">
        <v>47279.62</v>
      </c>
      <c r="M110" s="30">
        <v>47279.62</v>
      </c>
      <c r="N110" s="30">
        <v>46313.87</v>
      </c>
      <c r="O110" s="30">
        <v>40997.629999999997</v>
      </c>
    </row>
    <row r="111" spans="1:15" x14ac:dyDescent="0.25">
      <c r="A111" s="10" t="str">
        <f>MID(Tabla1[[#This Row],[Org 2]],1,2)</f>
        <v>01</v>
      </c>
      <c r="B111" s="28" t="s">
        <v>92</v>
      </c>
      <c r="C111" s="28" t="s">
        <v>98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28" t="s">
        <v>445</v>
      </c>
      <c r="H111" s="29" t="s">
        <v>446</v>
      </c>
      <c r="I111" s="30">
        <v>70000</v>
      </c>
      <c r="J111" s="30">
        <v>20000</v>
      </c>
      <c r="K111" s="30">
        <v>90000</v>
      </c>
      <c r="L111" s="30">
        <v>39350.69</v>
      </c>
      <c r="M111" s="30">
        <v>39350.69</v>
      </c>
      <c r="N111" s="30">
        <v>36862.199999999997</v>
      </c>
      <c r="O111" s="30">
        <v>24928.7</v>
      </c>
    </row>
    <row r="112" spans="1:15" x14ac:dyDescent="0.25">
      <c r="A112" s="10" t="str">
        <f>MID(Tabla1[[#This Row],[Org 2]],1,2)</f>
        <v>01</v>
      </c>
      <c r="B112" s="28" t="s">
        <v>92</v>
      </c>
      <c r="C112" s="28" t="s">
        <v>98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22</v>
      </c>
      <c r="G112" s="28" t="s">
        <v>449</v>
      </c>
      <c r="H112" s="29" t="s">
        <v>450</v>
      </c>
      <c r="I112" s="30">
        <v>40000</v>
      </c>
      <c r="J112" s="30">
        <v>0</v>
      </c>
      <c r="K112" s="30">
        <v>40000</v>
      </c>
      <c r="L112" s="30">
        <v>20685.849999999999</v>
      </c>
      <c r="M112" s="30">
        <v>20685.849999999999</v>
      </c>
      <c r="N112" s="30">
        <v>19823.12</v>
      </c>
      <c r="O112" s="30">
        <v>13936.47</v>
      </c>
    </row>
    <row r="113" spans="1:15" x14ac:dyDescent="0.25">
      <c r="A113" s="10" t="str">
        <f>MID(Tabla1[[#This Row],[Org 2]],1,2)</f>
        <v>01</v>
      </c>
      <c r="B113" s="28" t="s">
        <v>92</v>
      </c>
      <c r="C113" s="28" t="s">
        <v>98</v>
      </c>
      <c r="D113" s="11" t="str">
        <f>VLOOKUP(C113,Hoja2!B:C,2,FALSE)</f>
        <v>Gobierno y Relaciones</v>
      </c>
      <c r="E113" s="12" t="str">
        <f t="shared" si="2"/>
        <v>2</v>
      </c>
      <c r="F113" s="12" t="str">
        <f t="shared" si="3"/>
        <v>23</v>
      </c>
      <c r="G113" s="28" t="s">
        <v>467</v>
      </c>
      <c r="H113" s="29" t="s">
        <v>425</v>
      </c>
      <c r="I113" s="30">
        <v>18000</v>
      </c>
      <c r="J113" s="30">
        <v>0</v>
      </c>
      <c r="K113" s="30">
        <v>18000</v>
      </c>
      <c r="L113" s="30">
        <v>10800</v>
      </c>
      <c r="M113" s="30">
        <v>10800</v>
      </c>
      <c r="N113" s="30">
        <v>10800</v>
      </c>
      <c r="O113" s="30">
        <v>9600</v>
      </c>
    </row>
    <row r="114" spans="1:15" x14ac:dyDescent="0.25">
      <c r="A114" s="10" t="str">
        <f>MID(Tabla1[[#This Row],[Org 2]],1,2)</f>
        <v>01</v>
      </c>
      <c r="B114" s="28" t="s">
        <v>92</v>
      </c>
      <c r="C114" s="28" t="s">
        <v>98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28" t="s">
        <v>468</v>
      </c>
      <c r="H114" s="29" t="s">
        <v>469</v>
      </c>
      <c r="I114" s="30">
        <v>3005</v>
      </c>
      <c r="J114" s="30">
        <v>0</v>
      </c>
      <c r="K114" s="30">
        <v>3005</v>
      </c>
      <c r="L114" s="30">
        <v>3005</v>
      </c>
      <c r="M114" s="30">
        <v>3005</v>
      </c>
      <c r="N114" s="30">
        <v>3005</v>
      </c>
      <c r="O114" s="30">
        <v>3005</v>
      </c>
    </row>
    <row r="115" spans="1:15" x14ac:dyDescent="0.25">
      <c r="A115" s="10" t="str">
        <f>MID(Tabla1[[#This Row],[Org 2]],1,2)</f>
        <v>01</v>
      </c>
      <c r="B115" s="28" t="s">
        <v>92</v>
      </c>
      <c r="C115" s="28" t="s">
        <v>98</v>
      </c>
      <c r="D115" s="11" t="str">
        <f>VLOOKUP(C115,Hoja2!B:C,2,FALSE)</f>
        <v>Gobierno y Relaciones</v>
      </c>
      <c r="E115" s="12" t="str">
        <f t="shared" si="2"/>
        <v>4</v>
      </c>
      <c r="F115" s="12" t="str">
        <f t="shared" si="3"/>
        <v>46</v>
      </c>
      <c r="G115" s="28" t="s">
        <v>470</v>
      </c>
      <c r="H115" s="29" t="s">
        <v>471</v>
      </c>
      <c r="I115" s="30">
        <v>45535</v>
      </c>
      <c r="J115" s="30">
        <v>0</v>
      </c>
      <c r="K115" s="30">
        <v>45535</v>
      </c>
      <c r="L115" s="30">
        <v>42765.22</v>
      </c>
      <c r="M115" s="30">
        <v>42765.22</v>
      </c>
      <c r="N115" s="30">
        <v>42764.62</v>
      </c>
      <c r="O115" s="30">
        <v>42764.62</v>
      </c>
    </row>
    <row r="116" spans="1:15" x14ac:dyDescent="0.25">
      <c r="A116" s="10" t="str">
        <f>MID(Tabla1[[#This Row],[Org 2]],1,2)</f>
        <v>01</v>
      </c>
      <c r="B116" s="28" t="s">
        <v>92</v>
      </c>
      <c r="C116" s="28" t="s">
        <v>99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8" t="s">
        <v>412</v>
      </c>
      <c r="H116" s="29" t="s">
        <v>413</v>
      </c>
      <c r="I116" s="30">
        <v>114862</v>
      </c>
      <c r="J116" s="30">
        <v>-21000</v>
      </c>
      <c r="K116" s="30">
        <v>93862</v>
      </c>
      <c r="L116" s="30">
        <v>91017.600000000006</v>
      </c>
      <c r="M116" s="30">
        <v>91017.600000000006</v>
      </c>
      <c r="N116" s="30">
        <v>90388.57</v>
      </c>
      <c r="O116" s="30">
        <v>90388.57</v>
      </c>
    </row>
    <row r="117" spans="1:15" x14ac:dyDescent="0.25">
      <c r="A117" s="10" t="str">
        <f>MID(Tabla1[[#This Row],[Org 2]],1,2)</f>
        <v>01</v>
      </c>
      <c r="B117" s="28" t="s">
        <v>92</v>
      </c>
      <c r="C117" s="28" t="s">
        <v>99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8" t="s">
        <v>414</v>
      </c>
      <c r="H117" s="29" t="s">
        <v>415</v>
      </c>
      <c r="I117" s="30">
        <v>43287</v>
      </c>
      <c r="J117" s="30">
        <v>-23000</v>
      </c>
      <c r="K117" s="30">
        <v>20287</v>
      </c>
      <c r="L117" s="30">
        <v>19358.28</v>
      </c>
      <c r="M117" s="30">
        <v>19358.28</v>
      </c>
      <c r="N117" s="30">
        <v>14754.62</v>
      </c>
      <c r="O117" s="30">
        <v>14754.62</v>
      </c>
    </row>
    <row r="118" spans="1:15" x14ac:dyDescent="0.25">
      <c r="A118" s="10" t="str">
        <f>MID(Tabla1[[#This Row],[Org 2]],1,2)</f>
        <v>01</v>
      </c>
      <c r="B118" s="28" t="s">
        <v>92</v>
      </c>
      <c r="C118" s="28" t="s">
        <v>99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8" t="s">
        <v>382</v>
      </c>
      <c r="H118" s="29" t="s">
        <v>383</v>
      </c>
      <c r="I118" s="30">
        <v>132646</v>
      </c>
      <c r="J118" s="30">
        <v>0</v>
      </c>
      <c r="K118" s="30">
        <v>132646</v>
      </c>
      <c r="L118" s="30">
        <v>130928.82</v>
      </c>
      <c r="M118" s="30">
        <v>130928.82</v>
      </c>
      <c r="N118" s="30">
        <v>130500.27</v>
      </c>
      <c r="O118" s="30">
        <v>130500.27</v>
      </c>
    </row>
    <row r="119" spans="1:15" x14ac:dyDescent="0.25">
      <c r="A119" s="10" t="str">
        <f>MID(Tabla1[[#This Row],[Org 2]],1,2)</f>
        <v>01</v>
      </c>
      <c r="B119" s="28" t="s">
        <v>92</v>
      </c>
      <c r="C119" s="28" t="s">
        <v>99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8" t="s">
        <v>416</v>
      </c>
      <c r="H119" s="29" t="s">
        <v>417</v>
      </c>
      <c r="I119" s="30">
        <v>28102</v>
      </c>
      <c r="J119" s="30">
        <v>0</v>
      </c>
      <c r="K119" s="30">
        <v>28102</v>
      </c>
      <c r="L119" s="30">
        <v>48744.22</v>
      </c>
      <c r="M119" s="30">
        <v>48744.22</v>
      </c>
      <c r="N119" s="30">
        <v>45975.22</v>
      </c>
      <c r="O119" s="30">
        <v>45975.22</v>
      </c>
    </row>
    <row r="120" spans="1:15" x14ac:dyDescent="0.25">
      <c r="A120" s="10" t="str">
        <f>MID(Tabla1[[#This Row],[Org 2]],1,2)</f>
        <v>01</v>
      </c>
      <c r="B120" s="28" t="s">
        <v>92</v>
      </c>
      <c r="C120" s="28" t="s">
        <v>99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8" t="s">
        <v>384</v>
      </c>
      <c r="H120" s="29" t="s">
        <v>385</v>
      </c>
      <c r="I120" s="30">
        <v>96875</v>
      </c>
      <c r="J120" s="30">
        <v>0</v>
      </c>
      <c r="K120" s="30">
        <v>96875</v>
      </c>
      <c r="L120" s="30">
        <v>94592</v>
      </c>
      <c r="M120" s="30">
        <v>94592</v>
      </c>
      <c r="N120" s="30">
        <v>92088.43</v>
      </c>
      <c r="O120" s="30">
        <v>92088.43</v>
      </c>
    </row>
    <row r="121" spans="1:15" x14ac:dyDescent="0.25">
      <c r="A121" s="10" t="str">
        <f>MID(Tabla1[[#This Row],[Org 2]],1,2)</f>
        <v>01</v>
      </c>
      <c r="B121" s="28" t="s">
        <v>92</v>
      </c>
      <c r="C121" s="28" t="s">
        <v>99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28" t="s">
        <v>386</v>
      </c>
      <c r="H121" s="29" t="s">
        <v>387</v>
      </c>
      <c r="I121" s="30">
        <v>211040</v>
      </c>
      <c r="J121" s="30">
        <v>0</v>
      </c>
      <c r="K121" s="30">
        <v>211040</v>
      </c>
      <c r="L121" s="30">
        <v>193251.37</v>
      </c>
      <c r="M121" s="30">
        <v>193251.37</v>
      </c>
      <c r="N121" s="30">
        <v>185215.32</v>
      </c>
      <c r="O121" s="30">
        <v>185215.32</v>
      </c>
    </row>
    <row r="122" spans="1:15" x14ac:dyDescent="0.25">
      <c r="A122" s="10" t="str">
        <f>MID(Tabla1[[#This Row],[Org 2]],1,2)</f>
        <v>01</v>
      </c>
      <c r="B122" s="28" t="s">
        <v>92</v>
      </c>
      <c r="C122" s="28" t="s">
        <v>99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28" t="s">
        <v>388</v>
      </c>
      <c r="H122" s="29" t="s">
        <v>389</v>
      </c>
      <c r="I122" s="30">
        <v>536925</v>
      </c>
      <c r="J122" s="30">
        <v>0</v>
      </c>
      <c r="K122" s="30">
        <v>536925</v>
      </c>
      <c r="L122" s="30">
        <v>490801.07</v>
      </c>
      <c r="M122" s="30">
        <v>490801.07</v>
      </c>
      <c r="N122" s="30">
        <v>490538.99</v>
      </c>
      <c r="O122" s="30">
        <v>490538.99</v>
      </c>
    </row>
    <row r="123" spans="1:15" x14ac:dyDescent="0.25">
      <c r="A123" s="10" t="str">
        <f>MID(Tabla1[[#This Row],[Org 2]],1,2)</f>
        <v>01</v>
      </c>
      <c r="B123" s="28" t="s">
        <v>92</v>
      </c>
      <c r="C123" s="28" t="s">
        <v>99</v>
      </c>
      <c r="D123" s="11" t="str">
        <f>VLOOKUP(C123,Hoja2!B:C,2,FALSE)</f>
        <v>Intervención General</v>
      </c>
      <c r="E123" s="12" t="str">
        <f t="shared" si="2"/>
        <v>1</v>
      </c>
      <c r="F123" s="12" t="str">
        <f t="shared" si="3"/>
        <v>12</v>
      </c>
      <c r="G123" s="28" t="s">
        <v>390</v>
      </c>
      <c r="H123" s="29" t="s">
        <v>391</v>
      </c>
      <c r="I123" s="30">
        <v>45795</v>
      </c>
      <c r="J123" s="30">
        <v>0</v>
      </c>
      <c r="K123" s="30">
        <v>45795</v>
      </c>
      <c r="L123" s="30">
        <v>44799</v>
      </c>
      <c r="M123" s="30">
        <v>44799</v>
      </c>
      <c r="N123" s="30">
        <v>44584.160000000003</v>
      </c>
      <c r="O123" s="30">
        <v>44584.160000000003</v>
      </c>
    </row>
    <row r="124" spans="1:15" x14ac:dyDescent="0.25">
      <c r="A124" s="10" t="str">
        <f>MID(Tabla1[[#This Row],[Org 2]],1,2)</f>
        <v>01</v>
      </c>
      <c r="B124" s="28" t="s">
        <v>92</v>
      </c>
      <c r="C124" s="28" t="s">
        <v>99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20</v>
      </c>
      <c r="G124" s="28" t="s">
        <v>418</v>
      </c>
      <c r="H124" s="29" t="s">
        <v>419</v>
      </c>
      <c r="I124" s="30">
        <v>2000</v>
      </c>
      <c r="J124" s="30">
        <v>0</v>
      </c>
      <c r="K124" s="30">
        <v>2000</v>
      </c>
      <c r="L124" s="30">
        <v>805.4</v>
      </c>
      <c r="M124" s="30">
        <v>805.4</v>
      </c>
      <c r="N124" s="30">
        <v>712.34</v>
      </c>
      <c r="O124" s="30">
        <v>552.62</v>
      </c>
    </row>
    <row r="125" spans="1:15" x14ac:dyDescent="0.25">
      <c r="A125" s="10" t="str">
        <f>MID(Tabla1[[#This Row],[Org 2]],1,2)</f>
        <v>01</v>
      </c>
      <c r="B125" s="28" t="s">
        <v>92</v>
      </c>
      <c r="C125" s="28" t="s">
        <v>99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21</v>
      </c>
      <c r="G125" s="28" t="s">
        <v>420</v>
      </c>
      <c r="H125" s="29" t="s">
        <v>421</v>
      </c>
      <c r="I125" s="30">
        <v>1000</v>
      </c>
      <c r="J125" s="30">
        <v>0</v>
      </c>
      <c r="K125" s="30">
        <v>1000</v>
      </c>
      <c r="L125" s="30">
        <v>445</v>
      </c>
      <c r="M125" s="30">
        <v>445</v>
      </c>
      <c r="N125" s="30">
        <v>265.17</v>
      </c>
      <c r="O125" s="30">
        <v>218.46</v>
      </c>
    </row>
    <row r="126" spans="1:15" x14ac:dyDescent="0.25">
      <c r="A126" s="10" t="str">
        <f>MID(Tabla1[[#This Row],[Org 2]],1,2)</f>
        <v>01</v>
      </c>
      <c r="B126" s="28" t="s">
        <v>92</v>
      </c>
      <c r="C126" s="28" t="s">
        <v>99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28" t="s">
        <v>445</v>
      </c>
      <c r="H126" s="29" t="s">
        <v>393</v>
      </c>
      <c r="I126" s="30">
        <v>100</v>
      </c>
      <c r="J126" s="30">
        <v>0</v>
      </c>
      <c r="K126" s="30">
        <v>100</v>
      </c>
      <c r="L126" s="30">
        <v>9.6</v>
      </c>
      <c r="M126" s="30">
        <v>9.6</v>
      </c>
      <c r="N126" s="30">
        <v>9.6</v>
      </c>
      <c r="O126" s="30">
        <v>9.6</v>
      </c>
    </row>
    <row r="127" spans="1:15" x14ac:dyDescent="0.25">
      <c r="A127" s="10" t="str">
        <f>MID(Tabla1[[#This Row],[Org 2]],1,2)</f>
        <v>01</v>
      </c>
      <c r="B127" s="28" t="s">
        <v>92</v>
      </c>
      <c r="C127" s="28" t="s">
        <v>99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28" t="s">
        <v>449</v>
      </c>
      <c r="H127" s="29" t="s">
        <v>450</v>
      </c>
      <c r="I127" s="30">
        <v>1000</v>
      </c>
      <c r="J127" s="30">
        <v>0</v>
      </c>
      <c r="K127" s="30">
        <v>1000</v>
      </c>
      <c r="L127" s="30">
        <v>669.28</v>
      </c>
      <c r="M127" s="30">
        <v>669.28</v>
      </c>
      <c r="N127" s="30">
        <v>630.99</v>
      </c>
      <c r="O127" s="30">
        <v>630.99</v>
      </c>
    </row>
    <row r="128" spans="1:15" x14ac:dyDescent="0.25">
      <c r="A128" s="10" t="str">
        <f>MID(Tabla1[[#This Row],[Org 2]],1,2)</f>
        <v>01</v>
      </c>
      <c r="B128" s="28" t="s">
        <v>92</v>
      </c>
      <c r="C128" s="28" t="s">
        <v>99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22</v>
      </c>
      <c r="G128" s="28" t="s">
        <v>461</v>
      </c>
      <c r="H128" s="29" t="s">
        <v>462</v>
      </c>
      <c r="I128" s="30">
        <v>75000</v>
      </c>
      <c r="J128" s="30">
        <v>0</v>
      </c>
      <c r="K128" s="30">
        <v>75000</v>
      </c>
      <c r="L128" s="30">
        <v>74672.649999999994</v>
      </c>
      <c r="M128" s="30">
        <v>74151.899999999994</v>
      </c>
      <c r="N128" s="30">
        <v>74151.899999999994</v>
      </c>
      <c r="O128" s="30">
        <v>44727.65</v>
      </c>
    </row>
    <row r="129" spans="1:15" x14ac:dyDescent="0.25">
      <c r="A129" s="10" t="str">
        <f>MID(Tabla1[[#This Row],[Org 2]],1,2)</f>
        <v>01</v>
      </c>
      <c r="B129" s="28" t="s">
        <v>92</v>
      </c>
      <c r="C129" s="28" t="s">
        <v>99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28" t="s">
        <v>404</v>
      </c>
      <c r="H129" s="29" t="s">
        <v>405</v>
      </c>
      <c r="I129" s="30">
        <v>1000</v>
      </c>
      <c r="J129" s="30">
        <v>0</v>
      </c>
      <c r="K129" s="30">
        <v>1000</v>
      </c>
      <c r="L129" s="30">
        <v>871.81</v>
      </c>
      <c r="M129" s="30">
        <v>871.81</v>
      </c>
      <c r="N129" s="30">
        <v>871.81</v>
      </c>
      <c r="O129" s="30">
        <v>646.37</v>
      </c>
    </row>
    <row r="130" spans="1:15" x14ac:dyDescent="0.25">
      <c r="A130" s="10" t="str">
        <f>MID(Tabla1[[#This Row],[Org 2]],1,2)</f>
        <v>01</v>
      </c>
      <c r="B130" s="28" t="s">
        <v>92</v>
      </c>
      <c r="C130" s="28" t="s">
        <v>99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28" t="s">
        <v>408</v>
      </c>
      <c r="H130" s="29" t="s">
        <v>409</v>
      </c>
      <c r="I130" s="30">
        <v>1000</v>
      </c>
      <c r="J130" s="30">
        <v>0</v>
      </c>
      <c r="K130" s="30">
        <v>1000</v>
      </c>
      <c r="L130" s="30">
        <v>409.09</v>
      </c>
      <c r="M130" s="30">
        <v>409.09</v>
      </c>
      <c r="N130" s="30">
        <v>409.09</v>
      </c>
      <c r="O130" s="30">
        <v>342.84</v>
      </c>
    </row>
    <row r="131" spans="1:15" x14ac:dyDescent="0.25">
      <c r="A131" s="10" t="str">
        <f>MID(Tabla1[[#This Row],[Org 2]],1,2)</f>
        <v>01</v>
      </c>
      <c r="B131" s="28" t="s">
        <v>92</v>
      </c>
      <c r="C131" s="28" t="s">
        <v>99</v>
      </c>
      <c r="D131" s="11" t="str">
        <f>VLOOKUP(C131,Hoja2!B:C,2,FALSE)</f>
        <v>Intervención General</v>
      </c>
      <c r="E131" s="12" t="str">
        <f t="shared" ref="E131:E193" si="4">LEFT(G131,1)</f>
        <v>2</v>
      </c>
      <c r="F131" s="12" t="str">
        <f t="shared" ref="F131:F193" si="5">LEFT(G131,2)</f>
        <v>23</v>
      </c>
      <c r="G131" s="28" t="s">
        <v>467</v>
      </c>
      <c r="H131" s="29" t="s">
        <v>472</v>
      </c>
      <c r="I131" s="30">
        <v>500</v>
      </c>
      <c r="J131" s="30">
        <v>0</v>
      </c>
      <c r="K131" s="30">
        <v>500</v>
      </c>
      <c r="L131" s="30">
        <v>100</v>
      </c>
      <c r="M131" s="30">
        <v>100</v>
      </c>
      <c r="N131" s="30">
        <v>100</v>
      </c>
      <c r="O131" s="30">
        <v>100</v>
      </c>
    </row>
    <row r="132" spans="1:15" x14ac:dyDescent="0.25">
      <c r="A132" s="10" t="str">
        <f>MID(Tabla1[[#This Row],[Org 2]],1,2)</f>
        <v>02</v>
      </c>
      <c r="B132" s="28" t="s">
        <v>100</v>
      </c>
      <c r="C132" s="28" t="s">
        <v>101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8" t="s">
        <v>412</v>
      </c>
      <c r="H132" s="29" t="s">
        <v>413</v>
      </c>
      <c r="I132" s="30">
        <v>82045</v>
      </c>
      <c r="J132" s="30">
        <v>0</v>
      </c>
      <c r="K132" s="30">
        <v>82045</v>
      </c>
      <c r="L132" s="30">
        <v>66925.600000000006</v>
      </c>
      <c r="M132" s="30">
        <v>66925.600000000006</v>
      </c>
      <c r="N132" s="30">
        <v>66158.53</v>
      </c>
      <c r="O132" s="30">
        <v>66158.53</v>
      </c>
    </row>
    <row r="133" spans="1:15" x14ac:dyDescent="0.25">
      <c r="A133" s="10" t="str">
        <f>MID(Tabla1[[#This Row],[Org 2]],1,2)</f>
        <v>02</v>
      </c>
      <c r="B133" s="28" t="s">
        <v>100</v>
      </c>
      <c r="C133" s="28" t="s">
        <v>101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8" t="s">
        <v>382</v>
      </c>
      <c r="H133" s="29" t="s">
        <v>383</v>
      </c>
      <c r="I133" s="30">
        <v>44205</v>
      </c>
      <c r="J133" s="30">
        <v>0</v>
      </c>
      <c r="K133" s="30">
        <v>44205</v>
      </c>
      <c r="L133" s="30">
        <v>24741.88</v>
      </c>
      <c r="M133" s="30">
        <v>24741.88</v>
      </c>
      <c r="N133" s="30">
        <v>24225.85</v>
      </c>
      <c r="O133" s="30">
        <v>24225.85</v>
      </c>
    </row>
    <row r="134" spans="1:15" x14ac:dyDescent="0.25">
      <c r="A134" s="10" t="str">
        <f>MID(Tabla1[[#This Row],[Org 2]],1,2)</f>
        <v>02</v>
      </c>
      <c r="B134" s="28" t="s">
        <v>100</v>
      </c>
      <c r="C134" s="28" t="s">
        <v>101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8" t="s">
        <v>384</v>
      </c>
      <c r="H134" s="29" t="s">
        <v>385</v>
      </c>
      <c r="I134" s="30">
        <v>35094</v>
      </c>
      <c r="J134" s="30">
        <v>0</v>
      </c>
      <c r="K134" s="30">
        <v>35094</v>
      </c>
      <c r="L134" s="30">
        <v>34811.480000000003</v>
      </c>
      <c r="M134" s="30">
        <v>34811.480000000003</v>
      </c>
      <c r="N134" s="30">
        <v>33945.18</v>
      </c>
      <c r="O134" s="30">
        <v>33945.18</v>
      </c>
    </row>
    <row r="135" spans="1:15" x14ac:dyDescent="0.25">
      <c r="A135" s="10" t="str">
        <f>MID(Tabla1[[#This Row],[Org 2]],1,2)</f>
        <v>02</v>
      </c>
      <c r="B135" s="28" t="s">
        <v>100</v>
      </c>
      <c r="C135" s="28" t="s">
        <v>101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28" t="s">
        <v>386</v>
      </c>
      <c r="H135" s="29" t="s">
        <v>387</v>
      </c>
      <c r="I135" s="30">
        <v>91335</v>
      </c>
      <c r="J135" s="30">
        <v>0</v>
      </c>
      <c r="K135" s="30">
        <v>91335</v>
      </c>
      <c r="L135" s="30">
        <v>70336.320000000007</v>
      </c>
      <c r="M135" s="30">
        <v>70336.320000000007</v>
      </c>
      <c r="N135" s="30">
        <v>69117.649999999994</v>
      </c>
      <c r="O135" s="30">
        <v>69117.649999999994</v>
      </c>
    </row>
    <row r="136" spans="1:15" x14ac:dyDescent="0.25">
      <c r="A136" s="10" t="str">
        <f>MID(Tabla1[[#This Row],[Org 2]],1,2)</f>
        <v>02</v>
      </c>
      <c r="B136" s="28" t="s">
        <v>100</v>
      </c>
      <c r="C136" s="28" t="s">
        <v>101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28" t="s">
        <v>388</v>
      </c>
      <c r="H136" s="29" t="s">
        <v>389</v>
      </c>
      <c r="I136" s="30">
        <v>213775</v>
      </c>
      <c r="J136" s="30">
        <v>-40000</v>
      </c>
      <c r="K136" s="30">
        <v>173775</v>
      </c>
      <c r="L136" s="30">
        <v>175071.3</v>
      </c>
      <c r="M136" s="30">
        <v>175071.3</v>
      </c>
      <c r="N136" s="30">
        <v>173249.24</v>
      </c>
      <c r="O136" s="30">
        <v>173249.24</v>
      </c>
    </row>
    <row r="137" spans="1:15" x14ac:dyDescent="0.25">
      <c r="A137" s="10" t="str">
        <f>MID(Tabla1[[#This Row],[Org 2]],1,2)</f>
        <v>02</v>
      </c>
      <c r="B137" s="28" t="s">
        <v>100</v>
      </c>
      <c r="C137" s="28" t="s">
        <v>101</v>
      </c>
      <c r="D137" s="11" t="str">
        <f>VLOOKUP(C137,Hoja2!B:C,2,FALSE)</f>
        <v>Dirección del Área de Urbanismo</v>
      </c>
      <c r="E137" s="12" t="str">
        <f t="shared" si="4"/>
        <v>1</v>
      </c>
      <c r="F137" s="12" t="str">
        <f t="shared" si="5"/>
        <v>12</v>
      </c>
      <c r="G137" s="28" t="s">
        <v>390</v>
      </c>
      <c r="H137" s="29" t="s">
        <v>391</v>
      </c>
      <c r="I137" s="30">
        <v>17626</v>
      </c>
      <c r="J137" s="30">
        <v>0</v>
      </c>
      <c r="K137" s="30">
        <v>17626</v>
      </c>
      <c r="L137" s="30">
        <v>17317</v>
      </c>
      <c r="M137" s="30">
        <v>17317</v>
      </c>
      <c r="N137" s="30">
        <v>17073.990000000002</v>
      </c>
      <c r="O137" s="30">
        <v>17073.990000000002</v>
      </c>
    </row>
    <row r="138" spans="1:15" x14ac:dyDescent="0.25">
      <c r="A138" s="10" t="str">
        <f>MID(Tabla1[[#This Row],[Org 2]],1,2)</f>
        <v>02</v>
      </c>
      <c r="B138" s="28" t="s">
        <v>100</v>
      </c>
      <c r="C138" s="28" t="s">
        <v>101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20</v>
      </c>
      <c r="G138" s="28" t="s">
        <v>418</v>
      </c>
      <c r="H138" s="29" t="s">
        <v>419</v>
      </c>
      <c r="I138" s="30">
        <v>15000</v>
      </c>
      <c r="J138" s="30">
        <v>0</v>
      </c>
      <c r="K138" s="30">
        <v>15000</v>
      </c>
      <c r="L138" s="30">
        <v>13939.88</v>
      </c>
      <c r="M138" s="30">
        <v>13939.88</v>
      </c>
      <c r="N138" s="30">
        <v>9713.26</v>
      </c>
      <c r="O138" s="30">
        <v>9008.31</v>
      </c>
    </row>
    <row r="139" spans="1:15" x14ac:dyDescent="0.25">
      <c r="A139" s="10" t="str">
        <f>MID(Tabla1[[#This Row],[Org 2]],1,2)</f>
        <v>02</v>
      </c>
      <c r="B139" s="28" t="s">
        <v>100</v>
      </c>
      <c r="C139" s="28" t="s">
        <v>101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8" t="s">
        <v>437</v>
      </c>
      <c r="H139" s="29" t="s">
        <v>438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</row>
    <row r="140" spans="1:15" x14ac:dyDescent="0.25">
      <c r="A140" s="10" t="str">
        <f>MID(Tabla1[[#This Row],[Org 2]],1,2)</f>
        <v>02</v>
      </c>
      <c r="B140" s="28" t="s">
        <v>100</v>
      </c>
      <c r="C140" s="28" t="s">
        <v>101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8" t="s">
        <v>457</v>
      </c>
      <c r="H140" s="29" t="s">
        <v>458</v>
      </c>
      <c r="I140" s="30">
        <v>60000</v>
      </c>
      <c r="J140" s="30">
        <v>0</v>
      </c>
      <c r="K140" s="30">
        <v>60000</v>
      </c>
      <c r="L140" s="30">
        <v>33338.080000000002</v>
      </c>
      <c r="M140" s="30">
        <v>33338.080000000002</v>
      </c>
      <c r="N140" s="30">
        <v>0</v>
      </c>
      <c r="O140" s="30">
        <v>0</v>
      </c>
    </row>
    <row r="141" spans="1:15" x14ac:dyDescent="0.25">
      <c r="A141" s="10" t="str">
        <f>MID(Tabla1[[#This Row],[Org 2]],1,2)</f>
        <v>02</v>
      </c>
      <c r="B141" s="28" t="s">
        <v>100</v>
      </c>
      <c r="C141" s="28" t="s">
        <v>101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8" t="s">
        <v>473</v>
      </c>
      <c r="H141" s="29" t="s">
        <v>474</v>
      </c>
      <c r="I141" s="30">
        <v>0</v>
      </c>
      <c r="J141" s="30">
        <v>0</v>
      </c>
      <c r="K141" s="30">
        <v>0</v>
      </c>
      <c r="L141" s="30">
        <v>8035.94</v>
      </c>
      <c r="M141" s="30">
        <v>8035.94</v>
      </c>
      <c r="N141" s="30">
        <v>8035.94</v>
      </c>
      <c r="O141" s="30">
        <v>8035.94</v>
      </c>
    </row>
    <row r="142" spans="1:15" x14ac:dyDescent="0.25">
      <c r="A142" s="10" t="str">
        <f>MID(Tabla1[[#This Row],[Org 2]],1,2)</f>
        <v>02</v>
      </c>
      <c r="B142" s="28" t="s">
        <v>100</v>
      </c>
      <c r="C142" s="28" t="s">
        <v>101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8" t="s">
        <v>445</v>
      </c>
      <c r="H142" s="29" t="s">
        <v>446</v>
      </c>
      <c r="I142" s="30">
        <v>12000</v>
      </c>
      <c r="J142" s="30">
        <v>0</v>
      </c>
      <c r="K142" s="30">
        <v>12000</v>
      </c>
      <c r="L142" s="30">
        <v>8340.94</v>
      </c>
      <c r="M142" s="30">
        <v>8340.94</v>
      </c>
      <c r="N142" s="30">
        <v>8340.94</v>
      </c>
      <c r="O142" s="30">
        <v>8340.94</v>
      </c>
    </row>
    <row r="143" spans="1:15" x14ac:dyDescent="0.25">
      <c r="A143" s="10" t="str">
        <f>MID(Tabla1[[#This Row],[Org 2]],1,2)</f>
        <v>02</v>
      </c>
      <c r="B143" s="28" t="s">
        <v>100</v>
      </c>
      <c r="C143" s="28" t="s">
        <v>101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28" t="s">
        <v>447</v>
      </c>
      <c r="H143" s="29" t="s">
        <v>448</v>
      </c>
      <c r="I143" s="30">
        <v>0</v>
      </c>
      <c r="J143" s="30">
        <v>0</v>
      </c>
      <c r="K143" s="30">
        <v>0</v>
      </c>
      <c r="L143" s="30">
        <v>500</v>
      </c>
      <c r="M143" s="30">
        <v>500</v>
      </c>
      <c r="N143" s="30">
        <v>263.89999999999998</v>
      </c>
      <c r="O143" s="30">
        <v>263.89999999999998</v>
      </c>
    </row>
    <row r="144" spans="1:15" x14ac:dyDescent="0.25">
      <c r="A144" s="10" t="str">
        <f>MID(Tabla1[[#This Row],[Org 2]],1,2)</f>
        <v>02</v>
      </c>
      <c r="B144" s="28" t="s">
        <v>100</v>
      </c>
      <c r="C144" s="28" t="s">
        <v>101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28" t="s">
        <v>449</v>
      </c>
      <c r="H144" s="29" t="s">
        <v>450</v>
      </c>
      <c r="I144" s="30">
        <v>50000</v>
      </c>
      <c r="J144" s="30">
        <v>0</v>
      </c>
      <c r="K144" s="30">
        <v>50000</v>
      </c>
      <c r="L144" s="30">
        <v>71639.39</v>
      </c>
      <c r="M144" s="30">
        <v>71639.39</v>
      </c>
      <c r="N144" s="30">
        <v>69654.210000000006</v>
      </c>
      <c r="O144" s="30">
        <v>69654.210000000006</v>
      </c>
    </row>
    <row r="145" spans="1:15" x14ac:dyDescent="0.25">
      <c r="A145" s="10" t="str">
        <f>MID(Tabla1[[#This Row],[Org 2]],1,2)</f>
        <v>02</v>
      </c>
      <c r="B145" s="28" t="s">
        <v>100</v>
      </c>
      <c r="C145" s="28" t="s">
        <v>101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22</v>
      </c>
      <c r="G145" s="28" t="s">
        <v>461</v>
      </c>
      <c r="H145" s="29" t="s">
        <v>462</v>
      </c>
      <c r="I145" s="30">
        <v>30000</v>
      </c>
      <c r="J145" s="30">
        <v>0</v>
      </c>
      <c r="K145" s="30">
        <v>30000</v>
      </c>
      <c r="L145" s="30">
        <v>4840</v>
      </c>
      <c r="M145" s="30">
        <v>4840</v>
      </c>
      <c r="N145" s="30">
        <v>4840</v>
      </c>
      <c r="O145" s="30">
        <v>0</v>
      </c>
    </row>
    <row r="146" spans="1:15" x14ac:dyDescent="0.25">
      <c r="A146" s="10" t="str">
        <f>MID(Tabla1[[#This Row],[Org 2]],1,2)</f>
        <v>02</v>
      </c>
      <c r="B146" s="28" t="s">
        <v>100</v>
      </c>
      <c r="C146" s="28" t="s">
        <v>101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28" t="s">
        <v>404</v>
      </c>
      <c r="H146" s="29" t="s">
        <v>405</v>
      </c>
      <c r="I146" s="30">
        <v>1000</v>
      </c>
      <c r="J146" s="30">
        <v>0</v>
      </c>
      <c r="K146" s="30">
        <v>1000</v>
      </c>
      <c r="L146" s="30">
        <v>93.5</v>
      </c>
      <c r="M146" s="30">
        <v>93.5</v>
      </c>
      <c r="N146" s="30">
        <v>93.5</v>
      </c>
      <c r="O146" s="30">
        <v>56.1</v>
      </c>
    </row>
    <row r="147" spans="1:15" x14ac:dyDescent="0.25">
      <c r="A147" s="10" t="str">
        <f>MID(Tabla1[[#This Row],[Org 2]],1,2)</f>
        <v>02</v>
      </c>
      <c r="B147" s="28" t="s">
        <v>100</v>
      </c>
      <c r="C147" s="28" t="s">
        <v>101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28" t="s">
        <v>408</v>
      </c>
      <c r="H147" s="29" t="s">
        <v>409</v>
      </c>
      <c r="I147" s="30">
        <v>1000</v>
      </c>
      <c r="J147" s="30">
        <v>0</v>
      </c>
      <c r="K147" s="30">
        <v>1000</v>
      </c>
      <c r="L147" s="30">
        <v>515.29999999999995</v>
      </c>
      <c r="M147" s="30">
        <v>515.29999999999995</v>
      </c>
      <c r="N147" s="30">
        <v>515.29999999999995</v>
      </c>
      <c r="O147" s="30">
        <v>367.3</v>
      </c>
    </row>
    <row r="148" spans="1:15" x14ac:dyDescent="0.25">
      <c r="A148" s="10" t="str">
        <f>MID(Tabla1[[#This Row],[Org 2]],1,2)</f>
        <v>02</v>
      </c>
      <c r="B148" s="28" t="s">
        <v>100</v>
      </c>
      <c r="C148" s="28" t="s">
        <v>101</v>
      </c>
      <c r="D148" s="11" t="str">
        <f>VLOOKUP(C148,Hoja2!B:C,2,FALSE)</f>
        <v>Dirección del Área de Urbanismo</v>
      </c>
      <c r="E148" s="12" t="str">
        <f t="shared" si="4"/>
        <v>2</v>
      </c>
      <c r="F148" s="12" t="str">
        <f t="shared" si="5"/>
        <v>23</v>
      </c>
      <c r="G148" s="28" t="s">
        <v>467</v>
      </c>
      <c r="H148" s="29" t="s">
        <v>472</v>
      </c>
      <c r="I148" s="30">
        <v>500</v>
      </c>
      <c r="J148" s="30">
        <v>0</v>
      </c>
      <c r="K148" s="30">
        <v>500</v>
      </c>
      <c r="L148" s="30">
        <v>0</v>
      </c>
      <c r="M148" s="30">
        <v>0</v>
      </c>
      <c r="N148" s="30">
        <v>0</v>
      </c>
      <c r="O148" s="30">
        <v>0</v>
      </c>
    </row>
    <row r="149" spans="1:15" x14ac:dyDescent="0.25">
      <c r="A149" s="10" t="str">
        <f>MID(Tabla1[[#This Row],[Org 2]],1,2)</f>
        <v>02</v>
      </c>
      <c r="B149" s="28" t="s">
        <v>100</v>
      </c>
      <c r="C149" s="28" t="s">
        <v>101</v>
      </c>
      <c r="D149" s="11" t="str">
        <f>VLOOKUP(C149,Hoja2!B:C,2,FALSE)</f>
        <v>Dirección del Área de Urbanismo</v>
      </c>
      <c r="E149" s="12" t="str">
        <f t="shared" si="4"/>
        <v>4</v>
      </c>
      <c r="F149" s="12" t="str">
        <f t="shared" si="5"/>
        <v>44</v>
      </c>
      <c r="G149" s="28" t="s">
        <v>475</v>
      </c>
      <c r="H149" s="29" t="s">
        <v>476</v>
      </c>
      <c r="I149" s="30">
        <v>700000</v>
      </c>
      <c r="J149" s="30">
        <v>0</v>
      </c>
      <c r="K149" s="30">
        <v>700000</v>
      </c>
      <c r="L149" s="30">
        <v>662310.36</v>
      </c>
      <c r="M149" s="30">
        <v>662310.36</v>
      </c>
      <c r="N149" s="30">
        <v>634427.5</v>
      </c>
      <c r="O149" s="30">
        <v>634427.5</v>
      </c>
    </row>
    <row r="150" spans="1:15" x14ac:dyDescent="0.25">
      <c r="A150" s="10" t="str">
        <f>MID(Tabla1[[#This Row],[Org 2]],1,2)</f>
        <v>02</v>
      </c>
      <c r="B150" s="28" t="s">
        <v>100</v>
      </c>
      <c r="C150" s="28" t="s">
        <v>101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60</v>
      </c>
      <c r="G150" s="28" t="s">
        <v>477</v>
      </c>
      <c r="H150" s="29" t="s">
        <v>478</v>
      </c>
      <c r="I150" s="30">
        <v>0</v>
      </c>
      <c r="J150" s="30">
        <v>2722500</v>
      </c>
      <c r="K150" s="30">
        <v>2722500</v>
      </c>
      <c r="L150" s="30">
        <v>0</v>
      </c>
      <c r="M150" s="30">
        <v>0</v>
      </c>
      <c r="N150" s="30">
        <v>0</v>
      </c>
      <c r="O150" s="30">
        <v>0</v>
      </c>
    </row>
    <row r="151" spans="1:15" x14ac:dyDescent="0.25">
      <c r="A151" s="10" t="str">
        <f>MID(Tabla1[[#This Row],[Org 2]],1,2)</f>
        <v>02</v>
      </c>
      <c r="B151" s="28" t="s">
        <v>100</v>
      </c>
      <c r="C151" s="28" t="s">
        <v>101</v>
      </c>
      <c r="D151" s="11" t="str">
        <f>VLOOKUP(C151,Hoja2!B:C,2,FALSE)</f>
        <v>Dirección del Área de Urbanismo</v>
      </c>
      <c r="E151" s="12" t="str">
        <f t="shared" si="4"/>
        <v>6</v>
      </c>
      <c r="F151" s="12" t="str">
        <f t="shared" si="5"/>
        <v>61</v>
      </c>
      <c r="G151" s="28" t="s">
        <v>479</v>
      </c>
      <c r="H151" s="29" t="s">
        <v>480</v>
      </c>
      <c r="I151" s="30">
        <v>65000</v>
      </c>
      <c r="J151" s="30">
        <v>64500</v>
      </c>
      <c r="K151" s="30">
        <v>129500</v>
      </c>
      <c r="L151" s="30">
        <v>57979.16</v>
      </c>
      <c r="M151" s="30">
        <v>57979.16</v>
      </c>
      <c r="N151" s="30">
        <v>55458.32</v>
      </c>
      <c r="O151" s="30">
        <v>55458.32</v>
      </c>
    </row>
    <row r="152" spans="1:15" x14ac:dyDescent="0.25">
      <c r="A152" s="10" t="str">
        <f>MID(Tabla1[[#This Row],[Org 2]],1,2)</f>
        <v>02</v>
      </c>
      <c r="B152" s="28" t="s">
        <v>100</v>
      </c>
      <c r="C152" s="28" t="s">
        <v>101</v>
      </c>
      <c r="D152" s="11" t="str">
        <f>VLOOKUP(C152,Hoja2!B:C,2,FALSE)</f>
        <v>Dirección del Área de Urbanismo</v>
      </c>
      <c r="E152" s="12" t="str">
        <f t="shared" si="4"/>
        <v>7</v>
      </c>
      <c r="F152" s="12" t="str">
        <f t="shared" si="5"/>
        <v>74</v>
      </c>
      <c r="G152" s="28" t="s">
        <v>481</v>
      </c>
      <c r="H152" s="29" t="s">
        <v>482</v>
      </c>
      <c r="I152" s="30">
        <v>5350000</v>
      </c>
      <c r="J152" s="30">
        <v>3144772.5</v>
      </c>
      <c r="K152" s="30">
        <v>8494772.5</v>
      </c>
      <c r="L152" s="30">
        <v>8494647.0199999996</v>
      </c>
      <c r="M152" s="30">
        <v>8494647.0199999996</v>
      </c>
      <c r="N152" s="30">
        <v>7836047.0199999996</v>
      </c>
      <c r="O152" s="30">
        <v>7836047.0199999996</v>
      </c>
    </row>
    <row r="153" spans="1:15" x14ac:dyDescent="0.25">
      <c r="A153" s="10" t="str">
        <f>MID(Tabla1[[#This Row],[Org 2]],1,2)</f>
        <v>02</v>
      </c>
      <c r="B153" s="28" t="s">
        <v>100</v>
      </c>
      <c r="C153" s="28" t="s">
        <v>101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82</v>
      </c>
      <c r="G153" s="28" t="s">
        <v>483</v>
      </c>
      <c r="H153" s="29" t="s">
        <v>484</v>
      </c>
      <c r="I153" s="30">
        <v>0</v>
      </c>
      <c r="J153" s="30">
        <v>8253000</v>
      </c>
      <c r="K153" s="30">
        <v>8253000</v>
      </c>
      <c r="L153" s="30">
        <v>8253000</v>
      </c>
      <c r="M153" s="30">
        <v>8253000</v>
      </c>
      <c r="N153" s="30">
        <v>8253000</v>
      </c>
      <c r="O153" s="30">
        <v>0</v>
      </c>
    </row>
    <row r="154" spans="1:15" x14ac:dyDescent="0.25">
      <c r="A154" s="10" t="str">
        <f>MID(Tabla1[[#This Row],[Org 2]],1,2)</f>
        <v>02</v>
      </c>
      <c r="B154" s="28" t="s">
        <v>100</v>
      </c>
      <c r="C154" s="28" t="s">
        <v>101</v>
      </c>
      <c r="D154" s="11" t="str">
        <f>VLOOKUP(C154,Hoja2!B:C,2,FALSE)</f>
        <v>Dirección del Área de Urbanismo</v>
      </c>
      <c r="E154" s="12" t="str">
        <f t="shared" si="4"/>
        <v>8</v>
      </c>
      <c r="F154" s="12" t="str">
        <f t="shared" si="5"/>
        <v>83</v>
      </c>
      <c r="G154" s="28" t="s">
        <v>485</v>
      </c>
      <c r="H154" s="29" t="s">
        <v>486</v>
      </c>
      <c r="I154" s="30">
        <v>10000</v>
      </c>
      <c r="J154" s="30">
        <v>0</v>
      </c>
      <c r="K154" s="30">
        <v>10000</v>
      </c>
      <c r="L154" s="30">
        <v>0</v>
      </c>
      <c r="M154" s="30">
        <v>0</v>
      </c>
      <c r="N154" s="30">
        <v>0</v>
      </c>
      <c r="O154" s="30">
        <v>0</v>
      </c>
    </row>
    <row r="155" spans="1:15" x14ac:dyDescent="0.25">
      <c r="A155" s="10" t="str">
        <f>MID(Tabla1[[#This Row],[Org 2]],1,2)</f>
        <v>02</v>
      </c>
      <c r="B155" s="28" t="s">
        <v>100</v>
      </c>
      <c r="C155" s="28" t="s">
        <v>102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8" t="s">
        <v>412</v>
      </c>
      <c r="H155" s="29" t="s">
        <v>413</v>
      </c>
      <c r="I155" s="30">
        <v>246134</v>
      </c>
      <c r="J155" s="30">
        <v>-36000</v>
      </c>
      <c r="K155" s="30">
        <v>210134</v>
      </c>
      <c r="L155" s="30">
        <v>202824.74</v>
      </c>
      <c r="M155" s="30">
        <v>202824.74</v>
      </c>
      <c r="N155" s="30">
        <v>202479.55</v>
      </c>
      <c r="O155" s="30">
        <v>202479.55</v>
      </c>
    </row>
    <row r="156" spans="1:15" x14ac:dyDescent="0.25">
      <c r="A156" s="10" t="str">
        <f>MID(Tabla1[[#This Row],[Org 2]],1,2)</f>
        <v>02</v>
      </c>
      <c r="B156" s="28" t="s">
        <v>100</v>
      </c>
      <c r="C156" s="28" t="s">
        <v>102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8" t="s">
        <v>414</v>
      </c>
      <c r="H156" s="29" t="s">
        <v>415</v>
      </c>
      <c r="I156" s="30">
        <v>28898</v>
      </c>
      <c r="J156" s="30">
        <v>0</v>
      </c>
      <c r="K156" s="30">
        <v>28898</v>
      </c>
      <c r="L156" s="30">
        <v>31301.439999999999</v>
      </c>
      <c r="M156" s="30">
        <v>31301.439999999999</v>
      </c>
      <c r="N156" s="30">
        <v>31080.73</v>
      </c>
      <c r="O156" s="30">
        <v>31080.73</v>
      </c>
    </row>
    <row r="157" spans="1:15" x14ac:dyDescent="0.25">
      <c r="A157" s="10" t="str">
        <f>MID(Tabla1[[#This Row],[Org 2]],1,2)</f>
        <v>02</v>
      </c>
      <c r="B157" s="28" t="s">
        <v>100</v>
      </c>
      <c r="C157" s="28" t="s">
        <v>102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8" t="s">
        <v>382</v>
      </c>
      <c r="H157" s="29" t="s">
        <v>383</v>
      </c>
      <c r="I157" s="30">
        <v>154717</v>
      </c>
      <c r="J157" s="30">
        <v>0</v>
      </c>
      <c r="K157" s="30">
        <v>154717</v>
      </c>
      <c r="L157" s="30">
        <v>127754.97</v>
      </c>
      <c r="M157" s="30">
        <v>127754.97</v>
      </c>
      <c r="N157" s="30">
        <v>121841.13</v>
      </c>
      <c r="O157" s="30">
        <v>121841.13</v>
      </c>
    </row>
    <row r="158" spans="1:15" x14ac:dyDescent="0.25">
      <c r="A158" s="10" t="str">
        <f>MID(Tabla1[[#This Row],[Org 2]],1,2)</f>
        <v>02</v>
      </c>
      <c r="B158" s="28" t="s">
        <v>100</v>
      </c>
      <c r="C158" s="28" t="s">
        <v>102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8" t="s">
        <v>416</v>
      </c>
      <c r="H158" s="29" t="s">
        <v>417</v>
      </c>
      <c r="I158" s="30">
        <v>46836</v>
      </c>
      <c r="J158" s="30">
        <v>0</v>
      </c>
      <c r="K158" s="30">
        <v>46836</v>
      </c>
      <c r="L158" s="30">
        <v>45713.7</v>
      </c>
      <c r="M158" s="30">
        <v>45713.7</v>
      </c>
      <c r="N158" s="30">
        <v>29418.87</v>
      </c>
      <c r="O158" s="30">
        <v>29418.87</v>
      </c>
    </row>
    <row r="159" spans="1:15" x14ac:dyDescent="0.25">
      <c r="A159" s="10" t="str">
        <f>MID(Tabla1[[#This Row],[Org 2]],1,2)</f>
        <v>02</v>
      </c>
      <c r="B159" s="28" t="s">
        <v>100</v>
      </c>
      <c r="C159" s="28" t="s">
        <v>102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8" t="s">
        <v>384</v>
      </c>
      <c r="H159" s="29" t="s">
        <v>385</v>
      </c>
      <c r="I159" s="30">
        <v>106060</v>
      </c>
      <c r="J159" s="30">
        <v>0</v>
      </c>
      <c r="K159" s="30">
        <v>106060</v>
      </c>
      <c r="L159" s="30">
        <v>103047.4</v>
      </c>
      <c r="M159" s="30">
        <v>103047.4</v>
      </c>
      <c r="N159" s="30">
        <v>102868.19</v>
      </c>
      <c r="O159" s="30">
        <v>102868.19</v>
      </c>
    </row>
    <row r="160" spans="1:15" x14ac:dyDescent="0.25">
      <c r="A160" s="10" t="str">
        <f>MID(Tabla1[[#This Row],[Org 2]],1,2)</f>
        <v>02</v>
      </c>
      <c r="B160" s="28" t="s">
        <v>100</v>
      </c>
      <c r="C160" s="28" t="s">
        <v>102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28" t="s">
        <v>386</v>
      </c>
      <c r="H160" s="29" t="s">
        <v>387</v>
      </c>
      <c r="I160" s="30">
        <v>291212</v>
      </c>
      <c r="J160" s="30">
        <v>0</v>
      </c>
      <c r="K160" s="30">
        <v>291212</v>
      </c>
      <c r="L160" s="30">
        <v>241577.55</v>
      </c>
      <c r="M160" s="30">
        <v>241577.55</v>
      </c>
      <c r="N160" s="30">
        <v>237442.91</v>
      </c>
      <c r="O160" s="30">
        <v>237442.91</v>
      </c>
    </row>
    <row r="161" spans="1:15" x14ac:dyDescent="0.25">
      <c r="A161" s="10" t="str">
        <f>MID(Tabla1[[#This Row],[Org 2]],1,2)</f>
        <v>02</v>
      </c>
      <c r="B161" s="28" t="s">
        <v>100</v>
      </c>
      <c r="C161" s="28" t="s">
        <v>102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28" t="s">
        <v>388</v>
      </c>
      <c r="H161" s="29" t="s">
        <v>389</v>
      </c>
      <c r="I161" s="30">
        <v>718001</v>
      </c>
      <c r="J161" s="30">
        <v>-108450</v>
      </c>
      <c r="K161" s="30">
        <v>609551</v>
      </c>
      <c r="L161" s="30">
        <v>637381.79</v>
      </c>
      <c r="M161" s="30">
        <v>637381.79</v>
      </c>
      <c r="N161" s="30">
        <v>627029.28</v>
      </c>
      <c r="O161" s="30">
        <v>627029.28</v>
      </c>
    </row>
    <row r="162" spans="1:15" x14ac:dyDescent="0.25">
      <c r="A162" s="10" t="str">
        <f>MID(Tabla1[[#This Row],[Org 2]],1,2)</f>
        <v>02</v>
      </c>
      <c r="B162" s="28" t="s">
        <v>100</v>
      </c>
      <c r="C162" s="28" t="s">
        <v>102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12</v>
      </c>
      <c r="G162" s="28" t="s">
        <v>390</v>
      </c>
      <c r="H162" s="29" t="s">
        <v>391</v>
      </c>
      <c r="I162" s="30">
        <v>54170</v>
      </c>
      <c r="J162" s="30">
        <v>0</v>
      </c>
      <c r="K162" s="30">
        <v>54170</v>
      </c>
      <c r="L162" s="30">
        <v>53554.8</v>
      </c>
      <c r="M162" s="30">
        <v>53554.8</v>
      </c>
      <c r="N162" s="30">
        <v>53167.48</v>
      </c>
      <c r="O162" s="30">
        <v>53167.48</v>
      </c>
    </row>
    <row r="163" spans="1:15" x14ac:dyDescent="0.25">
      <c r="A163" s="10" t="str">
        <f>MID(Tabla1[[#This Row],[Org 2]],1,2)</f>
        <v>02</v>
      </c>
      <c r="B163" s="28" t="s">
        <v>100</v>
      </c>
      <c r="C163" s="28" t="s">
        <v>102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28" t="s">
        <v>428</v>
      </c>
      <c r="H163" s="29" t="s">
        <v>379</v>
      </c>
      <c r="I163" s="30">
        <v>44027</v>
      </c>
      <c r="J163" s="30">
        <v>0</v>
      </c>
      <c r="K163" s="30">
        <v>44027</v>
      </c>
      <c r="L163" s="30">
        <v>31407.759999999998</v>
      </c>
      <c r="M163" s="30">
        <v>31407.759999999998</v>
      </c>
      <c r="N163" s="30">
        <v>31404.07</v>
      </c>
      <c r="O163" s="30">
        <v>31404.07</v>
      </c>
    </row>
    <row r="164" spans="1:15" x14ac:dyDescent="0.25">
      <c r="A164" s="10" t="str">
        <f>MID(Tabla1[[#This Row],[Org 2]],1,2)</f>
        <v>02</v>
      </c>
      <c r="B164" s="28" t="s">
        <v>100</v>
      </c>
      <c r="C164" s="28" t="s">
        <v>102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28" t="s">
        <v>431</v>
      </c>
      <c r="H164" s="29" t="s">
        <v>432</v>
      </c>
      <c r="I164" s="30">
        <v>43066</v>
      </c>
      <c r="J164" s="30">
        <v>7000</v>
      </c>
      <c r="K164" s="30">
        <v>50066</v>
      </c>
      <c r="L164" s="30">
        <v>34018.32</v>
      </c>
      <c r="M164" s="30">
        <v>34018.32</v>
      </c>
      <c r="N164" s="30">
        <v>33444.28</v>
      </c>
      <c r="O164" s="30">
        <v>33444.28</v>
      </c>
    </row>
    <row r="165" spans="1:15" x14ac:dyDescent="0.25">
      <c r="A165" s="10" t="str">
        <f>MID(Tabla1[[#This Row],[Org 2]],1,2)</f>
        <v>02</v>
      </c>
      <c r="B165" s="28" t="s">
        <v>100</v>
      </c>
      <c r="C165" s="28" t="s">
        <v>102</v>
      </c>
      <c r="D165" s="11" t="str">
        <f>VLOOKUP(C165,Hoja2!B:C,2,FALSE)</f>
        <v>Planificación y Gestión del Urbanismo</v>
      </c>
      <c r="E165" s="12" t="str">
        <f t="shared" si="4"/>
        <v>1</v>
      </c>
      <c r="F165" s="12" t="str">
        <f t="shared" si="5"/>
        <v>13</v>
      </c>
      <c r="G165" s="28" t="s">
        <v>451</v>
      </c>
      <c r="H165" s="29" t="s">
        <v>452</v>
      </c>
      <c r="I165" s="30">
        <v>0</v>
      </c>
      <c r="J165" s="30">
        <v>0</v>
      </c>
      <c r="K165" s="30">
        <v>0</v>
      </c>
      <c r="L165" s="30">
        <v>27176.58</v>
      </c>
      <c r="M165" s="30">
        <v>27176.58</v>
      </c>
      <c r="N165" s="30">
        <v>26622.38</v>
      </c>
      <c r="O165" s="30">
        <v>26622.38</v>
      </c>
    </row>
    <row r="166" spans="1:15" x14ac:dyDescent="0.25">
      <c r="A166" s="10" t="str">
        <f>MID(Tabla1[[#This Row],[Org 2]],1,2)</f>
        <v>02</v>
      </c>
      <c r="B166" s="28" t="s">
        <v>100</v>
      </c>
      <c r="C166" s="28" t="s">
        <v>102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20</v>
      </c>
      <c r="G166" s="28" t="s">
        <v>418</v>
      </c>
      <c r="H166" s="29" t="s">
        <v>419</v>
      </c>
      <c r="I166" s="30">
        <v>2250</v>
      </c>
      <c r="J166" s="30">
        <v>0</v>
      </c>
      <c r="K166" s="30">
        <v>2250</v>
      </c>
      <c r="L166" s="30">
        <v>0</v>
      </c>
      <c r="M166" s="30">
        <v>0</v>
      </c>
      <c r="N166" s="30">
        <v>0</v>
      </c>
      <c r="O166" s="30">
        <v>0</v>
      </c>
    </row>
    <row r="167" spans="1:15" x14ac:dyDescent="0.25">
      <c r="A167" s="10" t="str">
        <f>MID(Tabla1[[#This Row],[Org 2]],1,2)</f>
        <v>02</v>
      </c>
      <c r="B167" s="28" t="s">
        <v>100</v>
      </c>
      <c r="C167" s="28" t="s">
        <v>102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8" t="s">
        <v>445</v>
      </c>
      <c r="H167" s="29" t="s">
        <v>446</v>
      </c>
      <c r="I167" s="30">
        <v>1000</v>
      </c>
      <c r="J167" s="30">
        <v>0</v>
      </c>
      <c r="K167" s="30">
        <v>1000</v>
      </c>
      <c r="L167" s="30">
        <v>641.29999999999995</v>
      </c>
      <c r="M167" s="30">
        <v>641.29999999999995</v>
      </c>
      <c r="N167" s="30">
        <v>641.29999999999995</v>
      </c>
      <c r="O167" s="30">
        <v>641.29999999999995</v>
      </c>
    </row>
    <row r="168" spans="1:15" x14ac:dyDescent="0.25">
      <c r="A168" s="10" t="str">
        <f>MID(Tabla1[[#This Row],[Org 2]],1,2)</f>
        <v>02</v>
      </c>
      <c r="B168" s="28" t="s">
        <v>100</v>
      </c>
      <c r="C168" s="28" t="s">
        <v>102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28" t="s">
        <v>447</v>
      </c>
      <c r="H168" s="29" t="s">
        <v>448</v>
      </c>
      <c r="I168" s="30">
        <v>2000</v>
      </c>
      <c r="J168" s="30">
        <v>0</v>
      </c>
      <c r="K168" s="30">
        <v>2000</v>
      </c>
      <c r="L168" s="30">
        <v>3993</v>
      </c>
      <c r="M168" s="30">
        <v>3993</v>
      </c>
      <c r="N168" s="30">
        <v>3993</v>
      </c>
      <c r="O168" s="30">
        <v>3993</v>
      </c>
    </row>
    <row r="169" spans="1:15" x14ac:dyDescent="0.25">
      <c r="A169" s="10" t="str">
        <f>MID(Tabla1[[#This Row],[Org 2]],1,2)</f>
        <v>02</v>
      </c>
      <c r="B169" s="28" t="s">
        <v>100</v>
      </c>
      <c r="C169" s="28" t="s">
        <v>102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28" t="s">
        <v>449</v>
      </c>
      <c r="H169" s="29" t="s">
        <v>450</v>
      </c>
      <c r="I169" s="30">
        <v>2000</v>
      </c>
      <c r="J169" s="30">
        <v>0</v>
      </c>
      <c r="K169" s="30">
        <v>2000</v>
      </c>
      <c r="L169" s="30">
        <v>1719.47</v>
      </c>
      <c r="M169" s="30">
        <v>1719.47</v>
      </c>
      <c r="N169" s="30">
        <v>1603.06</v>
      </c>
      <c r="O169" s="30">
        <v>1603.06</v>
      </c>
    </row>
    <row r="170" spans="1:15" x14ac:dyDescent="0.25">
      <c r="A170" s="10" t="str">
        <f>MID(Tabla1[[#This Row],[Org 2]],1,2)</f>
        <v>02</v>
      </c>
      <c r="B170" s="28" t="s">
        <v>100</v>
      </c>
      <c r="C170" s="28" t="s">
        <v>102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28" t="s">
        <v>461</v>
      </c>
      <c r="H170" s="29" t="s">
        <v>462</v>
      </c>
      <c r="I170" s="30">
        <v>67500</v>
      </c>
      <c r="J170" s="30">
        <v>0</v>
      </c>
      <c r="K170" s="30">
        <v>67500</v>
      </c>
      <c r="L170" s="30">
        <v>17478.45</v>
      </c>
      <c r="M170" s="30">
        <v>17478.45</v>
      </c>
      <c r="N170" s="30">
        <v>17478.45</v>
      </c>
      <c r="O170" s="30">
        <v>17478.45</v>
      </c>
    </row>
    <row r="171" spans="1:15" x14ac:dyDescent="0.25">
      <c r="A171" s="10" t="str">
        <f>MID(Tabla1[[#This Row],[Org 2]],1,2)</f>
        <v>02</v>
      </c>
      <c r="B171" s="28" t="s">
        <v>100</v>
      </c>
      <c r="C171" s="28" t="s">
        <v>102</v>
      </c>
      <c r="D171" s="11" t="str">
        <f>VLOOKUP(C171,Hoja2!B:C,2,FALSE)</f>
        <v>Planificación y Gestión del Urbanismo</v>
      </c>
      <c r="E171" s="12" t="str">
        <f t="shared" si="4"/>
        <v>2</v>
      </c>
      <c r="F171" s="12" t="str">
        <f t="shared" si="5"/>
        <v>22</v>
      </c>
      <c r="G171" s="28" t="s">
        <v>424</v>
      </c>
      <c r="H171" s="29" t="s">
        <v>425</v>
      </c>
      <c r="I171" s="30">
        <v>27000</v>
      </c>
      <c r="J171" s="30">
        <v>0</v>
      </c>
      <c r="K171" s="30">
        <v>27000</v>
      </c>
      <c r="L171" s="30">
        <v>10297.1</v>
      </c>
      <c r="M171" s="30">
        <v>10297.1</v>
      </c>
      <c r="N171" s="30">
        <v>10297.1</v>
      </c>
      <c r="O171" s="30">
        <v>10297.1</v>
      </c>
    </row>
    <row r="172" spans="1:15" x14ac:dyDescent="0.25">
      <c r="A172" s="10" t="str">
        <f>MID(Tabla1[[#This Row],[Org 2]],1,2)</f>
        <v>02</v>
      </c>
      <c r="B172" s="28" t="s">
        <v>100</v>
      </c>
      <c r="C172" s="28" t="s">
        <v>102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28" t="s">
        <v>477</v>
      </c>
      <c r="H172" s="29" t="s">
        <v>478</v>
      </c>
      <c r="I172" s="30">
        <v>500000</v>
      </c>
      <c r="J172" s="30">
        <v>424679.04</v>
      </c>
      <c r="K172" s="30">
        <v>924679.04</v>
      </c>
      <c r="L172" s="30">
        <v>158700.03</v>
      </c>
      <c r="M172" s="30">
        <v>150258.41</v>
      </c>
      <c r="N172" s="30">
        <v>144208.41</v>
      </c>
      <c r="O172" s="30">
        <v>143796.03</v>
      </c>
    </row>
    <row r="173" spans="1:15" x14ac:dyDescent="0.25">
      <c r="A173" s="10" t="str">
        <f>MID(Tabla1[[#This Row],[Org 2]],1,2)</f>
        <v>02</v>
      </c>
      <c r="B173" s="28" t="s">
        <v>100</v>
      </c>
      <c r="C173" s="28" t="s">
        <v>102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60</v>
      </c>
      <c r="G173" s="28" t="s">
        <v>487</v>
      </c>
      <c r="H173" s="29" t="s">
        <v>488</v>
      </c>
      <c r="I173" s="30">
        <v>3055000</v>
      </c>
      <c r="J173" s="30">
        <v>3679636.1</v>
      </c>
      <c r="K173" s="30">
        <v>6734636.0999999996</v>
      </c>
      <c r="L173" s="30">
        <v>3275437.33</v>
      </c>
      <c r="M173" s="30">
        <v>1764525.48</v>
      </c>
      <c r="N173" s="30">
        <v>679709.82</v>
      </c>
      <c r="O173" s="30">
        <v>639236.59</v>
      </c>
    </row>
    <row r="174" spans="1:15" x14ac:dyDescent="0.25">
      <c r="A174" s="10" t="str">
        <f>MID(Tabla1[[#This Row],[Org 2]],1,2)</f>
        <v>02</v>
      </c>
      <c r="B174" s="28" t="s">
        <v>100</v>
      </c>
      <c r="C174" s="28" t="s">
        <v>102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28" t="s">
        <v>489</v>
      </c>
      <c r="H174" s="29" t="s">
        <v>478</v>
      </c>
      <c r="I174" s="30">
        <v>0</v>
      </c>
      <c r="J174" s="30">
        <v>84000</v>
      </c>
      <c r="K174" s="30">
        <v>84000</v>
      </c>
      <c r="L174" s="30">
        <v>92400</v>
      </c>
      <c r="M174" s="30">
        <v>92400</v>
      </c>
      <c r="N174" s="30">
        <v>92400</v>
      </c>
      <c r="O174" s="30">
        <v>92400</v>
      </c>
    </row>
    <row r="175" spans="1:15" x14ac:dyDescent="0.25">
      <c r="A175" s="10" t="str">
        <f>MID(Tabla1[[#This Row],[Org 2]],1,2)</f>
        <v>02</v>
      </c>
      <c r="B175" s="28" t="s">
        <v>100</v>
      </c>
      <c r="C175" s="28" t="s">
        <v>102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61</v>
      </c>
      <c r="G175" s="28" t="s">
        <v>479</v>
      </c>
      <c r="H175" s="29" t="s">
        <v>480</v>
      </c>
      <c r="I175" s="30">
        <v>0</v>
      </c>
      <c r="J175" s="30">
        <v>1788287.09</v>
      </c>
      <c r="K175" s="30">
        <v>1788287.09</v>
      </c>
      <c r="L175" s="30">
        <v>1220234.79</v>
      </c>
      <c r="M175" s="30">
        <v>320234.78999999998</v>
      </c>
      <c r="N175" s="30">
        <v>25137.71</v>
      </c>
      <c r="O175" s="30">
        <v>7600.53</v>
      </c>
    </row>
    <row r="176" spans="1:15" x14ac:dyDescent="0.25">
      <c r="A176" s="10" t="str">
        <f>MID(Tabla1[[#This Row],[Org 2]],1,2)</f>
        <v>02</v>
      </c>
      <c r="B176" s="28" t="s">
        <v>100</v>
      </c>
      <c r="C176" s="28" t="s">
        <v>102</v>
      </c>
      <c r="D176" s="11" t="str">
        <f>VLOOKUP(C176,Hoja2!B:C,2,FALSE)</f>
        <v>Planificación y Gestión del Urbanismo</v>
      </c>
      <c r="E176" s="12" t="str">
        <f t="shared" si="4"/>
        <v>6</v>
      </c>
      <c r="F176" s="12" t="str">
        <f t="shared" si="5"/>
        <v>64</v>
      </c>
      <c r="G176" s="28" t="s">
        <v>490</v>
      </c>
      <c r="H176" s="29" t="s">
        <v>491</v>
      </c>
      <c r="I176" s="30">
        <v>6000</v>
      </c>
      <c r="J176" s="30">
        <v>149828.85999999999</v>
      </c>
      <c r="K176" s="30">
        <v>155828.85999999999</v>
      </c>
      <c r="L176" s="30">
        <v>151810.66</v>
      </c>
      <c r="M176" s="30">
        <v>137709.85999999999</v>
      </c>
      <c r="N176" s="30">
        <v>65676.38</v>
      </c>
      <c r="O176" s="30">
        <v>56559.27</v>
      </c>
    </row>
    <row r="177" spans="1:15" x14ac:dyDescent="0.25">
      <c r="A177" s="10" t="str">
        <f>MID(Tabla1[[#This Row],[Org 2]],1,2)</f>
        <v>02</v>
      </c>
      <c r="B177" s="28" t="s">
        <v>100</v>
      </c>
      <c r="C177" s="28" t="s">
        <v>102</v>
      </c>
      <c r="D177" s="11" t="str">
        <f>VLOOKUP(C177,Hoja2!B:C,2,FALSE)</f>
        <v>Planificación y Gestión del Urbanismo</v>
      </c>
      <c r="E177" s="12" t="str">
        <f t="shared" si="4"/>
        <v>8</v>
      </c>
      <c r="F177" s="12" t="str">
        <f t="shared" si="5"/>
        <v>83</v>
      </c>
      <c r="G177" s="28" t="s">
        <v>485</v>
      </c>
      <c r="H177" s="29" t="s">
        <v>486</v>
      </c>
      <c r="I177" s="30">
        <v>50000</v>
      </c>
      <c r="J177" s="30">
        <v>0</v>
      </c>
      <c r="K177" s="30">
        <v>50000</v>
      </c>
      <c r="L177" s="30">
        <v>0</v>
      </c>
      <c r="M177" s="30">
        <v>0</v>
      </c>
      <c r="N177" s="30">
        <v>0</v>
      </c>
      <c r="O177" s="30">
        <v>0</v>
      </c>
    </row>
    <row r="178" spans="1:15" x14ac:dyDescent="0.25">
      <c r="A178" s="10" t="str">
        <f>MID(Tabla1[[#This Row],[Org 2]],1,2)</f>
        <v>02</v>
      </c>
      <c r="B178" s="28" t="s">
        <v>100</v>
      </c>
      <c r="C178" s="28" t="s">
        <v>103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8" t="s">
        <v>412</v>
      </c>
      <c r="H178" s="29" t="s">
        <v>413</v>
      </c>
      <c r="I178" s="30">
        <v>65636</v>
      </c>
      <c r="J178" s="30">
        <v>0</v>
      </c>
      <c r="K178" s="30">
        <v>65636</v>
      </c>
      <c r="L178" s="30">
        <v>51644</v>
      </c>
      <c r="M178" s="30">
        <v>51644</v>
      </c>
      <c r="N178" s="30">
        <v>51643.13</v>
      </c>
      <c r="O178" s="30">
        <v>51643.13</v>
      </c>
    </row>
    <row r="179" spans="1:15" x14ac:dyDescent="0.25">
      <c r="A179" s="10" t="str">
        <f>MID(Tabla1[[#This Row],[Org 2]],1,2)</f>
        <v>02</v>
      </c>
      <c r="B179" s="28" t="s">
        <v>100</v>
      </c>
      <c r="C179" s="28" t="s">
        <v>103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8" t="s">
        <v>414</v>
      </c>
      <c r="H179" s="29" t="s">
        <v>415</v>
      </c>
      <c r="I179" s="30">
        <v>14429</v>
      </c>
      <c r="J179" s="30">
        <v>0</v>
      </c>
      <c r="K179" s="30">
        <v>14429</v>
      </c>
      <c r="L179" s="30">
        <v>14432</v>
      </c>
      <c r="M179" s="30">
        <v>14432</v>
      </c>
      <c r="N179" s="30">
        <v>13759.48</v>
      </c>
      <c r="O179" s="30">
        <v>13759.48</v>
      </c>
    </row>
    <row r="180" spans="1:15" x14ac:dyDescent="0.25">
      <c r="A180" s="10" t="str">
        <f>MID(Tabla1[[#This Row],[Org 2]],1,2)</f>
        <v>02</v>
      </c>
      <c r="B180" s="28" t="s">
        <v>100</v>
      </c>
      <c r="C180" s="28" t="s">
        <v>103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8" t="s">
        <v>382</v>
      </c>
      <c r="H180" s="29" t="s">
        <v>383</v>
      </c>
      <c r="I180" s="30">
        <v>44205</v>
      </c>
      <c r="J180" s="30">
        <v>0</v>
      </c>
      <c r="K180" s="30">
        <v>44205</v>
      </c>
      <c r="L180" s="30">
        <v>40896</v>
      </c>
      <c r="M180" s="30">
        <v>40896</v>
      </c>
      <c r="N180" s="30">
        <v>39697.050000000003</v>
      </c>
      <c r="O180" s="30">
        <v>39697.050000000003</v>
      </c>
    </row>
    <row r="181" spans="1:15" x14ac:dyDescent="0.25">
      <c r="A181" s="10" t="str">
        <f>MID(Tabla1[[#This Row],[Org 2]],1,2)</f>
        <v>02</v>
      </c>
      <c r="B181" s="28" t="s">
        <v>100</v>
      </c>
      <c r="C181" s="28" t="s">
        <v>103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28" t="s">
        <v>384</v>
      </c>
      <c r="H181" s="29" t="s">
        <v>385</v>
      </c>
      <c r="I181" s="30">
        <v>28086</v>
      </c>
      <c r="J181" s="30">
        <v>0</v>
      </c>
      <c r="K181" s="30">
        <v>28086</v>
      </c>
      <c r="L181" s="30">
        <v>26005.48</v>
      </c>
      <c r="M181" s="30">
        <v>26005.48</v>
      </c>
      <c r="N181" s="30">
        <v>25248.799999999999</v>
      </c>
      <c r="O181" s="30">
        <v>25248.799999999999</v>
      </c>
    </row>
    <row r="182" spans="1:15" x14ac:dyDescent="0.25">
      <c r="A182" s="10" t="str">
        <f>MID(Tabla1[[#This Row],[Org 2]],1,2)</f>
        <v>02</v>
      </c>
      <c r="B182" s="28" t="s">
        <v>100</v>
      </c>
      <c r="C182" s="28" t="s">
        <v>103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28" t="s">
        <v>386</v>
      </c>
      <c r="H182" s="29" t="s">
        <v>387</v>
      </c>
      <c r="I182" s="30">
        <v>71821</v>
      </c>
      <c r="J182" s="30">
        <v>0</v>
      </c>
      <c r="K182" s="30">
        <v>71821</v>
      </c>
      <c r="L182" s="30">
        <v>60437</v>
      </c>
      <c r="M182" s="30">
        <v>60437</v>
      </c>
      <c r="N182" s="30">
        <v>60436.92</v>
      </c>
      <c r="O182" s="30">
        <v>60436.92</v>
      </c>
    </row>
    <row r="183" spans="1:15" x14ac:dyDescent="0.25">
      <c r="A183" s="10" t="str">
        <f>MID(Tabla1[[#This Row],[Org 2]],1,2)</f>
        <v>02</v>
      </c>
      <c r="B183" s="28" t="s">
        <v>100</v>
      </c>
      <c r="C183" s="28" t="s">
        <v>103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28" t="s">
        <v>388</v>
      </c>
      <c r="H183" s="29" t="s">
        <v>389</v>
      </c>
      <c r="I183" s="30">
        <v>170837</v>
      </c>
      <c r="J183" s="30">
        <v>0</v>
      </c>
      <c r="K183" s="30">
        <v>170837</v>
      </c>
      <c r="L183" s="30">
        <v>163114</v>
      </c>
      <c r="M183" s="30">
        <v>163114</v>
      </c>
      <c r="N183" s="30">
        <v>163113.45000000001</v>
      </c>
      <c r="O183" s="30">
        <v>163113.45000000001</v>
      </c>
    </row>
    <row r="184" spans="1:15" x14ac:dyDescent="0.25">
      <c r="A184" s="10" t="str">
        <f>MID(Tabla1[[#This Row],[Org 2]],1,2)</f>
        <v>02</v>
      </c>
      <c r="B184" s="28" t="s">
        <v>100</v>
      </c>
      <c r="C184" s="28" t="s">
        <v>103</v>
      </c>
      <c r="D184" s="11" t="str">
        <f>VLOOKUP(C184,Hoja2!B:C,2,FALSE)</f>
        <v>Gestión del Patromonio</v>
      </c>
      <c r="E184" s="12" t="str">
        <f t="shared" si="4"/>
        <v>1</v>
      </c>
      <c r="F184" s="12" t="str">
        <f t="shared" si="5"/>
        <v>12</v>
      </c>
      <c r="G184" s="28" t="s">
        <v>390</v>
      </c>
      <c r="H184" s="29" t="s">
        <v>391</v>
      </c>
      <c r="I184" s="30">
        <v>13648</v>
      </c>
      <c r="J184" s="30">
        <v>0</v>
      </c>
      <c r="K184" s="30">
        <v>13648</v>
      </c>
      <c r="L184" s="30">
        <v>12409.37</v>
      </c>
      <c r="M184" s="30">
        <v>12409.37</v>
      </c>
      <c r="N184" s="30">
        <v>12322.22</v>
      </c>
      <c r="O184" s="30">
        <v>12322.22</v>
      </c>
    </row>
    <row r="185" spans="1:15" x14ac:dyDescent="0.25">
      <c r="A185" s="10" t="str">
        <f>MID(Tabla1[[#This Row],[Org 2]],1,2)</f>
        <v>02</v>
      </c>
      <c r="B185" s="28" t="s">
        <v>100</v>
      </c>
      <c r="C185" s="28" t="s">
        <v>103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20</v>
      </c>
      <c r="G185" s="28" t="s">
        <v>418</v>
      </c>
      <c r="H185" s="29" t="s">
        <v>419</v>
      </c>
      <c r="I185" s="30">
        <v>1600</v>
      </c>
      <c r="J185" s="30">
        <v>0</v>
      </c>
      <c r="K185" s="30">
        <v>1600</v>
      </c>
      <c r="L185" s="30">
        <v>1600</v>
      </c>
      <c r="M185" s="30">
        <v>1600</v>
      </c>
      <c r="N185" s="30">
        <v>716.55</v>
      </c>
      <c r="O185" s="30">
        <v>716.55</v>
      </c>
    </row>
    <row r="186" spans="1:15" x14ac:dyDescent="0.25">
      <c r="A186" s="10" t="str">
        <f>MID(Tabla1[[#This Row],[Org 2]],1,2)</f>
        <v>02</v>
      </c>
      <c r="B186" s="28" t="s">
        <v>100</v>
      </c>
      <c r="C186" s="28" t="s">
        <v>103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21</v>
      </c>
      <c r="G186" s="28" t="s">
        <v>420</v>
      </c>
      <c r="H186" s="29" t="s">
        <v>421</v>
      </c>
      <c r="I186" s="30">
        <v>5575</v>
      </c>
      <c r="J186" s="30">
        <v>0</v>
      </c>
      <c r="K186" s="30">
        <v>5575</v>
      </c>
      <c r="L186" s="30">
        <v>5817.3</v>
      </c>
      <c r="M186" s="30">
        <v>5817.3</v>
      </c>
      <c r="N186" s="30">
        <v>1202.45</v>
      </c>
      <c r="O186" s="30">
        <v>816</v>
      </c>
    </row>
    <row r="187" spans="1:15" x14ac:dyDescent="0.25">
      <c r="A187" s="10" t="str">
        <f>MID(Tabla1[[#This Row],[Org 2]],1,2)</f>
        <v>02</v>
      </c>
      <c r="B187" s="28" t="s">
        <v>100</v>
      </c>
      <c r="C187" s="28" t="s">
        <v>103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8" t="s">
        <v>392</v>
      </c>
      <c r="H187" s="29" t="s">
        <v>393</v>
      </c>
      <c r="I187" s="30">
        <v>0</v>
      </c>
      <c r="J187" s="30">
        <v>0</v>
      </c>
      <c r="K187" s="30">
        <v>0</v>
      </c>
      <c r="L187" s="30">
        <v>84.64</v>
      </c>
      <c r="M187" s="30">
        <v>84.64</v>
      </c>
      <c r="N187" s="30">
        <v>84.64</v>
      </c>
      <c r="O187" s="30">
        <v>84.64</v>
      </c>
    </row>
    <row r="188" spans="1:15" x14ac:dyDescent="0.25">
      <c r="A188" s="10" t="str">
        <f>MID(Tabla1[[#This Row],[Org 2]],1,2)</f>
        <v>02</v>
      </c>
      <c r="B188" s="28" t="s">
        <v>100</v>
      </c>
      <c r="C188" s="28" t="s">
        <v>103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8" t="s">
        <v>561</v>
      </c>
      <c r="H188" s="29" t="s">
        <v>562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</row>
    <row r="189" spans="1:15" x14ac:dyDescent="0.25">
      <c r="A189" s="10" t="str">
        <f>MID(Tabla1[[#This Row],[Org 2]],1,2)</f>
        <v>02</v>
      </c>
      <c r="B189" s="28" t="s">
        <v>100</v>
      </c>
      <c r="C189" s="28" t="s">
        <v>103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8" t="s">
        <v>457</v>
      </c>
      <c r="H189" s="29" t="s">
        <v>458</v>
      </c>
      <c r="I189" s="30">
        <v>692340</v>
      </c>
      <c r="J189" s="30">
        <v>-5000</v>
      </c>
      <c r="K189" s="30">
        <v>687340</v>
      </c>
      <c r="L189" s="30">
        <v>600954.1</v>
      </c>
      <c r="M189" s="30">
        <v>600954.1</v>
      </c>
      <c r="N189" s="30">
        <v>588100.49</v>
      </c>
      <c r="O189" s="30">
        <v>588100.49</v>
      </c>
    </row>
    <row r="190" spans="1:15" x14ac:dyDescent="0.25">
      <c r="A190" s="10" t="str">
        <f>MID(Tabla1[[#This Row],[Org 2]],1,2)</f>
        <v>02</v>
      </c>
      <c r="B190" s="28" t="s">
        <v>100</v>
      </c>
      <c r="C190" s="28" t="s">
        <v>103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28" t="s">
        <v>473</v>
      </c>
      <c r="H190" s="29" t="s">
        <v>474</v>
      </c>
      <c r="I190" s="30">
        <v>6000</v>
      </c>
      <c r="J190" s="30">
        <v>0</v>
      </c>
      <c r="K190" s="30">
        <v>6000</v>
      </c>
      <c r="L190" s="30">
        <v>5986.2</v>
      </c>
      <c r="M190" s="30">
        <v>5986.2</v>
      </c>
      <c r="N190" s="30">
        <v>5986.2</v>
      </c>
      <c r="O190" s="30">
        <v>5986.2</v>
      </c>
    </row>
    <row r="191" spans="1:15" x14ac:dyDescent="0.25">
      <c r="A191" s="10" t="str">
        <f>MID(Tabla1[[#This Row],[Org 2]],1,2)</f>
        <v>02</v>
      </c>
      <c r="B191" s="28" t="s">
        <v>100</v>
      </c>
      <c r="C191" s="28" t="s">
        <v>103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28" t="s">
        <v>445</v>
      </c>
      <c r="H191" s="29" t="s">
        <v>446</v>
      </c>
      <c r="I191" s="30">
        <v>1000</v>
      </c>
      <c r="J191" s="30">
        <v>0</v>
      </c>
      <c r="K191" s="30">
        <v>1000</v>
      </c>
      <c r="L191" s="30">
        <v>131.81</v>
      </c>
      <c r="M191" s="30">
        <v>131.81</v>
      </c>
      <c r="N191" s="30">
        <v>131.81</v>
      </c>
      <c r="O191" s="30">
        <v>131.81</v>
      </c>
    </row>
    <row r="192" spans="1:15" x14ac:dyDescent="0.25">
      <c r="A192" s="10" t="str">
        <f>MID(Tabla1[[#This Row],[Org 2]],1,2)</f>
        <v>02</v>
      </c>
      <c r="B192" s="28" t="s">
        <v>100</v>
      </c>
      <c r="C192" s="28" t="s">
        <v>103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28" t="s">
        <v>422</v>
      </c>
      <c r="H192" s="29" t="s">
        <v>423</v>
      </c>
      <c r="I192" s="30">
        <v>8000</v>
      </c>
      <c r="J192" s="30">
        <v>0</v>
      </c>
      <c r="K192" s="30">
        <v>8000</v>
      </c>
      <c r="L192" s="30">
        <v>1070.6600000000001</v>
      </c>
      <c r="M192" s="30">
        <v>1070.6600000000001</v>
      </c>
      <c r="N192" s="30">
        <v>1070.6600000000001</v>
      </c>
      <c r="O192" s="30">
        <v>1070.6600000000001</v>
      </c>
    </row>
    <row r="193" spans="1:15" x14ac:dyDescent="0.25">
      <c r="A193" s="10" t="str">
        <f>MID(Tabla1[[#This Row],[Org 2]],1,2)</f>
        <v>02</v>
      </c>
      <c r="B193" s="28" t="s">
        <v>100</v>
      </c>
      <c r="C193" s="28" t="s">
        <v>103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22</v>
      </c>
      <c r="G193" s="28" t="s">
        <v>449</v>
      </c>
      <c r="H193" s="29" t="s">
        <v>450</v>
      </c>
      <c r="I193" s="30">
        <v>35000</v>
      </c>
      <c r="J193" s="30">
        <v>-5000</v>
      </c>
      <c r="K193" s="30">
        <v>30000</v>
      </c>
      <c r="L193" s="30">
        <v>20502.189999999999</v>
      </c>
      <c r="M193" s="30">
        <v>20502.189999999999</v>
      </c>
      <c r="N193" s="30">
        <v>20381.47</v>
      </c>
      <c r="O193" s="30">
        <v>20381.47</v>
      </c>
    </row>
    <row r="194" spans="1:15" x14ac:dyDescent="0.25">
      <c r="A194" s="10" t="str">
        <f>MID(Tabla1[[#This Row],[Org 2]],1,2)</f>
        <v>02</v>
      </c>
      <c r="B194" s="28" t="s">
        <v>100</v>
      </c>
      <c r="C194" s="28" t="s">
        <v>103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22</v>
      </c>
      <c r="G194" s="28" t="s">
        <v>461</v>
      </c>
      <c r="H194" s="29" t="s">
        <v>462</v>
      </c>
      <c r="I194" s="30">
        <v>9000</v>
      </c>
      <c r="J194" s="30">
        <v>0</v>
      </c>
      <c r="K194" s="30">
        <v>9000</v>
      </c>
      <c r="L194" s="30">
        <v>2589.4</v>
      </c>
      <c r="M194" s="30">
        <v>2589.4</v>
      </c>
      <c r="N194" s="30">
        <v>2589.4</v>
      </c>
      <c r="O194" s="30">
        <v>2589.4</v>
      </c>
    </row>
    <row r="195" spans="1:15" x14ac:dyDescent="0.25">
      <c r="A195" s="10" t="str">
        <f>MID(Tabla1[[#This Row],[Org 2]],1,2)</f>
        <v>02</v>
      </c>
      <c r="B195" s="28" t="s">
        <v>100</v>
      </c>
      <c r="C195" s="28" t="s">
        <v>103</v>
      </c>
      <c r="D195" s="11" t="str">
        <f>VLOOKUP(C195,Hoja2!B:C,2,FALSE)</f>
        <v>Gestión del Patromonio</v>
      </c>
      <c r="E195" s="12" t="str">
        <f t="shared" si="6"/>
        <v>2</v>
      </c>
      <c r="F195" s="12" t="str">
        <f t="shared" si="7"/>
        <v>23</v>
      </c>
      <c r="G195" s="28" t="s">
        <v>404</v>
      </c>
      <c r="H195" s="29" t="s">
        <v>405</v>
      </c>
      <c r="I195" s="30">
        <v>200</v>
      </c>
      <c r="J195" s="30">
        <v>0</v>
      </c>
      <c r="K195" s="30">
        <v>200</v>
      </c>
      <c r="L195" s="30">
        <v>0</v>
      </c>
      <c r="M195" s="30">
        <v>0</v>
      </c>
      <c r="N195" s="30">
        <v>0</v>
      </c>
      <c r="O195" s="30">
        <v>0</v>
      </c>
    </row>
    <row r="196" spans="1:15" x14ac:dyDescent="0.25">
      <c r="A196" s="10" t="str">
        <f>MID(Tabla1[[#This Row],[Org 2]],1,2)</f>
        <v>02</v>
      </c>
      <c r="B196" s="28" t="s">
        <v>100</v>
      </c>
      <c r="C196" s="28" t="s">
        <v>103</v>
      </c>
      <c r="D196" s="11" t="str">
        <f>VLOOKUP(C196,Hoja2!B:C,2,FALSE)</f>
        <v>Gestión del Patromonio</v>
      </c>
      <c r="E196" s="12" t="str">
        <f t="shared" si="6"/>
        <v>2</v>
      </c>
      <c r="F196" s="12" t="str">
        <f t="shared" si="7"/>
        <v>23</v>
      </c>
      <c r="G196" s="28" t="s">
        <v>408</v>
      </c>
      <c r="H196" s="29" t="s">
        <v>409</v>
      </c>
      <c r="I196" s="30">
        <v>200</v>
      </c>
      <c r="J196" s="30">
        <v>0</v>
      </c>
      <c r="K196" s="30">
        <v>200</v>
      </c>
      <c r="L196" s="30">
        <v>0</v>
      </c>
      <c r="M196" s="30">
        <v>0</v>
      </c>
      <c r="N196" s="30">
        <v>0</v>
      </c>
      <c r="O196" s="30">
        <v>0</v>
      </c>
    </row>
    <row r="197" spans="1:15" x14ac:dyDescent="0.25">
      <c r="A197" s="10" t="str">
        <f>MID(Tabla1[[#This Row],[Org 2]],1,2)</f>
        <v>02</v>
      </c>
      <c r="B197" s="28" t="s">
        <v>100</v>
      </c>
      <c r="C197" s="28" t="s">
        <v>103</v>
      </c>
      <c r="D197" s="11" t="str">
        <f>VLOOKUP(C197,Hoja2!B:C,2,FALSE)</f>
        <v>Gestión del Patromonio</v>
      </c>
      <c r="E197" s="12" t="str">
        <f t="shared" si="6"/>
        <v>6</v>
      </c>
      <c r="F197" s="12" t="str">
        <f t="shared" si="7"/>
        <v>62</v>
      </c>
      <c r="G197" s="28" t="s">
        <v>455</v>
      </c>
      <c r="H197" s="29" t="s">
        <v>456</v>
      </c>
      <c r="I197" s="30">
        <v>60000</v>
      </c>
      <c r="J197" s="30">
        <v>0</v>
      </c>
      <c r="K197" s="30">
        <v>60000</v>
      </c>
      <c r="L197" s="30">
        <v>45012</v>
      </c>
      <c r="M197" s="30">
        <v>40376.49</v>
      </c>
      <c r="N197" s="30">
        <v>0</v>
      </c>
      <c r="O197" s="30">
        <v>0</v>
      </c>
    </row>
    <row r="198" spans="1:15" x14ac:dyDescent="0.25">
      <c r="A198" s="10" t="str">
        <f>MID(Tabla1[[#This Row],[Org 2]],1,2)</f>
        <v>02</v>
      </c>
      <c r="B198" s="28" t="s">
        <v>100</v>
      </c>
      <c r="C198" s="28" t="s">
        <v>103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28" t="s">
        <v>492</v>
      </c>
      <c r="H198" s="29" t="s">
        <v>493</v>
      </c>
      <c r="I198" s="30">
        <v>6000</v>
      </c>
      <c r="J198" s="30">
        <v>0</v>
      </c>
      <c r="K198" s="30">
        <v>6000</v>
      </c>
      <c r="L198" s="30">
        <v>157.22999999999999</v>
      </c>
      <c r="M198" s="30">
        <v>157.22999999999999</v>
      </c>
      <c r="N198" s="30">
        <v>157.22999999999999</v>
      </c>
      <c r="O198" s="30">
        <v>157.22999999999999</v>
      </c>
    </row>
    <row r="199" spans="1:15" x14ac:dyDescent="0.25">
      <c r="A199" s="10" t="str">
        <f>MID(Tabla1[[#This Row],[Org 2]],1,2)</f>
        <v>02</v>
      </c>
      <c r="B199" s="28" t="s">
        <v>100</v>
      </c>
      <c r="C199" s="28" t="s">
        <v>103</v>
      </c>
      <c r="D199" s="11" t="str">
        <f>VLOOKUP(C199,Hoja2!B:C,2,FALSE)</f>
        <v>Gestión del Patromonio</v>
      </c>
      <c r="E199" s="12" t="str">
        <f t="shared" si="6"/>
        <v>8</v>
      </c>
      <c r="F199" s="12" t="str">
        <f t="shared" si="7"/>
        <v>83</v>
      </c>
      <c r="G199" s="28" t="s">
        <v>494</v>
      </c>
      <c r="H199" s="29" t="s">
        <v>495</v>
      </c>
      <c r="I199" s="30">
        <v>35000</v>
      </c>
      <c r="J199" s="30">
        <v>0</v>
      </c>
      <c r="K199" s="30">
        <v>35000</v>
      </c>
      <c r="L199" s="30">
        <v>0</v>
      </c>
      <c r="M199" s="30">
        <v>0</v>
      </c>
      <c r="N199" s="30">
        <v>0</v>
      </c>
      <c r="O199" s="30">
        <v>0</v>
      </c>
    </row>
    <row r="200" spans="1:15" x14ac:dyDescent="0.25">
      <c r="A200" s="10" t="str">
        <f>MID(Tabla1[[#This Row],[Org 2]],1,2)</f>
        <v>02</v>
      </c>
      <c r="B200" s="28" t="s">
        <v>100</v>
      </c>
      <c r="C200" s="28" t="s">
        <v>103</v>
      </c>
      <c r="D200" s="11" t="str">
        <f>VLOOKUP(C200,Hoja2!B:C,2,FALSE)</f>
        <v>Gestión del Patromonio</v>
      </c>
      <c r="E200" s="12" t="str">
        <f t="shared" si="6"/>
        <v>8</v>
      </c>
      <c r="F200" s="12" t="str">
        <f t="shared" si="7"/>
        <v>83</v>
      </c>
      <c r="G200" s="28" t="s">
        <v>485</v>
      </c>
      <c r="H200" s="29" t="s">
        <v>486</v>
      </c>
      <c r="I200" s="30">
        <v>20000</v>
      </c>
      <c r="J200" s="30">
        <v>0</v>
      </c>
      <c r="K200" s="30">
        <v>20000</v>
      </c>
      <c r="L200" s="30">
        <v>0</v>
      </c>
      <c r="M200" s="30">
        <v>0</v>
      </c>
      <c r="N200" s="30">
        <v>0</v>
      </c>
      <c r="O200" s="30">
        <v>0</v>
      </c>
    </row>
    <row r="201" spans="1:15" x14ac:dyDescent="0.25">
      <c r="A201" s="10" t="str">
        <f>MID(Tabla1[[#This Row],[Org 2]],1,2)</f>
        <v>02</v>
      </c>
      <c r="B201" s="28" t="s">
        <v>100</v>
      </c>
      <c r="C201" s="28" t="s">
        <v>104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8" t="s">
        <v>412</v>
      </c>
      <c r="H201" s="29" t="s">
        <v>413</v>
      </c>
      <c r="I201" s="30">
        <v>65636</v>
      </c>
      <c r="J201" s="30">
        <v>0</v>
      </c>
      <c r="K201" s="30">
        <v>65636</v>
      </c>
      <c r="L201" s="30">
        <v>51086</v>
      </c>
      <c r="M201" s="30">
        <v>51086</v>
      </c>
      <c r="N201" s="30">
        <v>50546.19</v>
      </c>
      <c r="O201" s="30">
        <v>50546.19</v>
      </c>
    </row>
    <row r="202" spans="1:15" x14ac:dyDescent="0.25">
      <c r="A202" s="10" t="str">
        <f>MID(Tabla1[[#This Row],[Org 2]],1,2)</f>
        <v>02</v>
      </c>
      <c r="B202" s="28" t="s">
        <v>100</v>
      </c>
      <c r="C202" s="28" t="s">
        <v>104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8" t="s">
        <v>414</v>
      </c>
      <c r="H202" s="29" t="s">
        <v>415</v>
      </c>
      <c r="I202" s="30">
        <v>43287</v>
      </c>
      <c r="J202" s="30">
        <v>0</v>
      </c>
      <c r="K202" s="30">
        <v>43287</v>
      </c>
      <c r="L202" s="30">
        <v>29065.279999999999</v>
      </c>
      <c r="M202" s="30">
        <v>29065.279999999999</v>
      </c>
      <c r="N202" s="30">
        <v>28567.99</v>
      </c>
      <c r="O202" s="30">
        <v>28567.99</v>
      </c>
    </row>
    <row r="203" spans="1:15" x14ac:dyDescent="0.25">
      <c r="A203" s="10" t="str">
        <f>MID(Tabla1[[#This Row],[Org 2]],1,2)</f>
        <v>02</v>
      </c>
      <c r="B203" s="28" t="s">
        <v>100</v>
      </c>
      <c r="C203" s="28" t="s">
        <v>104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28" t="s">
        <v>416</v>
      </c>
      <c r="H203" s="29" t="s">
        <v>417</v>
      </c>
      <c r="I203" s="30">
        <v>18734</v>
      </c>
      <c r="J203" s="30">
        <v>0</v>
      </c>
      <c r="K203" s="30">
        <v>18734</v>
      </c>
      <c r="L203" s="30">
        <v>18649</v>
      </c>
      <c r="M203" s="30">
        <v>18649</v>
      </c>
      <c r="N203" s="30">
        <v>18312.29</v>
      </c>
      <c r="O203" s="30">
        <v>18312.29</v>
      </c>
    </row>
    <row r="204" spans="1:15" x14ac:dyDescent="0.25">
      <c r="A204" s="10" t="str">
        <f>MID(Tabla1[[#This Row],[Org 2]],1,2)</f>
        <v>02</v>
      </c>
      <c r="B204" s="28" t="s">
        <v>100</v>
      </c>
      <c r="C204" s="28" t="s">
        <v>104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28" t="s">
        <v>384</v>
      </c>
      <c r="H204" s="29" t="s">
        <v>385</v>
      </c>
      <c r="I204" s="30">
        <v>11149</v>
      </c>
      <c r="J204" s="30">
        <v>0</v>
      </c>
      <c r="K204" s="30">
        <v>11149</v>
      </c>
      <c r="L204" s="30">
        <v>9044</v>
      </c>
      <c r="M204" s="30">
        <v>9044</v>
      </c>
      <c r="N204" s="30">
        <v>8952.25</v>
      </c>
      <c r="O204" s="30">
        <v>8952.25</v>
      </c>
    </row>
    <row r="205" spans="1:15" x14ac:dyDescent="0.25">
      <c r="A205" s="10" t="str">
        <f>MID(Tabla1[[#This Row],[Org 2]],1,2)</f>
        <v>02</v>
      </c>
      <c r="B205" s="28" t="s">
        <v>100</v>
      </c>
      <c r="C205" s="28" t="s">
        <v>104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28" t="s">
        <v>386</v>
      </c>
      <c r="H205" s="29" t="s">
        <v>387</v>
      </c>
      <c r="I205" s="30">
        <v>74454</v>
      </c>
      <c r="J205" s="30">
        <v>0</v>
      </c>
      <c r="K205" s="30">
        <v>74454</v>
      </c>
      <c r="L205" s="30">
        <v>60509.120000000003</v>
      </c>
      <c r="M205" s="30">
        <v>60509.120000000003</v>
      </c>
      <c r="N205" s="30">
        <v>59884.88</v>
      </c>
      <c r="O205" s="30">
        <v>59884.88</v>
      </c>
    </row>
    <row r="206" spans="1:15" x14ac:dyDescent="0.25">
      <c r="A206" s="10" t="str">
        <f>MID(Tabla1[[#This Row],[Org 2]],1,2)</f>
        <v>02</v>
      </c>
      <c r="B206" s="28" t="s">
        <v>100</v>
      </c>
      <c r="C206" s="28" t="s">
        <v>104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12</v>
      </c>
      <c r="G206" s="28" t="s">
        <v>388</v>
      </c>
      <c r="H206" s="29" t="s">
        <v>389</v>
      </c>
      <c r="I206" s="30">
        <v>186673</v>
      </c>
      <c r="J206" s="30">
        <v>0</v>
      </c>
      <c r="K206" s="30">
        <v>186673</v>
      </c>
      <c r="L206" s="30">
        <v>155206.32</v>
      </c>
      <c r="M206" s="30">
        <v>155206.32</v>
      </c>
      <c r="N206" s="30">
        <v>153416.53</v>
      </c>
      <c r="O206" s="30">
        <v>153416.53</v>
      </c>
    </row>
    <row r="207" spans="1:15" x14ac:dyDescent="0.25">
      <c r="A207" s="10" t="str">
        <f>MID(Tabla1[[#This Row],[Org 2]],1,2)</f>
        <v>02</v>
      </c>
      <c r="B207" s="28" t="s">
        <v>100</v>
      </c>
      <c r="C207" s="28" t="s">
        <v>104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12</v>
      </c>
      <c r="G207" s="28" t="s">
        <v>390</v>
      </c>
      <c r="H207" s="29" t="s">
        <v>391</v>
      </c>
      <c r="I207" s="30">
        <v>7123</v>
      </c>
      <c r="J207" s="30">
        <v>0</v>
      </c>
      <c r="K207" s="30">
        <v>7123</v>
      </c>
      <c r="L207" s="30">
        <v>5968.05</v>
      </c>
      <c r="M207" s="30">
        <v>5968.05</v>
      </c>
      <c r="N207" s="30">
        <v>5953.03</v>
      </c>
      <c r="O207" s="30">
        <v>5953.03</v>
      </c>
    </row>
    <row r="208" spans="1:15" x14ac:dyDescent="0.25">
      <c r="A208" s="10" t="str">
        <f>MID(Tabla1[[#This Row],[Org 2]],1,2)</f>
        <v>02</v>
      </c>
      <c r="B208" s="28" t="s">
        <v>100</v>
      </c>
      <c r="C208" s="28" t="s">
        <v>104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28" t="s">
        <v>428</v>
      </c>
      <c r="H208" s="29" t="s">
        <v>379</v>
      </c>
      <c r="I208" s="30">
        <v>742816</v>
      </c>
      <c r="J208" s="30">
        <v>0</v>
      </c>
      <c r="K208" s="30">
        <v>742816</v>
      </c>
      <c r="L208" s="30">
        <v>670202.96</v>
      </c>
      <c r="M208" s="30">
        <v>670202.96</v>
      </c>
      <c r="N208" s="30">
        <v>613341.92000000004</v>
      </c>
      <c r="O208" s="30">
        <v>613341.92000000004</v>
      </c>
    </row>
    <row r="209" spans="1:15" x14ac:dyDescent="0.25">
      <c r="A209" s="10" t="str">
        <f>MID(Tabla1[[#This Row],[Org 2]],1,2)</f>
        <v>02</v>
      </c>
      <c r="B209" s="28" t="s">
        <v>100</v>
      </c>
      <c r="C209" s="28" t="s">
        <v>104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28" t="s">
        <v>429</v>
      </c>
      <c r="H209" s="29" t="s">
        <v>430</v>
      </c>
      <c r="I209" s="30">
        <v>0</v>
      </c>
      <c r="J209" s="30">
        <v>0</v>
      </c>
      <c r="K209" s="30">
        <v>0</v>
      </c>
      <c r="L209" s="30">
        <v>30600</v>
      </c>
      <c r="M209" s="30">
        <v>30600</v>
      </c>
      <c r="N209" s="30">
        <v>24120.03</v>
      </c>
      <c r="O209" s="30">
        <v>24120.03</v>
      </c>
    </row>
    <row r="210" spans="1:15" x14ac:dyDescent="0.25">
      <c r="A210" s="10" t="str">
        <f>MID(Tabla1[[#This Row],[Org 2]],1,2)</f>
        <v>02</v>
      </c>
      <c r="B210" s="28" t="s">
        <v>100</v>
      </c>
      <c r="C210" s="28" t="s">
        <v>104</v>
      </c>
      <c r="D210" s="11" t="str">
        <f>VLOOKUP(C210,Hoja2!B:C,2,FALSE)</f>
        <v>Mantenimiento de Edificios e Intalaciones Municipales</v>
      </c>
      <c r="E210" s="12" t="str">
        <f t="shared" si="6"/>
        <v>1</v>
      </c>
      <c r="F210" s="12" t="str">
        <f t="shared" si="7"/>
        <v>13</v>
      </c>
      <c r="G210" s="28" t="s">
        <v>431</v>
      </c>
      <c r="H210" s="29" t="s">
        <v>432</v>
      </c>
      <c r="I210" s="30">
        <v>720909</v>
      </c>
      <c r="J210" s="30">
        <v>174500</v>
      </c>
      <c r="K210" s="30">
        <v>895409</v>
      </c>
      <c r="L210" s="30">
        <v>668597.23</v>
      </c>
      <c r="M210" s="30">
        <v>668597.23</v>
      </c>
      <c r="N210" s="30">
        <v>613759.25</v>
      </c>
      <c r="O210" s="30">
        <v>613759.25</v>
      </c>
    </row>
    <row r="211" spans="1:15" x14ac:dyDescent="0.25">
      <c r="A211" s="10" t="str">
        <f>MID(Tabla1[[#This Row],[Org 2]],1,2)</f>
        <v>02</v>
      </c>
      <c r="B211" s="28" t="s">
        <v>100</v>
      </c>
      <c r="C211" s="28" t="s">
        <v>104</v>
      </c>
      <c r="D211" s="11" t="str">
        <f>VLOOKUP(C211,Hoja2!B:C,2,FALSE)</f>
        <v>Mantenimiento de Edificios e Intalaciones Municipales</v>
      </c>
      <c r="E211" s="12" t="str">
        <f t="shared" si="6"/>
        <v>1</v>
      </c>
      <c r="F211" s="12" t="str">
        <f t="shared" si="7"/>
        <v>13</v>
      </c>
      <c r="G211" s="28" t="s">
        <v>451</v>
      </c>
      <c r="H211" s="29" t="s">
        <v>452</v>
      </c>
      <c r="I211" s="30">
        <v>0</v>
      </c>
      <c r="J211" s="30">
        <v>0</v>
      </c>
      <c r="K211" s="30">
        <v>0</v>
      </c>
      <c r="L211" s="30">
        <v>171629.97</v>
      </c>
      <c r="M211" s="30">
        <v>171629.97</v>
      </c>
      <c r="N211" s="30">
        <v>160470.07</v>
      </c>
      <c r="O211" s="30">
        <v>160470.07</v>
      </c>
    </row>
    <row r="212" spans="1:15" x14ac:dyDescent="0.25">
      <c r="A212" s="10" t="str">
        <f>MID(Tabla1[[#This Row],[Org 2]],1,2)</f>
        <v>02</v>
      </c>
      <c r="B212" s="28" t="s">
        <v>100</v>
      </c>
      <c r="C212" s="28" t="s">
        <v>104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20</v>
      </c>
      <c r="G212" s="28" t="s">
        <v>418</v>
      </c>
      <c r="H212" s="29" t="s">
        <v>419</v>
      </c>
      <c r="I212" s="30">
        <v>10000</v>
      </c>
      <c r="J212" s="30">
        <v>0</v>
      </c>
      <c r="K212" s="30">
        <v>10000</v>
      </c>
      <c r="L212" s="30">
        <v>9901.2999999999993</v>
      </c>
      <c r="M212" s="30">
        <v>9901.2999999999993</v>
      </c>
      <c r="N212" s="30">
        <v>8901.0499999999993</v>
      </c>
      <c r="O212" s="30">
        <v>8554.5499999999993</v>
      </c>
    </row>
    <row r="213" spans="1:15" x14ac:dyDescent="0.25">
      <c r="A213" s="10" t="str">
        <f>MID(Tabla1[[#This Row],[Org 2]],1,2)</f>
        <v>02</v>
      </c>
      <c r="B213" s="28" t="s">
        <v>100</v>
      </c>
      <c r="C213" s="28" t="s">
        <v>104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28" t="s">
        <v>496</v>
      </c>
      <c r="H213" s="29" t="s">
        <v>497</v>
      </c>
      <c r="I213" s="30">
        <v>70000</v>
      </c>
      <c r="J213" s="30">
        <v>0</v>
      </c>
      <c r="K213" s="30">
        <v>70000</v>
      </c>
      <c r="L213" s="30">
        <v>56030.11</v>
      </c>
      <c r="M213" s="30">
        <v>45855.75</v>
      </c>
      <c r="N213" s="30">
        <v>34611.279999999999</v>
      </c>
      <c r="O213" s="30">
        <v>33786.85</v>
      </c>
    </row>
    <row r="214" spans="1:15" x14ac:dyDescent="0.25">
      <c r="A214" s="10" t="str">
        <f>MID(Tabla1[[#This Row],[Org 2]],1,2)</f>
        <v>02</v>
      </c>
      <c r="B214" s="28" t="s">
        <v>100</v>
      </c>
      <c r="C214" s="28" t="s">
        <v>104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21</v>
      </c>
      <c r="G214" s="28" t="s">
        <v>420</v>
      </c>
      <c r="H214" s="29" t="s">
        <v>421</v>
      </c>
      <c r="I214" s="30">
        <v>40000</v>
      </c>
      <c r="J214" s="30">
        <v>36000</v>
      </c>
      <c r="K214" s="30">
        <v>76000</v>
      </c>
      <c r="L214" s="30">
        <v>67919.19</v>
      </c>
      <c r="M214" s="30">
        <v>58240.69</v>
      </c>
      <c r="N214" s="30">
        <v>51047.51</v>
      </c>
      <c r="O214" s="30">
        <v>34966.83</v>
      </c>
    </row>
    <row r="215" spans="1:15" x14ac:dyDescent="0.25">
      <c r="A215" s="10" t="str">
        <f>MID(Tabla1[[#This Row],[Org 2]],1,2)</f>
        <v>02</v>
      </c>
      <c r="B215" s="28" t="s">
        <v>100</v>
      </c>
      <c r="C215" s="28" t="s">
        <v>104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21</v>
      </c>
      <c r="G215" s="28" t="s">
        <v>435</v>
      </c>
      <c r="H215" s="29" t="s">
        <v>436</v>
      </c>
      <c r="I215" s="30">
        <v>12000</v>
      </c>
      <c r="J215" s="30">
        <v>0</v>
      </c>
      <c r="K215" s="30">
        <v>12000</v>
      </c>
      <c r="L215" s="30">
        <v>14352.17</v>
      </c>
      <c r="M215" s="30">
        <v>12415.34</v>
      </c>
      <c r="N215" s="30">
        <v>11933.16</v>
      </c>
      <c r="O215" s="30">
        <v>10611.09</v>
      </c>
    </row>
    <row r="216" spans="1:15" x14ac:dyDescent="0.25">
      <c r="A216" s="10" t="str">
        <f>MID(Tabla1[[#This Row],[Org 2]],1,2)</f>
        <v>02</v>
      </c>
      <c r="B216" s="28" t="s">
        <v>100</v>
      </c>
      <c r="C216" s="28" t="s">
        <v>104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8" t="s">
        <v>392</v>
      </c>
      <c r="H216" s="29" t="s">
        <v>393</v>
      </c>
      <c r="I216" s="30">
        <v>0</v>
      </c>
      <c r="J216" s="30">
        <v>0</v>
      </c>
      <c r="K216" s="30">
        <v>0</v>
      </c>
      <c r="L216" s="30">
        <v>164.08</v>
      </c>
      <c r="M216" s="30">
        <v>164.08</v>
      </c>
      <c r="N216" s="30">
        <v>164.08</v>
      </c>
      <c r="O216" s="30">
        <v>164.08</v>
      </c>
    </row>
    <row r="217" spans="1:15" x14ac:dyDescent="0.25">
      <c r="A217" s="10" t="str">
        <f>MID(Tabla1[[#This Row],[Org 2]],1,2)</f>
        <v>02</v>
      </c>
      <c r="B217" s="28" t="s">
        <v>100</v>
      </c>
      <c r="C217" s="28" t="s">
        <v>104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8" t="s">
        <v>453</v>
      </c>
      <c r="H217" s="29" t="s">
        <v>454</v>
      </c>
      <c r="I217" s="30">
        <v>250000</v>
      </c>
      <c r="J217" s="30">
        <v>0</v>
      </c>
      <c r="K217" s="30">
        <v>250000</v>
      </c>
      <c r="L217" s="30">
        <v>250000</v>
      </c>
      <c r="M217" s="30">
        <v>250000</v>
      </c>
      <c r="N217" s="30">
        <v>127611.84</v>
      </c>
      <c r="O217" s="30">
        <v>121089.04</v>
      </c>
    </row>
    <row r="218" spans="1:15" x14ac:dyDescent="0.25">
      <c r="A218" s="10" t="str">
        <f>MID(Tabla1[[#This Row],[Org 2]],1,2)</f>
        <v>02</v>
      </c>
      <c r="B218" s="28" t="s">
        <v>100</v>
      </c>
      <c r="C218" s="28" t="s">
        <v>104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8" t="s">
        <v>561</v>
      </c>
      <c r="H218" s="29" t="s">
        <v>562</v>
      </c>
      <c r="I218" s="30">
        <v>0</v>
      </c>
      <c r="J218" s="30">
        <v>0</v>
      </c>
      <c r="K218" s="30">
        <v>0</v>
      </c>
      <c r="L218" s="30">
        <v>10550.39</v>
      </c>
      <c r="M218" s="30">
        <v>10550.39</v>
      </c>
      <c r="N218" s="30">
        <v>10550.39</v>
      </c>
      <c r="O218" s="30">
        <v>0</v>
      </c>
    </row>
    <row r="219" spans="1:15" x14ac:dyDescent="0.25">
      <c r="A219" s="10" t="str">
        <f>MID(Tabla1[[#This Row],[Org 2]],1,2)</f>
        <v>02</v>
      </c>
      <c r="B219" s="28" t="s">
        <v>100</v>
      </c>
      <c r="C219" s="28" t="s">
        <v>104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28" t="s">
        <v>498</v>
      </c>
      <c r="H219" s="29" t="s">
        <v>499</v>
      </c>
      <c r="I219" s="30">
        <v>75000</v>
      </c>
      <c r="J219" s="30">
        <v>0</v>
      </c>
      <c r="K219" s="30">
        <v>75000</v>
      </c>
      <c r="L219" s="30">
        <v>95000</v>
      </c>
      <c r="M219" s="30">
        <v>95000</v>
      </c>
      <c r="N219" s="30">
        <v>81716.78</v>
      </c>
      <c r="O219" s="30">
        <v>81525.100000000006</v>
      </c>
    </row>
    <row r="220" spans="1:15" x14ac:dyDescent="0.25">
      <c r="A220" s="10" t="str">
        <f>MID(Tabla1[[#This Row],[Org 2]],1,2)</f>
        <v>02</v>
      </c>
      <c r="B220" s="28" t="s">
        <v>100</v>
      </c>
      <c r="C220" s="28" t="s">
        <v>104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28" t="s">
        <v>437</v>
      </c>
      <c r="H220" s="29" t="s">
        <v>438</v>
      </c>
      <c r="I220" s="30">
        <v>20000</v>
      </c>
      <c r="J220" s="30">
        <v>0</v>
      </c>
      <c r="K220" s="30">
        <v>20000</v>
      </c>
      <c r="L220" s="30">
        <v>22500</v>
      </c>
      <c r="M220" s="30">
        <v>22500</v>
      </c>
      <c r="N220" s="30">
        <v>19280.77</v>
      </c>
      <c r="O220" s="30">
        <v>15487.67</v>
      </c>
    </row>
    <row r="221" spans="1:15" x14ac:dyDescent="0.25">
      <c r="A221" s="10" t="str">
        <f>MID(Tabla1[[#This Row],[Org 2]],1,2)</f>
        <v>02</v>
      </c>
      <c r="B221" s="28" t="s">
        <v>100</v>
      </c>
      <c r="C221" s="28" t="s">
        <v>104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28" t="s">
        <v>439</v>
      </c>
      <c r="H221" s="29" t="s">
        <v>440</v>
      </c>
      <c r="I221" s="30">
        <v>32775</v>
      </c>
      <c r="J221" s="30">
        <v>-5000</v>
      </c>
      <c r="K221" s="30">
        <v>27775</v>
      </c>
      <c r="L221" s="30">
        <v>23263.72</v>
      </c>
      <c r="M221" s="30">
        <v>23263.72</v>
      </c>
      <c r="N221" s="30">
        <v>23150.44</v>
      </c>
      <c r="O221" s="30">
        <v>15897.97</v>
      </c>
    </row>
    <row r="222" spans="1:15" x14ac:dyDescent="0.25">
      <c r="A222" s="10" t="str">
        <f>MID(Tabla1[[#This Row],[Org 2]],1,2)</f>
        <v>02</v>
      </c>
      <c r="B222" s="28" t="s">
        <v>100</v>
      </c>
      <c r="C222" s="28" t="s">
        <v>104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28" t="s">
        <v>473</v>
      </c>
      <c r="H222" s="29" t="s">
        <v>474</v>
      </c>
      <c r="I222" s="30">
        <v>0</v>
      </c>
      <c r="J222" s="30">
        <v>0</v>
      </c>
      <c r="K222" s="30">
        <v>0</v>
      </c>
      <c r="L222" s="30">
        <v>1900</v>
      </c>
      <c r="M222" s="30">
        <v>1900</v>
      </c>
      <c r="N222" s="30">
        <v>1333.52</v>
      </c>
      <c r="O222" s="30">
        <v>1183.44</v>
      </c>
    </row>
    <row r="223" spans="1:15" x14ac:dyDescent="0.25">
      <c r="A223" s="10" t="str">
        <f>MID(Tabla1[[#This Row],[Org 2]],1,2)</f>
        <v>02</v>
      </c>
      <c r="B223" s="28" t="s">
        <v>100</v>
      </c>
      <c r="C223" s="28" t="s">
        <v>104</v>
      </c>
      <c r="D223" s="11" t="str">
        <f>VLOOKUP(C223,Hoja2!B:C,2,FALSE)</f>
        <v>Mantenimiento de Edificios e Intalaciones Municipales</v>
      </c>
      <c r="E223" s="12" t="str">
        <f t="shared" si="6"/>
        <v>2</v>
      </c>
      <c r="F223" s="12" t="str">
        <f t="shared" si="7"/>
        <v>22</v>
      </c>
      <c r="G223" s="28" t="s">
        <v>449</v>
      </c>
      <c r="H223" s="29" t="s">
        <v>450</v>
      </c>
      <c r="I223" s="30">
        <v>3000</v>
      </c>
      <c r="J223" s="30">
        <v>0</v>
      </c>
      <c r="K223" s="30">
        <v>3000</v>
      </c>
      <c r="L223" s="30">
        <v>2957.85</v>
      </c>
      <c r="M223" s="30">
        <v>2957.85</v>
      </c>
      <c r="N223" s="30">
        <v>2957.85</v>
      </c>
      <c r="O223" s="30">
        <v>2065.9699999999998</v>
      </c>
    </row>
    <row r="224" spans="1:15" x14ac:dyDescent="0.25">
      <c r="A224" s="10" t="str">
        <f>MID(Tabla1[[#This Row],[Org 2]],1,2)</f>
        <v>02</v>
      </c>
      <c r="B224" s="28" t="s">
        <v>100</v>
      </c>
      <c r="C224" s="28" t="s">
        <v>104</v>
      </c>
      <c r="D224" s="11" t="str">
        <f>VLOOKUP(C224,Hoja2!B:C,2,FALSE)</f>
        <v>Mantenimiento de Edificios e Intalaciones Municipales</v>
      </c>
      <c r="E224" s="12" t="str">
        <f t="shared" si="6"/>
        <v>2</v>
      </c>
      <c r="F224" s="12" t="str">
        <f t="shared" si="7"/>
        <v>22</v>
      </c>
      <c r="G224" s="28" t="s">
        <v>500</v>
      </c>
      <c r="H224" s="29" t="s">
        <v>501</v>
      </c>
      <c r="I224" s="30">
        <v>320000</v>
      </c>
      <c r="J224" s="30">
        <v>0</v>
      </c>
      <c r="K224" s="30">
        <v>320000</v>
      </c>
      <c r="L224" s="30">
        <v>313235.67</v>
      </c>
      <c r="M224" s="30">
        <v>313235.67</v>
      </c>
      <c r="N224" s="30">
        <v>313235.28000000003</v>
      </c>
      <c r="O224" s="30">
        <v>313235.28000000003</v>
      </c>
    </row>
    <row r="225" spans="1:15" x14ac:dyDescent="0.25">
      <c r="A225" s="10" t="str">
        <f>MID(Tabla1[[#This Row],[Org 2]],1,2)</f>
        <v>02</v>
      </c>
      <c r="B225" s="28" t="s">
        <v>100</v>
      </c>
      <c r="C225" s="28" t="s">
        <v>104</v>
      </c>
      <c r="D225" s="11" t="str">
        <f>VLOOKUP(C225,Hoja2!B:C,2,FALSE)</f>
        <v>Mantenimiento de Edificios e Intalaciones Municipales</v>
      </c>
      <c r="E225" s="12" t="str">
        <f t="shared" si="6"/>
        <v>2</v>
      </c>
      <c r="F225" s="12" t="str">
        <f t="shared" si="7"/>
        <v>22</v>
      </c>
      <c r="G225" s="28" t="s">
        <v>461</v>
      </c>
      <c r="H225" s="29" t="s">
        <v>462</v>
      </c>
      <c r="I225" s="30">
        <v>0</v>
      </c>
      <c r="J225" s="30">
        <v>0</v>
      </c>
      <c r="K225" s="30">
        <v>0</v>
      </c>
      <c r="L225" s="30">
        <v>3829.7</v>
      </c>
      <c r="M225" s="30">
        <v>3829.7</v>
      </c>
      <c r="N225" s="30">
        <v>3829.7</v>
      </c>
      <c r="O225" s="30">
        <v>3829.7</v>
      </c>
    </row>
    <row r="226" spans="1:15" x14ac:dyDescent="0.25">
      <c r="A226" s="10" t="str">
        <f>MID(Tabla1[[#This Row],[Org 2]],1,2)</f>
        <v>02</v>
      </c>
      <c r="B226" s="28" t="s">
        <v>100</v>
      </c>
      <c r="C226" s="28" t="s">
        <v>104</v>
      </c>
      <c r="D226" s="11" t="str">
        <f>VLOOKUP(C226,Hoja2!B:C,2,FALSE)</f>
        <v>Mantenimiento de Edificios e Intalaciones Municipales</v>
      </c>
      <c r="E226" s="12" t="str">
        <f t="shared" si="6"/>
        <v>2</v>
      </c>
      <c r="F226" s="12" t="str">
        <f t="shared" si="7"/>
        <v>22</v>
      </c>
      <c r="G226" s="28" t="s">
        <v>424</v>
      </c>
      <c r="H226" s="29" t="s">
        <v>425</v>
      </c>
      <c r="I226" s="30">
        <v>50000</v>
      </c>
      <c r="J226" s="30">
        <v>-26000</v>
      </c>
      <c r="K226" s="30">
        <v>24000</v>
      </c>
      <c r="L226" s="30">
        <v>16806.11</v>
      </c>
      <c r="M226" s="30">
        <v>16806.11</v>
      </c>
      <c r="N226" s="30">
        <v>16508.63</v>
      </c>
      <c r="O226" s="30">
        <v>260.10000000000002</v>
      </c>
    </row>
    <row r="227" spans="1:15" x14ac:dyDescent="0.25">
      <c r="A227" s="10" t="str">
        <f>MID(Tabla1[[#This Row],[Org 2]],1,2)</f>
        <v>02</v>
      </c>
      <c r="B227" s="28" t="s">
        <v>100</v>
      </c>
      <c r="C227" s="28" t="s">
        <v>104</v>
      </c>
      <c r="D227" s="11" t="str">
        <f>VLOOKUP(C227,Hoja2!B:C,2,FALSE)</f>
        <v>Mantenimiento de Edificios e Intalaciones Municipales</v>
      </c>
      <c r="E227" s="12" t="str">
        <f t="shared" si="6"/>
        <v>6</v>
      </c>
      <c r="F227" s="12" t="str">
        <f t="shared" si="7"/>
        <v>61</v>
      </c>
      <c r="G227" s="28" t="s">
        <v>489</v>
      </c>
      <c r="H227" s="29" t="s">
        <v>478</v>
      </c>
      <c r="I227" s="30">
        <v>0</v>
      </c>
      <c r="J227" s="30">
        <v>95426.71</v>
      </c>
      <c r="K227" s="30">
        <v>95426.71</v>
      </c>
      <c r="L227" s="30">
        <v>62474.61</v>
      </c>
      <c r="M227" s="30">
        <v>62474.61</v>
      </c>
      <c r="N227" s="30">
        <v>55350.69</v>
      </c>
      <c r="O227" s="30">
        <v>55350.69</v>
      </c>
    </row>
    <row r="228" spans="1:15" x14ac:dyDescent="0.25">
      <c r="A228" s="10" t="str">
        <f>MID(Tabla1[[#This Row],[Org 2]],1,2)</f>
        <v>02</v>
      </c>
      <c r="B228" s="28" t="s">
        <v>100</v>
      </c>
      <c r="C228" s="28" t="s">
        <v>104</v>
      </c>
      <c r="D228" s="11" t="str">
        <f>VLOOKUP(C228,Hoja2!B:C,2,FALSE)</f>
        <v>Mantenimiento de Edificios e Intalaciones Municipales</v>
      </c>
      <c r="E228" s="12" t="str">
        <f t="shared" si="6"/>
        <v>6</v>
      </c>
      <c r="F228" s="12" t="str">
        <f t="shared" si="7"/>
        <v>62</v>
      </c>
      <c r="G228" s="28" t="s">
        <v>455</v>
      </c>
      <c r="H228" s="29" t="s">
        <v>456</v>
      </c>
      <c r="I228" s="30">
        <v>0</v>
      </c>
      <c r="J228" s="30">
        <v>38282.949999999997</v>
      </c>
      <c r="K228" s="30">
        <v>38282.949999999997</v>
      </c>
      <c r="L228" s="30">
        <v>39402.58</v>
      </c>
      <c r="M228" s="30">
        <v>39402.58</v>
      </c>
      <c r="N228" s="30">
        <v>19595.52</v>
      </c>
      <c r="O228" s="30">
        <v>19595.52</v>
      </c>
    </row>
    <row r="229" spans="1:15" x14ac:dyDescent="0.25">
      <c r="A229" s="10" t="str">
        <f>MID(Tabla1[[#This Row],[Org 2]],1,2)</f>
        <v>02</v>
      </c>
      <c r="B229" s="28" t="s">
        <v>100</v>
      </c>
      <c r="C229" s="28" t="s">
        <v>104</v>
      </c>
      <c r="D229" s="11" t="str">
        <f>VLOOKUP(C229,Hoja2!B:C,2,FALSE)</f>
        <v>Mantenimiento de Edificios e Intalaciones Municipales</v>
      </c>
      <c r="E229" s="12" t="str">
        <f t="shared" si="6"/>
        <v>6</v>
      </c>
      <c r="F229" s="12" t="str">
        <f t="shared" si="7"/>
        <v>62</v>
      </c>
      <c r="G229" s="28" t="s">
        <v>502</v>
      </c>
      <c r="H229" s="29" t="s">
        <v>503</v>
      </c>
      <c r="I229" s="30">
        <v>0</v>
      </c>
      <c r="J229" s="30">
        <v>181412.34</v>
      </c>
      <c r="K229" s="30">
        <v>181412.34</v>
      </c>
      <c r="L229" s="30">
        <v>194323.24</v>
      </c>
      <c r="M229" s="30">
        <v>194218.17</v>
      </c>
      <c r="N229" s="30">
        <v>158323.24</v>
      </c>
      <c r="O229" s="30">
        <v>158323.24</v>
      </c>
    </row>
    <row r="230" spans="1:15" x14ac:dyDescent="0.25">
      <c r="A230" s="10" t="str">
        <f>MID(Tabla1[[#This Row],[Org 2]],1,2)</f>
        <v>02</v>
      </c>
      <c r="B230" s="28" t="s">
        <v>100</v>
      </c>
      <c r="C230" s="28" t="s">
        <v>104</v>
      </c>
      <c r="D230" s="11" t="str">
        <f>VLOOKUP(C230,Hoja2!B:C,2,FALSE)</f>
        <v>Mantenimiento de Edificios e Intalaciones Municipales</v>
      </c>
      <c r="E230" s="12" t="str">
        <f t="shared" si="6"/>
        <v>6</v>
      </c>
      <c r="F230" s="12" t="str">
        <f t="shared" si="7"/>
        <v>63</v>
      </c>
      <c r="G230" s="28" t="s">
        <v>504</v>
      </c>
      <c r="H230" s="29" t="s">
        <v>505</v>
      </c>
      <c r="I230" s="30">
        <v>85000</v>
      </c>
      <c r="J230" s="30">
        <v>2426259.5099999998</v>
      </c>
      <c r="K230" s="30">
        <v>2511259.5099999998</v>
      </c>
      <c r="L230" s="30">
        <v>930136.16</v>
      </c>
      <c r="M230" s="30">
        <v>873355.75</v>
      </c>
      <c r="N230" s="30">
        <v>501111.79</v>
      </c>
      <c r="O230" s="30">
        <v>424048.45</v>
      </c>
    </row>
    <row r="231" spans="1:15" x14ac:dyDescent="0.25">
      <c r="A231" s="10" t="str">
        <f>MID(Tabla1[[#This Row],[Org 2]],1,2)</f>
        <v>03</v>
      </c>
      <c r="B231" s="28" t="s">
        <v>105</v>
      </c>
      <c r="C231" s="28" t="s">
        <v>106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41</v>
      </c>
      <c r="G231" s="28" t="s">
        <v>506</v>
      </c>
      <c r="H231" s="29" t="s">
        <v>507</v>
      </c>
      <c r="I231" s="30">
        <v>9000000</v>
      </c>
      <c r="J231" s="30">
        <v>0</v>
      </c>
      <c r="K231" s="30">
        <v>9000000</v>
      </c>
      <c r="L231" s="30">
        <v>9000000</v>
      </c>
      <c r="M231" s="30">
        <v>9000000</v>
      </c>
      <c r="N231" s="30">
        <v>9000000</v>
      </c>
      <c r="O231" s="30">
        <v>9000000</v>
      </c>
    </row>
    <row r="232" spans="1:15" x14ac:dyDescent="0.25">
      <c r="A232" s="10" t="str">
        <f>MID(Tabla1[[#This Row],[Org 2]],1,2)</f>
        <v>03</v>
      </c>
      <c r="B232" s="28" t="s">
        <v>105</v>
      </c>
      <c r="C232" s="28" t="s">
        <v>106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47</v>
      </c>
      <c r="G232" s="28" t="s">
        <v>508</v>
      </c>
      <c r="H232" s="29" t="s">
        <v>509</v>
      </c>
      <c r="I232" s="30">
        <v>86000</v>
      </c>
      <c r="J232" s="30">
        <v>0</v>
      </c>
      <c r="K232" s="30">
        <v>86000</v>
      </c>
      <c r="L232" s="30">
        <v>84141.69</v>
      </c>
      <c r="M232" s="30">
        <v>84141.69</v>
      </c>
      <c r="N232" s="30">
        <v>0</v>
      </c>
      <c r="O232" s="30">
        <v>0</v>
      </c>
    </row>
    <row r="233" spans="1:15" x14ac:dyDescent="0.25">
      <c r="A233" s="10" t="str">
        <f>MID(Tabla1[[#This Row],[Org 2]],1,2)</f>
        <v>03</v>
      </c>
      <c r="B233" s="28" t="s">
        <v>105</v>
      </c>
      <c r="C233" s="28" t="s">
        <v>106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8" t="s">
        <v>510</v>
      </c>
      <c r="H233" s="29" t="s">
        <v>511</v>
      </c>
      <c r="I233" s="30">
        <v>22000</v>
      </c>
      <c r="J233" s="30">
        <v>0</v>
      </c>
      <c r="K233" s="30">
        <v>22000</v>
      </c>
      <c r="L233" s="30">
        <v>22100</v>
      </c>
      <c r="M233" s="30">
        <v>22100</v>
      </c>
      <c r="N233" s="30">
        <v>22100</v>
      </c>
      <c r="O233" s="30">
        <v>22100</v>
      </c>
    </row>
    <row r="234" spans="1:15" x14ac:dyDescent="0.25">
      <c r="A234" s="10" t="str">
        <f>MID(Tabla1[[#This Row],[Org 2]],1,2)</f>
        <v>03</v>
      </c>
      <c r="B234" s="28" t="s">
        <v>105</v>
      </c>
      <c r="C234" s="28" t="s">
        <v>106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8" t="s">
        <v>512</v>
      </c>
      <c r="H234" s="29" t="s">
        <v>513</v>
      </c>
      <c r="I234" s="30">
        <v>16800</v>
      </c>
      <c r="J234" s="30">
        <v>0</v>
      </c>
      <c r="K234" s="30">
        <v>16800</v>
      </c>
      <c r="L234" s="30">
        <v>16760</v>
      </c>
      <c r="M234" s="30">
        <v>16760</v>
      </c>
      <c r="N234" s="30">
        <v>16760</v>
      </c>
      <c r="O234" s="30">
        <v>16760</v>
      </c>
    </row>
    <row r="235" spans="1:15" x14ac:dyDescent="0.25">
      <c r="A235" s="10" t="str">
        <f>MID(Tabla1[[#This Row],[Org 2]],1,2)</f>
        <v>03</v>
      </c>
      <c r="B235" s="28" t="s">
        <v>105</v>
      </c>
      <c r="C235" s="28" t="s">
        <v>106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8" t="s">
        <v>514</v>
      </c>
      <c r="H235" s="29" t="s">
        <v>515</v>
      </c>
      <c r="I235" s="30">
        <v>156450</v>
      </c>
      <c r="J235" s="30">
        <v>0</v>
      </c>
      <c r="K235" s="30">
        <v>156450</v>
      </c>
      <c r="L235" s="30">
        <v>156077.5</v>
      </c>
      <c r="M235" s="30">
        <v>156077.5</v>
      </c>
      <c r="N235" s="30">
        <v>156077.5</v>
      </c>
      <c r="O235" s="30">
        <v>156077.5</v>
      </c>
    </row>
    <row r="236" spans="1:15" x14ac:dyDescent="0.25">
      <c r="A236" s="10" t="str">
        <f>MID(Tabla1[[#This Row],[Org 2]],1,2)</f>
        <v>03</v>
      </c>
      <c r="B236" s="28" t="s">
        <v>105</v>
      </c>
      <c r="C236" s="28" t="s">
        <v>106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8" t="s">
        <v>516</v>
      </c>
      <c r="H236" s="29" t="s">
        <v>517</v>
      </c>
      <c r="I236" s="30">
        <v>91350</v>
      </c>
      <c r="J236" s="30">
        <v>0</v>
      </c>
      <c r="K236" s="30">
        <v>91350</v>
      </c>
      <c r="L236" s="30">
        <v>91132.5</v>
      </c>
      <c r="M236" s="30">
        <v>91132.5</v>
      </c>
      <c r="N236" s="30">
        <v>91132.5</v>
      </c>
      <c r="O236" s="30">
        <v>91132.5</v>
      </c>
    </row>
    <row r="237" spans="1:15" x14ac:dyDescent="0.25">
      <c r="A237" s="10" t="str">
        <f>MID(Tabla1[[#This Row],[Org 2]],1,2)</f>
        <v>03</v>
      </c>
      <c r="B237" s="28" t="s">
        <v>105</v>
      </c>
      <c r="C237" s="28" t="s">
        <v>106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8" t="s">
        <v>518</v>
      </c>
      <c r="H237" s="29" t="s">
        <v>519</v>
      </c>
      <c r="I237" s="30">
        <v>43050</v>
      </c>
      <c r="J237" s="30">
        <v>0</v>
      </c>
      <c r="K237" s="30">
        <v>43050</v>
      </c>
      <c r="L237" s="30">
        <v>42947.5</v>
      </c>
      <c r="M237" s="30">
        <v>42947.5</v>
      </c>
      <c r="N237" s="30">
        <v>42947.5</v>
      </c>
      <c r="O237" s="30">
        <v>42947.5</v>
      </c>
    </row>
    <row r="238" spans="1:15" x14ac:dyDescent="0.25">
      <c r="A238" s="10" t="str">
        <f>MID(Tabla1[[#This Row],[Org 2]],1,2)</f>
        <v>03</v>
      </c>
      <c r="B238" s="28" t="s">
        <v>105</v>
      </c>
      <c r="C238" s="28" t="s">
        <v>106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8" t="s">
        <v>520</v>
      </c>
      <c r="H238" s="29" t="s">
        <v>521</v>
      </c>
      <c r="I238" s="30">
        <v>90300</v>
      </c>
      <c r="J238" s="30">
        <v>0</v>
      </c>
      <c r="K238" s="30">
        <v>90300</v>
      </c>
      <c r="L238" s="30">
        <v>90085</v>
      </c>
      <c r="M238" s="30">
        <v>90085</v>
      </c>
      <c r="N238" s="30">
        <v>90085</v>
      </c>
      <c r="O238" s="30">
        <v>90085</v>
      </c>
    </row>
    <row r="239" spans="1:15" x14ac:dyDescent="0.25">
      <c r="A239" s="10" t="str">
        <f>MID(Tabla1[[#This Row],[Org 2]],1,2)</f>
        <v>03</v>
      </c>
      <c r="B239" s="28" t="s">
        <v>105</v>
      </c>
      <c r="C239" s="28" t="s">
        <v>106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8" t="s">
        <v>522</v>
      </c>
      <c r="H239" s="29" t="s">
        <v>523</v>
      </c>
      <c r="I239" s="30">
        <v>11250</v>
      </c>
      <c r="J239" s="30">
        <v>0</v>
      </c>
      <c r="K239" s="30">
        <v>11250</v>
      </c>
      <c r="L239" s="30">
        <v>11250</v>
      </c>
      <c r="M239" s="30">
        <v>11250</v>
      </c>
      <c r="N239" s="30">
        <v>11250</v>
      </c>
      <c r="O239" s="30">
        <v>11250</v>
      </c>
    </row>
    <row r="240" spans="1:15" x14ac:dyDescent="0.25">
      <c r="A240" s="10" t="str">
        <f>MID(Tabla1[[#This Row],[Org 2]],1,2)</f>
        <v>03</v>
      </c>
      <c r="B240" s="28" t="s">
        <v>105</v>
      </c>
      <c r="C240" s="28" t="s">
        <v>106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8" t="s">
        <v>524</v>
      </c>
      <c r="H240" s="29" t="s">
        <v>525</v>
      </c>
      <c r="I240" s="30">
        <v>5512</v>
      </c>
      <c r="J240" s="30">
        <v>0</v>
      </c>
      <c r="K240" s="30">
        <v>5512</v>
      </c>
      <c r="L240" s="30">
        <v>5498.9</v>
      </c>
      <c r="M240" s="30">
        <v>5498.9</v>
      </c>
      <c r="N240" s="30">
        <v>5498.9</v>
      </c>
      <c r="O240" s="30">
        <v>5498.9</v>
      </c>
    </row>
    <row r="241" spans="1:15" x14ac:dyDescent="0.25">
      <c r="A241" s="10" t="str">
        <f>MID(Tabla1[[#This Row],[Org 2]],1,2)</f>
        <v>03</v>
      </c>
      <c r="B241" s="28" t="s">
        <v>105</v>
      </c>
      <c r="C241" s="28" t="s">
        <v>106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8" t="s">
        <v>526</v>
      </c>
      <c r="H241" s="29" t="s">
        <v>527</v>
      </c>
      <c r="I241" s="30">
        <v>19950</v>
      </c>
      <c r="J241" s="30">
        <v>0</v>
      </c>
      <c r="K241" s="30">
        <v>19950</v>
      </c>
      <c r="L241" s="30">
        <v>19902.5</v>
      </c>
      <c r="M241" s="30">
        <v>19902.5</v>
      </c>
      <c r="N241" s="30">
        <v>19902.5</v>
      </c>
      <c r="O241" s="30">
        <v>19902.5</v>
      </c>
    </row>
    <row r="242" spans="1:15" x14ac:dyDescent="0.25">
      <c r="A242" s="10" t="str">
        <f>MID(Tabla1[[#This Row],[Org 2]],1,2)</f>
        <v>03</v>
      </c>
      <c r="B242" s="28" t="s">
        <v>105</v>
      </c>
      <c r="C242" s="28" t="s">
        <v>106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8" t="s">
        <v>528</v>
      </c>
      <c r="H242" s="29" t="s">
        <v>529</v>
      </c>
      <c r="I242" s="30">
        <v>26775</v>
      </c>
      <c r="J242" s="30">
        <v>0</v>
      </c>
      <c r="K242" s="30">
        <v>26775</v>
      </c>
      <c r="L242" s="30">
        <v>26711.25</v>
      </c>
      <c r="M242" s="30">
        <v>26711.25</v>
      </c>
      <c r="N242" s="30">
        <v>26711.25</v>
      </c>
      <c r="O242" s="30">
        <v>26711.25</v>
      </c>
    </row>
    <row r="243" spans="1:15" x14ac:dyDescent="0.25">
      <c r="A243" s="10" t="str">
        <f>MID(Tabla1[[#This Row],[Org 2]],1,2)</f>
        <v>03</v>
      </c>
      <c r="B243" s="28" t="s">
        <v>105</v>
      </c>
      <c r="C243" s="28" t="s">
        <v>106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8" t="s">
        <v>530</v>
      </c>
      <c r="H243" s="29" t="s">
        <v>531</v>
      </c>
      <c r="I243" s="30">
        <v>156450</v>
      </c>
      <c r="J243" s="30">
        <v>0</v>
      </c>
      <c r="K243" s="30">
        <v>156450</v>
      </c>
      <c r="L243" s="30">
        <v>156077.5</v>
      </c>
      <c r="M243" s="30">
        <v>156077.5</v>
      </c>
      <c r="N243" s="30">
        <v>156077.5</v>
      </c>
      <c r="O243" s="30">
        <v>156077.5</v>
      </c>
    </row>
    <row r="244" spans="1:15" x14ac:dyDescent="0.25">
      <c r="A244" s="10" t="str">
        <f>MID(Tabla1[[#This Row],[Org 2]],1,2)</f>
        <v>03</v>
      </c>
      <c r="B244" s="28" t="s">
        <v>105</v>
      </c>
      <c r="C244" s="28" t="s">
        <v>106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8" t="s">
        <v>532</v>
      </c>
      <c r="H244" s="29" t="s">
        <v>533</v>
      </c>
      <c r="I244" s="30">
        <v>6000</v>
      </c>
      <c r="J244" s="30">
        <v>0</v>
      </c>
      <c r="K244" s="30">
        <v>6000</v>
      </c>
      <c r="L244" s="30">
        <v>5700</v>
      </c>
      <c r="M244" s="30">
        <v>5700</v>
      </c>
      <c r="N244" s="30">
        <v>5700</v>
      </c>
      <c r="O244" s="30">
        <v>5700</v>
      </c>
    </row>
    <row r="245" spans="1:15" x14ac:dyDescent="0.25">
      <c r="A245" s="10" t="str">
        <f>MID(Tabla1[[#This Row],[Org 2]],1,2)</f>
        <v>03</v>
      </c>
      <c r="B245" s="28" t="s">
        <v>105</v>
      </c>
      <c r="C245" s="28" t="s">
        <v>106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8" t="s">
        <v>534</v>
      </c>
      <c r="H245" s="29" t="s">
        <v>535</v>
      </c>
      <c r="I245" s="30">
        <v>91350</v>
      </c>
      <c r="J245" s="30">
        <v>0</v>
      </c>
      <c r="K245" s="30">
        <v>91350</v>
      </c>
      <c r="L245" s="30">
        <v>91132.5</v>
      </c>
      <c r="M245" s="30">
        <v>91132.5</v>
      </c>
      <c r="N245" s="30">
        <v>91132.5</v>
      </c>
      <c r="O245" s="30">
        <v>91132.5</v>
      </c>
    </row>
    <row r="246" spans="1:15" x14ac:dyDescent="0.25">
      <c r="A246" s="10" t="str">
        <f>MID(Tabla1[[#This Row],[Org 2]],1,2)</f>
        <v>03</v>
      </c>
      <c r="B246" s="28" t="s">
        <v>105</v>
      </c>
      <c r="C246" s="28" t="s">
        <v>106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28" t="s">
        <v>536</v>
      </c>
      <c r="H246" s="29" t="s">
        <v>537</v>
      </c>
      <c r="I246" s="30">
        <v>5775</v>
      </c>
      <c r="J246" s="30">
        <v>0</v>
      </c>
      <c r="K246" s="30">
        <v>5775</v>
      </c>
      <c r="L246" s="30">
        <v>5761.25</v>
      </c>
      <c r="M246" s="30">
        <v>5761.25</v>
      </c>
      <c r="N246" s="30">
        <v>5761.25</v>
      </c>
      <c r="O246" s="30">
        <v>5761.25</v>
      </c>
    </row>
    <row r="247" spans="1:15" x14ac:dyDescent="0.25">
      <c r="A247" s="10" t="str">
        <f>MID(Tabla1[[#This Row],[Org 2]],1,2)</f>
        <v>03</v>
      </c>
      <c r="B247" s="28" t="s">
        <v>105</v>
      </c>
      <c r="C247" s="28" t="s">
        <v>106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28" t="s">
        <v>538</v>
      </c>
      <c r="H247" s="29" t="s">
        <v>539</v>
      </c>
      <c r="I247" s="30">
        <v>13650</v>
      </c>
      <c r="J247" s="30">
        <v>0</v>
      </c>
      <c r="K247" s="30">
        <v>13650</v>
      </c>
      <c r="L247" s="30">
        <v>13617.5</v>
      </c>
      <c r="M247" s="30">
        <v>13617.5</v>
      </c>
      <c r="N247" s="30">
        <v>13617.5</v>
      </c>
      <c r="O247" s="30">
        <v>13617.5</v>
      </c>
    </row>
    <row r="248" spans="1:15" x14ac:dyDescent="0.25">
      <c r="A248" s="10" t="str">
        <f>MID(Tabla1[[#This Row],[Org 2]],1,2)</f>
        <v>03</v>
      </c>
      <c r="B248" s="28" t="s">
        <v>105</v>
      </c>
      <c r="C248" s="28" t="s">
        <v>106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28" t="s">
        <v>540</v>
      </c>
      <c r="H248" s="29" t="s">
        <v>541</v>
      </c>
      <c r="I248" s="30">
        <v>5775</v>
      </c>
      <c r="J248" s="30">
        <v>0</v>
      </c>
      <c r="K248" s="30">
        <v>5775</v>
      </c>
      <c r="L248" s="30">
        <v>5761.25</v>
      </c>
      <c r="M248" s="30">
        <v>5761.25</v>
      </c>
      <c r="N248" s="30">
        <v>5761.25</v>
      </c>
      <c r="O248" s="30">
        <v>5761.25</v>
      </c>
    </row>
    <row r="249" spans="1:15" x14ac:dyDescent="0.25">
      <c r="A249" s="10" t="str">
        <f>MID(Tabla1[[#This Row],[Org 2]],1,2)</f>
        <v>03</v>
      </c>
      <c r="B249" s="28" t="s">
        <v>105</v>
      </c>
      <c r="C249" s="28" t="s">
        <v>106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28" t="s">
        <v>542</v>
      </c>
      <c r="H249" s="29" t="s">
        <v>543</v>
      </c>
      <c r="I249" s="30">
        <v>2887</v>
      </c>
      <c r="J249" s="30">
        <v>0</v>
      </c>
      <c r="K249" s="30">
        <v>2887</v>
      </c>
      <c r="L249" s="30">
        <v>2880.15</v>
      </c>
      <c r="M249" s="30">
        <v>2880.15</v>
      </c>
      <c r="N249" s="30">
        <v>2880.15</v>
      </c>
      <c r="O249" s="30">
        <v>2880.15</v>
      </c>
    </row>
    <row r="250" spans="1:15" x14ac:dyDescent="0.25">
      <c r="A250" s="10" t="str">
        <f>MID(Tabla1[[#This Row],[Org 2]],1,2)</f>
        <v>03</v>
      </c>
      <c r="B250" s="28" t="s">
        <v>105</v>
      </c>
      <c r="C250" s="28" t="s">
        <v>106</v>
      </c>
      <c r="D250" s="11" t="str">
        <f>VLOOKUP(C250,Hoja2!B:C,2,FALSE)</f>
        <v>Promoción y Fomento del Deporte</v>
      </c>
      <c r="E250" s="12" t="str">
        <f t="shared" si="6"/>
        <v>4</v>
      </c>
      <c r="F250" s="12" t="str">
        <f t="shared" si="7"/>
        <v>48</v>
      </c>
      <c r="G250" s="28" t="s">
        <v>544</v>
      </c>
      <c r="H250" s="29" t="s">
        <v>545</v>
      </c>
      <c r="I250" s="30">
        <v>4100</v>
      </c>
      <c r="J250" s="30">
        <v>0</v>
      </c>
      <c r="K250" s="30">
        <v>4100</v>
      </c>
      <c r="L250" s="30">
        <v>3895</v>
      </c>
      <c r="M250" s="30">
        <v>3895</v>
      </c>
      <c r="N250" s="30">
        <v>3895</v>
      </c>
      <c r="O250" s="30">
        <v>3895</v>
      </c>
    </row>
    <row r="251" spans="1:15" x14ac:dyDescent="0.25">
      <c r="A251" s="10" t="str">
        <f>MID(Tabla1[[#This Row],[Org 2]],1,2)</f>
        <v>03</v>
      </c>
      <c r="B251" s="28" t="s">
        <v>105</v>
      </c>
      <c r="C251" s="28" t="s">
        <v>106</v>
      </c>
      <c r="D251" s="11" t="str">
        <f>VLOOKUP(C251,Hoja2!B:C,2,FALSE)</f>
        <v>Promoción y Fomento del Deporte</v>
      </c>
      <c r="E251" s="12" t="str">
        <f t="shared" si="6"/>
        <v>4</v>
      </c>
      <c r="F251" s="12" t="str">
        <f t="shared" si="7"/>
        <v>48</v>
      </c>
      <c r="G251" s="28" t="s">
        <v>546</v>
      </c>
      <c r="H251" s="29" t="s">
        <v>547</v>
      </c>
      <c r="I251" s="30">
        <v>2887</v>
      </c>
      <c r="J251" s="30">
        <v>0</v>
      </c>
      <c r="K251" s="30">
        <v>2887</v>
      </c>
      <c r="L251" s="30">
        <v>2742.65</v>
      </c>
      <c r="M251" s="30">
        <v>2742.65</v>
      </c>
      <c r="N251" s="30">
        <v>2742.65</v>
      </c>
      <c r="O251" s="30">
        <v>2742.65</v>
      </c>
    </row>
    <row r="252" spans="1:15" x14ac:dyDescent="0.25">
      <c r="A252" s="10" t="str">
        <f>MID(Tabla1[[#This Row],[Org 2]],1,2)</f>
        <v>03</v>
      </c>
      <c r="B252" s="28" t="s">
        <v>105</v>
      </c>
      <c r="C252" s="28" t="s">
        <v>106</v>
      </c>
      <c r="D252" s="11" t="str">
        <f>VLOOKUP(C252,Hoja2!B:C,2,FALSE)</f>
        <v>Promoción y Fomento del Deporte</v>
      </c>
      <c r="E252" s="12" t="str">
        <f t="shared" si="6"/>
        <v>4</v>
      </c>
      <c r="F252" s="12" t="str">
        <f t="shared" si="7"/>
        <v>48</v>
      </c>
      <c r="G252" s="28" t="s">
        <v>548</v>
      </c>
      <c r="H252" s="29" t="s">
        <v>549</v>
      </c>
      <c r="I252" s="30">
        <v>2887</v>
      </c>
      <c r="J252" s="30">
        <v>0</v>
      </c>
      <c r="K252" s="30">
        <v>2887</v>
      </c>
      <c r="L252" s="30">
        <v>2742.65</v>
      </c>
      <c r="M252" s="30">
        <v>2742.65</v>
      </c>
      <c r="N252" s="30">
        <v>2742.65</v>
      </c>
      <c r="O252" s="30">
        <v>2742.65</v>
      </c>
    </row>
    <row r="253" spans="1:15" x14ac:dyDescent="0.25">
      <c r="A253" s="10" t="str">
        <f>MID(Tabla1[[#This Row],[Org 2]],1,2)</f>
        <v>03</v>
      </c>
      <c r="B253" s="28" t="s">
        <v>105</v>
      </c>
      <c r="C253" s="28" t="s">
        <v>106</v>
      </c>
      <c r="D253" s="11" t="str">
        <f>VLOOKUP(C253,Hoja2!B:C,2,FALSE)</f>
        <v>Promoción y Fomento del Deporte</v>
      </c>
      <c r="E253" s="12" t="str">
        <f t="shared" si="6"/>
        <v>4</v>
      </c>
      <c r="F253" s="12" t="str">
        <f t="shared" si="7"/>
        <v>48</v>
      </c>
      <c r="G253" s="28" t="s">
        <v>550</v>
      </c>
      <c r="H253" s="29" t="s">
        <v>551</v>
      </c>
      <c r="I253" s="30">
        <v>0</v>
      </c>
      <c r="J253" s="30">
        <v>0</v>
      </c>
      <c r="K253" s="30">
        <v>0</v>
      </c>
      <c r="L253" s="30">
        <v>3445</v>
      </c>
      <c r="M253" s="30">
        <v>3445</v>
      </c>
      <c r="N253" s="30">
        <v>3445</v>
      </c>
      <c r="O253" s="30">
        <v>0</v>
      </c>
    </row>
    <row r="254" spans="1:15" x14ac:dyDescent="0.25">
      <c r="A254" s="10" t="str">
        <f>MID(Tabla1[[#This Row],[Org 2]],1,2)</f>
        <v>03</v>
      </c>
      <c r="B254" s="28" t="s">
        <v>105</v>
      </c>
      <c r="C254" s="28" t="s">
        <v>106</v>
      </c>
      <c r="D254" s="11" t="str">
        <f>VLOOKUP(C254,Hoja2!B:C,2,FALSE)</f>
        <v>Promoción y Fomento del Deporte</v>
      </c>
      <c r="E254" s="12" t="str">
        <f t="shared" si="6"/>
        <v>4</v>
      </c>
      <c r="F254" s="12" t="str">
        <f t="shared" si="7"/>
        <v>48</v>
      </c>
      <c r="G254" s="28" t="s">
        <v>552</v>
      </c>
      <c r="H254" s="29" t="s">
        <v>411</v>
      </c>
      <c r="I254" s="30">
        <v>38981</v>
      </c>
      <c r="J254" s="30">
        <v>0</v>
      </c>
      <c r="K254" s="30">
        <v>38981</v>
      </c>
      <c r="L254" s="30">
        <v>37031.949999999997</v>
      </c>
      <c r="M254" s="30">
        <v>37031.949999999997</v>
      </c>
      <c r="N254" s="30">
        <v>37031.949999999997</v>
      </c>
      <c r="O254" s="30">
        <v>37031.949999999997</v>
      </c>
    </row>
    <row r="255" spans="1:15" x14ac:dyDescent="0.25">
      <c r="A255" s="10" t="str">
        <f>MID(Tabla1[[#This Row],[Org 2]],1,2)</f>
        <v>03</v>
      </c>
      <c r="B255" s="28" t="s">
        <v>105</v>
      </c>
      <c r="C255" s="28" t="s">
        <v>106</v>
      </c>
      <c r="D255" s="11" t="str">
        <f>VLOOKUP(C255,Hoja2!B:C,2,FALSE)</f>
        <v>Promoción y Fomento del Deporte</v>
      </c>
      <c r="E255" s="12" t="str">
        <f t="shared" si="6"/>
        <v>7</v>
      </c>
      <c r="F255" s="12" t="str">
        <f t="shared" si="7"/>
        <v>71</v>
      </c>
      <c r="G255" s="28" t="s">
        <v>553</v>
      </c>
      <c r="H255" s="29" t="s">
        <v>554</v>
      </c>
      <c r="I255" s="30">
        <v>2158000</v>
      </c>
      <c r="J255" s="30">
        <v>47281.52</v>
      </c>
      <c r="K255" s="30">
        <v>2205281.52</v>
      </c>
      <c r="L255" s="30">
        <v>2205281.52</v>
      </c>
      <c r="M255" s="30">
        <v>2205281.52</v>
      </c>
      <c r="N255" s="30">
        <v>2024699.27</v>
      </c>
      <c r="O255" s="30">
        <v>1068515.95</v>
      </c>
    </row>
    <row r="256" spans="1:15" x14ac:dyDescent="0.25">
      <c r="A256" s="10" t="str">
        <f>MID(Tabla1[[#This Row],[Org 2]],1,2)</f>
        <v>03</v>
      </c>
      <c r="B256" s="28" t="s">
        <v>105</v>
      </c>
      <c r="C256" s="28" t="s">
        <v>106</v>
      </c>
      <c r="D256" s="11" t="str">
        <f>VLOOKUP(C256,Hoja2!B:C,2,FALSE)</f>
        <v>Promoción y Fomento del Deporte</v>
      </c>
      <c r="E256" s="12" t="str">
        <f t="shared" si="6"/>
        <v>7</v>
      </c>
      <c r="F256" s="12" t="str">
        <f t="shared" si="7"/>
        <v>75</v>
      </c>
      <c r="G256" s="28" t="s">
        <v>555</v>
      </c>
      <c r="H256" s="29" t="s">
        <v>556</v>
      </c>
      <c r="I256" s="30">
        <v>0</v>
      </c>
      <c r="J256" s="30">
        <v>100000</v>
      </c>
      <c r="K256" s="30">
        <v>100000</v>
      </c>
      <c r="L256" s="30">
        <v>0</v>
      </c>
      <c r="M256" s="30">
        <v>0</v>
      </c>
      <c r="N256" s="30">
        <v>0</v>
      </c>
      <c r="O256" s="30">
        <v>0</v>
      </c>
    </row>
    <row r="257" spans="1:15" x14ac:dyDescent="0.25">
      <c r="A257" s="10" t="str">
        <f>MID(Tabla1[[#This Row],[Org 2]],1,2)</f>
        <v>03</v>
      </c>
      <c r="B257" s="28" t="s">
        <v>105</v>
      </c>
      <c r="C257" s="28" t="s">
        <v>106</v>
      </c>
      <c r="D257" s="11" t="str">
        <f>VLOOKUP(C257,Hoja2!B:C,2,FALSE)</f>
        <v>Promoción y Fomento del Deporte</v>
      </c>
      <c r="E257" s="12" t="str">
        <f t="shared" ref="E257:E320" si="8">LEFT(G257,1)</f>
        <v>7</v>
      </c>
      <c r="F257" s="12" t="str">
        <f t="shared" ref="F257:F320" si="9">LEFT(G257,2)</f>
        <v>77</v>
      </c>
      <c r="G257" s="28" t="s">
        <v>557</v>
      </c>
      <c r="H257" s="29" t="s">
        <v>558</v>
      </c>
      <c r="I257" s="30">
        <v>0</v>
      </c>
      <c r="J257" s="30">
        <v>143000</v>
      </c>
      <c r="K257" s="30">
        <v>143000</v>
      </c>
      <c r="L257" s="30">
        <v>143000</v>
      </c>
      <c r="M257" s="30">
        <v>143000</v>
      </c>
      <c r="N257" s="30">
        <v>143000</v>
      </c>
      <c r="O257" s="30">
        <v>143000</v>
      </c>
    </row>
    <row r="258" spans="1:15" x14ac:dyDescent="0.25">
      <c r="A258" s="10" t="str">
        <f>MID(Tabla1[[#This Row],[Org 2]],1,2)</f>
        <v>03</v>
      </c>
      <c r="B258" s="28" t="s">
        <v>105</v>
      </c>
      <c r="C258" s="28" t="s">
        <v>107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28" t="s">
        <v>412</v>
      </c>
      <c r="H258" s="29" t="s">
        <v>413</v>
      </c>
      <c r="I258" s="30">
        <v>49227</v>
      </c>
      <c r="J258" s="30">
        <v>0</v>
      </c>
      <c r="K258" s="30">
        <v>49227</v>
      </c>
      <c r="L258" s="30">
        <v>42340.11</v>
      </c>
      <c r="M258" s="30">
        <v>42340.11</v>
      </c>
      <c r="N258" s="30">
        <v>38285.11</v>
      </c>
      <c r="O258" s="30">
        <v>38285.11</v>
      </c>
    </row>
    <row r="259" spans="1:15" x14ac:dyDescent="0.25">
      <c r="A259" s="10" t="str">
        <f>MID(Tabla1[[#This Row],[Org 2]],1,2)</f>
        <v>03</v>
      </c>
      <c r="B259" s="28" t="s">
        <v>105</v>
      </c>
      <c r="C259" s="28" t="s">
        <v>107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28" t="s">
        <v>414</v>
      </c>
      <c r="H259" s="29" t="s">
        <v>415</v>
      </c>
      <c r="I259" s="30">
        <v>14429</v>
      </c>
      <c r="J259" s="30">
        <v>0</v>
      </c>
      <c r="K259" s="30">
        <v>14429</v>
      </c>
      <c r="L259" s="30">
        <v>0</v>
      </c>
      <c r="M259" s="30">
        <v>0</v>
      </c>
      <c r="N259" s="30">
        <v>0</v>
      </c>
      <c r="O259" s="30">
        <v>0</v>
      </c>
    </row>
    <row r="260" spans="1:15" x14ac:dyDescent="0.25">
      <c r="A260" s="10" t="str">
        <f>MID(Tabla1[[#This Row],[Org 2]],1,2)</f>
        <v>03</v>
      </c>
      <c r="B260" s="28" t="s">
        <v>105</v>
      </c>
      <c r="C260" s="28" t="s">
        <v>107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28" t="s">
        <v>382</v>
      </c>
      <c r="H260" s="29" t="s">
        <v>383</v>
      </c>
      <c r="I260" s="30">
        <v>11051</v>
      </c>
      <c r="J260" s="30">
        <v>0</v>
      </c>
      <c r="K260" s="30">
        <v>11051</v>
      </c>
      <c r="L260" s="30">
        <v>22474</v>
      </c>
      <c r="M260" s="30">
        <v>22474</v>
      </c>
      <c r="N260" s="30">
        <v>22405.360000000001</v>
      </c>
      <c r="O260" s="30">
        <v>22405.360000000001</v>
      </c>
    </row>
    <row r="261" spans="1:15" x14ac:dyDescent="0.25">
      <c r="A261" s="10" t="str">
        <f>MID(Tabla1[[#This Row],[Org 2]],1,2)</f>
        <v>03</v>
      </c>
      <c r="B261" s="28" t="s">
        <v>105</v>
      </c>
      <c r="C261" s="28" t="s">
        <v>107</v>
      </c>
      <c r="D261" s="11" t="str">
        <f>VLOOKUP(C261,Hoja2!B:C,2,FALSE)</f>
        <v>Dirección del Área de Participación Ciudadana</v>
      </c>
      <c r="E261" s="12" t="str">
        <f t="shared" si="8"/>
        <v>1</v>
      </c>
      <c r="F261" s="12" t="str">
        <f t="shared" si="9"/>
        <v>12</v>
      </c>
      <c r="G261" s="28" t="s">
        <v>416</v>
      </c>
      <c r="H261" s="29" t="s">
        <v>417</v>
      </c>
      <c r="I261" s="30">
        <v>18734</v>
      </c>
      <c r="J261" s="30">
        <v>0</v>
      </c>
      <c r="K261" s="30">
        <v>18734</v>
      </c>
      <c r="L261" s="30">
        <v>9517.2199999999993</v>
      </c>
      <c r="M261" s="30">
        <v>9517.2199999999993</v>
      </c>
      <c r="N261" s="30">
        <v>9495.7199999999993</v>
      </c>
      <c r="O261" s="30">
        <v>9495.7199999999993</v>
      </c>
    </row>
    <row r="262" spans="1:15" x14ac:dyDescent="0.25">
      <c r="A262" s="10" t="str">
        <f>MID(Tabla1[[#This Row],[Org 2]],1,2)</f>
        <v>03</v>
      </c>
      <c r="B262" s="28" t="s">
        <v>105</v>
      </c>
      <c r="C262" s="28" t="s">
        <v>107</v>
      </c>
      <c r="D262" s="11" t="str">
        <f>VLOOKUP(C262,Hoja2!B:C,2,FALSE)</f>
        <v>Dirección del Área de Participación Ciudadana</v>
      </c>
      <c r="E262" s="12" t="str">
        <f t="shared" si="8"/>
        <v>1</v>
      </c>
      <c r="F262" s="12" t="str">
        <f t="shared" si="9"/>
        <v>12</v>
      </c>
      <c r="G262" s="28" t="s">
        <v>384</v>
      </c>
      <c r="H262" s="29" t="s">
        <v>385</v>
      </c>
      <c r="I262" s="30">
        <v>19933</v>
      </c>
      <c r="J262" s="30">
        <v>0</v>
      </c>
      <c r="K262" s="30">
        <v>19933</v>
      </c>
      <c r="L262" s="30">
        <v>27397.31</v>
      </c>
      <c r="M262" s="30">
        <v>27397.31</v>
      </c>
      <c r="N262" s="30">
        <v>26477.37</v>
      </c>
      <c r="O262" s="30">
        <v>26477.37</v>
      </c>
    </row>
    <row r="263" spans="1:15" x14ac:dyDescent="0.25">
      <c r="A263" s="10" t="str">
        <f>MID(Tabla1[[#This Row],[Org 2]],1,2)</f>
        <v>03</v>
      </c>
      <c r="B263" s="28" t="s">
        <v>105</v>
      </c>
      <c r="C263" s="28" t="s">
        <v>107</v>
      </c>
      <c r="D263" s="11" t="str">
        <f>VLOOKUP(C263,Hoja2!B:C,2,FALSE)</f>
        <v>Dirección del Área de Participación Ciudadana</v>
      </c>
      <c r="E263" s="12" t="str">
        <f t="shared" si="8"/>
        <v>1</v>
      </c>
      <c r="F263" s="12" t="str">
        <f t="shared" si="9"/>
        <v>12</v>
      </c>
      <c r="G263" s="28" t="s">
        <v>386</v>
      </c>
      <c r="H263" s="29" t="s">
        <v>387</v>
      </c>
      <c r="I263" s="30">
        <v>70314</v>
      </c>
      <c r="J263" s="30">
        <v>0</v>
      </c>
      <c r="K263" s="30">
        <v>70314</v>
      </c>
      <c r="L263" s="30">
        <v>57004.54</v>
      </c>
      <c r="M263" s="30">
        <v>57004.54</v>
      </c>
      <c r="N263" s="30">
        <v>54688.47</v>
      </c>
      <c r="O263" s="30">
        <v>54688.47</v>
      </c>
    </row>
    <row r="264" spans="1:15" x14ac:dyDescent="0.25">
      <c r="A264" s="10" t="str">
        <f>MID(Tabla1[[#This Row],[Org 2]],1,2)</f>
        <v>03</v>
      </c>
      <c r="B264" s="28" t="s">
        <v>105</v>
      </c>
      <c r="C264" s="28" t="s">
        <v>107</v>
      </c>
      <c r="D264" s="11" t="str">
        <f>VLOOKUP(C264,Hoja2!B:C,2,FALSE)</f>
        <v>Dirección del Área de Participación Ciudadana</v>
      </c>
      <c r="E264" s="12" t="str">
        <f t="shared" si="8"/>
        <v>1</v>
      </c>
      <c r="F264" s="12" t="str">
        <f t="shared" si="9"/>
        <v>12</v>
      </c>
      <c r="G264" s="28" t="s">
        <v>388</v>
      </c>
      <c r="H264" s="29" t="s">
        <v>389</v>
      </c>
      <c r="I264" s="30">
        <v>159340</v>
      </c>
      <c r="J264" s="30">
        <v>0</v>
      </c>
      <c r="K264" s="30">
        <v>159340</v>
      </c>
      <c r="L264" s="30">
        <v>134632.97</v>
      </c>
      <c r="M264" s="30">
        <v>134632.97</v>
      </c>
      <c r="N264" s="30">
        <v>130876.91</v>
      </c>
      <c r="O264" s="30">
        <v>130876.91</v>
      </c>
    </row>
    <row r="265" spans="1:15" x14ac:dyDescent="0.25">
      <c r="A265" s="10" t="str">
        <f>MID(Tabla1[[#This Row],[Org 2]],1,2)</f>
        <v>03</v>
      </c>
      <c r="B265" s="28" t="s">
        <v>105</v>
      </c>
      <c r="C265" s="28" t="s">
        <v>107</v>
      </c>
      <c r="D265" s="11" t="str">
        <f>VLOOKUP(C265,Hoja2!B:C,2,FALSE)</f>
        <v>Dirección del Área de Participación Ciudadana</v>
      </c>
      <c r="E265" s="12" t="str">
        <f t="shared" si="8"/>
        <v>1</v>
      </c>
      <c r="F265" s="12" t="str">
        <f t="shared" si="9"/>
        <v>12</v>
      </c>
      <c r="G265" s="28" t="s">
        <v>390</v>
      </c>
      <c r="H265" s="29" t="s">
        <v>391</v>
      </c>
      <c r="I265" s="30">
        <v>11773</v>
      </c>
      <c r="J265" s="30">
        <v>0</v>
      </c>
      <c r="K265" s="30">
        <v>11773</v>
      </c>
      <c r="L265" s="30">
        <v>15451.34</v>
      </c>
      <c r="M265" s="30">
        <v>15451.34</v>
      </c>
      <c r="N265" s="30">
        <v>15063.87</v>
      </c>
      <c r="O265" s="30">
        <v>15063.87</v>
      </c>
    </row>
    <row r="266" spans="1:15" x14ac:dyDescent="0.25">
      <c r="A266" s="10" t="str">
        <f>MID(Tabla1[[#This Row],[Org 2]],1,2)</f>
        <v>03</v>
      </c>
      <c r="B266" s="28" t="s">
        <v>105</v>
      </c>
      <c r="C266" s="28" t="s">
        <v>107</v>
      </c>
      <c r="D266" s="11" t="str">
        <f>VLOOKUP(C266,Hoja2!B:C,2,FALSE)</f>
        <v>Dirección del Área de Participación Ciudadana</v>
      </c>
      <c r="E266" s="12" t="str">
        <f t="shared" si="8"/>
        <v>2</v>
      </c>
      <c r="F266" s="12" t="str">
        <f t="shared" si="9"/>
        <v>22</v>
      </c>
      <c r="G266" s="28" t="s">
        <v>445</v>
      </c>
      <c r="H266" s="29" t="s">
        <v>446</v>
      </c>
      <c r="I266" s="30">
        <v>3000</v>
      </c>
      <c r="J266" s="30">
        <v>0</v>
      </c>
      <c r="K266" s="30">
        <v>3000</v>
      </c>
      <c r="L266" s="30">
        <v>0</v>
      </c>
      <c r="M266" s="30">
        <v>0</v>
      </c>
      <c r="N266" s="30">
        <v>0</v>
      </c>
      <c r="O266" s="30">
        <v>0</v>
      </c>
    </row>
    <row r="267" spans="1:15" x14ac:dyDescent="0.25">
      <c r="A267" s="10" t="str">
        <f>MID(Tabla1[[#This Row],[Org 2]],1,2)</f>
        <v>03</v>
      </c>
      <c r="B267" s="28" t="s">
        <v>105</v>
      </c>
      <c r="C267" s="28" t="s">
        <v>107</v>
      </c>
      <c r="D267" s="11" t="str">
        <f>VLOOKUP(C267,Hoja2!B:C,2,FALSE)</f>
        <v>Dirección del Área de Participación Ciudadana</v>
      </c>
      <c r="E267" s="12" t="str">
        <f t="shared" si="8"/>
        <v>2</v>
      </c>
      <c r="F267" s="12" t="str">
        <f t="shared" si="9"/>
        <v>22</v>
      </c>
      <c r="G267" s="28" t="s">
        <v>449</v>
      </c>
      <c r="H267" s="29" t="s">
        <v>450</v>
      </c>
      <c r="I267" s="30">
        <v>2000</v>
      </c>
      <c r="J267" s="30">
        <v>0</v>
      </c>
      <c r="K267" s="30">
        <v>2000</v>
      </c>
      <c r="L267" s="30">
        <v>10074.379999999999</v>
      </c>
      <c r="M267" s="30">
        <v>10074.379999999999</v>
      </c>
      <c r="N267" s="30">
        <v>10074.379999999999</v>
      </c>
      <c r="O267" s="30">
        <v>10074.379999999999</v>
      </c>
    </row>
    <row r="268" spans="1:15" x14ac:dyDescent="0.25">
      <c r="A268" s="10" t="str">
        <f>MID(Tabla1[[#This Row],[Org 2]],1,2)</f>
        <v>03</v>
      </c>
      <c r="B268" s="28" t="s">
        <v>105</v>
      </c>
      <c r="C268" s="28" t="s">
        <v>107</v>
      </c>
      <c r="D268" s="11" t="str">
        <f>VLOOKUP(C268,Hoja2!B:C,2,FALSE)</f>
        <v>Dirección del Área de Participación Ciudadana</v>
      </c>
      <c r="E268" s="12" t="str">
        <f t="shared" si="8"/>
        <v>2</v>
      </c>
      <c r="F268" s="12" t="str">
        <f t="shared" si="9"/>
        <v>22</v>
      </c>
      <c r="G268" s="28" t="s">
        <v>461</v>
      </c>
      <c r="H268" s="29" t="s">
        <v>462</v>
      </c>
      <c r="I268" s="30">
        <v>15000</v>
      </c>
      <c r="J268" s="30">
        <v>0</v>
      </c>
      <c r="K268" s="30">
        <v>15000</v>
      </c>
      <c r="L268" s="30">
        <v>0</v>
      </c>
      <c r="M268" s="30">
        <v>0</v>
      </c>
      <c r="N268" s="30">
        <v>0</v>
      </c>
      <c r="O268" s="30">
        <v>0</v>
      </c>
    </row>
    <row r="269" spans="1:15" x14ac:dyDescent="0.25">
      <c r="A269" s="10" t="str">
        <f>MID(Tabla1[[#This Row],[Org 2]],1,2)</f>
        <v>03</v>
      </c>
      <c r="B269" s="28" t="s">
        <v>105</v>
      </c>
      <c r="C269" s="28" t="s">
        <v>107</v>
      </c>
      <c r="D269" s="11" t="str">
        <f>VLOOKUP(C269,Hoja2!B:C,2,FALSE)</f>
        <v>Dirección del Área de Participación Ciudadana</v>
      </c>
      <c r="E269" s="12" t="str">
        <f t="shared" si="8"/>
        <v>2</v>
      </c>
      <c r="F269" s="12" t="str">
        <f t="shared" si="9"/>
        <v>23</v>
      </c>
      <c r="G269" s="28" t="s">
        <v>404</v>
      </c>
      <c r="H269" s="29" t="s">
        <v>405</v>
      </c>
      <c r="I269" s="30">
        <v>400</v>
      </c>
      <c r="J269" s="30">
        <v>0</v>
      </c>
      <c r="K269" s="30">
        <v>400</v>
      </c>
      <c r="L269" s="30">
        <v>0</v>
      </c>
      <c r="M269" s="30">
        <v>0</v>
      </c>
      <c r="N269" s="30">
        <v>0</v>
      </c>
      <c r="O269" s="30">
        <v>0</v>
      </c>
    </row>
    <row r="270" spans="1:15" x14ac:dyDescent="0.25">
      <c r="A270" s="10" t="str">
        <f>MID(Tabla1[[#This Row],[Org 2]],1,2)</f>
        <v>03</v>
      </c>
      <c r="B270" s="28" t="s">
        <v>105</v>
      </c>
      <c r="C270" s="28" t="s">
        <v>107</v>
      </c>
      <c r="D270" s="11" t="str">
        <f>VLOOKUP(C270,Hoja2!B:C,2,FALSE)</f>
        <v>Dirección del Área de Participación Ciudadana</v>
      </c>
      <c r="E270" s="12" t="str">
        <f t="shared" si="8"/>
        <v>8</v>
      </c>
      <c r="F270" s="12" t="str">
        <f t="shared" si="9"/>
        <v>83</v>
      </c>
      <c r="G270" s="28" t="s">
        <v>492</v>
      </c>
      <c r="H270" s="29" t="s">
        <v>493</v>
      </c>
      <c r="I270" s="30">
        <v>10000</v>
      </c>
      <c r="J270" s="30">
        <v>0</v>
      </c>
      <c r="K270" s="30">
        <v>10000</v>
      </c>
      <c r="L270" s="30">
        <v>80.400000000000006</v>
      </c>
      <c r="M270" s="30">
        <v>80.400000000000006</v>
      </c>
      <c r="N270" s="30">
        <v>80.400000000000006</v>
      </c>
      <c r="O270" s="30">
        <v>80.400000000000006</v>
      </c>
    </row>
    <row r="271" spans="1:15" x14ac:dyDescent="0.25">
      <c r="A271" s="10" t="str">
        <f>MID(Tabla1[[#This Row],[Org 2]],1,2)</f>
        <v>03</v>
      </c>
      <c r="B271" s="28" t="s">
        <v>105</v>
      </c>
      <c r="C271" s="28" t="s">
        <v>108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28" t="s">
        <v>412</v>
      </c>
      <c r="H271" s="29" t="s">
        <v>413</v>
      </c>
      <c r="I271" s="30">
        <v>16409</v>
      </c>
      <c r="J271" s="30">
        <v>0</v>
      </c>
      <c r="K271" s="30">
        <v>16409</v>
      </c>
      <c r="L271" s="30">
        <v>16642.900000000001</v>
      </c>
      <c r="M271" s="30">
        <v>16642.900000000001</v>
      </c>
      <c r="N271" s="30">
        <v>14664.77</v>
      </c>
      <c r="O271" s="30">
        <v>14664.77</v>
      </c>
    </row>
    <row r="272" spans="1:15" x14ac:dyDescent="0.25">
      <c r="A272" s="10" t="str">
        <f>MID(Tabla1[[#This Row],[Org 2]],1,2)</f>
        <v>03</v>
      </c>
      <c r="B272" s="28" t="s">
        <v>105</v>
      </c>
      <c r="C272" s="28" t="s">
        <v>108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28" t="s">
        <v>414</v>
      </c>
      <c r="H272" s="29" t="s">
        <v>415</v>
      </c>
      <c r="I272" s="30">
        <v>227860</v>
      </c>
      <c r="J272" s="30">
        <v>0</v>
      </c>
      <c r="K272" s="30">
        <v>227860</v>
      </c>
      <c r="L272" s="30">
        <v>228823.24</v>
      </c>
      <c r="M272" s="30">
        <v>228823.24</v>
      </c>
      <c r="N272" s="30">
        <v>228048.87</v>
      </c>
      <c r="O272" s="30">
        <v>228048.87</v>
      </c>
    </row>
    <row r="273" spans="1:15" x14ac:dyDescent="0.25">
      <c r="A273" s="10" t="str">
        <f>MID(Tabla1[[#This Row],[Org 2]],1,2)</f>
        <v>03</v>
      </c>
      <c r="B273" s="28" t="s">
        <v>105</v>
      </c>
      <c r="C273" s="28" t="s">
        <v>108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28" t="s">
        <v>382</v>
      </c>
      <c r="H273" s="29" t="s">
        <v>383</v>
      </c>
      <c r="I273" s="30">
        <v>11051</v>
      </c>
      <c r="J273" s="30">
        <v>0</v>
      </c>
      <c r="K273" s="30">
        <v>11051</v>
      </c>
      <c r="L273" s="30">
        <v>9974</v>
      </c>
      <c r="M273" s="30">
        <v>9974</v>
      </c>
      <c r="N273" s="30">
        <v>9420.15</v>
      </c>
      <c r="O273" s="30">
        <v>9420.15</v>
      </c>
    </row>
    <row r="274" spans="1:15" x14ac:dyDescent="0.25">
      <c r="A274" s="10" t="str">
        <f>MID(Tabla1[[#This Row],[Org 2]],1,2)</f>
        <v>03</v>
      </c>
      <c r="B274" s="28" t="s">
        <v>105</v>
      </c>
      <c r="C274" s="28" t="s">
        <v>108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28" t="s">
        <v>416</v>
      </c>
      <c r="H274" s="29" t="s">
        <v>417</v>
      </c>
      <c r="I274" s="30">
        <v>9367</v>
      </c>
      <c r="J274" s="30">
        <v>0</v>
      </c>
      <c r="K274" s="30">
        <v>9367</v>
      </c>
      <c r="L274" s="30">
        <v>9508</v>
      </c>
      <c r="M274" s="30">
        <v>9508</v>
      </c>
      <c r="N274" s="30">
        <v>9495.7199999999993</v>
      </c>
      <c r="O274" s="30">
        <v>9495.7199999999993</v>
      </c>
    </row>
    <row r="275" spans="1:15" x14ac:dyDescent="0.25">
      <c r="A275" s="10" t="str">
        <f>MID(Tabla1[[#This Row],[Org 2]],1,2)</f>
        <v>03</v>
      </c>
      <c r="B275" s="28" t="s">
        <v>105</v>
      </c>
      <c r="C275" s="28" t="s">
        <v>108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12</v>
      </c>
      <c r="G275" s="28" t="s">
        <v>426</v>
      </c>
      <c r="H275" s="29" t="s">
        <v>427</v>
      </c>
      <c r="I275" s="30">
        <v>8585</v>
      </c>
      <c r="J275" s="30">
        <v>0</v>
      </c>
      <c r="K275" s="30">
        <v>8585</v>
      </c>
      <c r="L275" s="30">
        <v>7510</v>
      </c>
      <c r="M275" s="30">
        <v>7510</v>
      </c>
      <c r="N275" s="30">
        <v>6935.23</v>
      </c>
      <c r="O275" s="30">
        <v>6935.23</v>
      </c>
    </row>
    <row r="276" spans="1:15" x14ac:dyDescent="0.25">
      <c r="A276" s="10" t="str">
        <f>MID(Tabla1[[#This Row],[Org 2]],1,2)</f>
        <v>03</v>
      </c>
      <c r="B276" s="28" t="s">
        <v>105</v>
      </c>
      <c r="C276" s="28" t="s">
        <v>108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12</v>
      </c>
      <c r="G276" s="28" t="s">
        <v>384</v>
      </c>
      <c r="H276" s="29" t="s">
        <v>385</v>
      </c>
      <c r="I276" s="30">
        <v>88409</v>
      </c>
      <c r="J276" s="30">
        <v>20000</v>
      </c>
      <c r="K276" s="30">
        <v>108409</v>
      </c>
      <c r="L276" s="30">
        <v>89369.03</v>
      </c>
      <c r="M276" s="30">
        <v>89369.03</v>
      </c>
      <c r="N276" s="30">
        <v>88889.87</v>
      </c>
      <c r="O276" s="30">
        <v>88889.87</v>
      </c>
    </row>
    <row r="277" spans="1:15" x14ac:dyDescent="0.25">
      <c r="A277" s="10" t="str">
        <f>MID(Tabla1[[#This Row],[Org 2]],1,2)</f>
        <v>03</v>
      </c>
      <c r="B277" s="28" t="s">
        <v>105</v>
      </c>
      <c r="C277" s="28" t="s">
        <v>108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12</v>
      </c>
      <c r="G277" s="28" t="s">
        <v>386</v>
      </c>
      <c r="H277" s="29" t="s">
        <v>387</v>
      </c>
      <c r="I277" s="30">
        <v>139680</v>
      </c>
      <c r="J277" s="30">
        <v>0</v>
      </c>
      <c r="K277" s="30">
        <v>139680</v>
      </c>
      <c r="L277" s="30">
        <v>138845.5</v>
      </c>
      <c r="M277" s="30">
        <v>138845.5</v>
      </c>
      <c r="N277" s="30">
        <v>136658.34</v>
      </c>
      <c r="O277" s="30">
        <v>136658.34</v>
      </c>
    </row>
    <row r="278" spans="1:15" x14ac:dyDescent="0.25">
      <c r="A278" s="10" t="str">
        <f>MID(Tabla1[[#This Row],[Org 2]],1,2)</f>
        <v>03</v>
      </c>
      <c r="B278" s="28" t="s">
        <v>105</v>
      </c>
      <c r="C278" s="28" t="s">
        <v>108</v>
      </c>
      <c r="D278" s="11" t="str">
        <f>VLOOKUP(C278,Hoja2!B:C,2,FALSE)</f>
        <v>Participación Ciudadana</v>
      </c>
      <c r="E278" s="12" t="str">
        <f t="shared" si="8"/>
        <v>1</v>
      </c>
      <c r="F278" s="12" t="str">
        <f t="shared" si="9"/>
        <v>12</v>
      </c>
      <c r="G278" s="28" t="s">
        <v>388</v>
      </c>
      <c r="H278" s="29" t="s">
        <v>389</v>
      </c>
      <c r="I278" s="30">
        <v>356659</v>
      </c>
      <c r="J278" s="30">
        <v>2700</v>
      </c>
      <c r="K278" s="30">
        <v>359359</v>
      </c>
      <c r="L278" s="30">
        <v>378159.49</v>
      </c>
      <c r="M278" s="30">
        <v>378159.49</v>
      </c>
      <c r="N278" s="30">
        <v>378116.22</v>
      </c>
      <c r="O278" s="30">
        <v>378116.22</v>
      </c>
    </row>
    <row r="279" spans="1:15" x14ac:dyDescent="0.25">
      <c r="A279" s="10" t="str">
        <f>MID(Tabla1[[#This Row],[Org 2]],1,2)</f>
        <v>03</v>
      </c>
      <c r="B279" s="28" t="s">
        <v>105</v>
      </c>
      <c r="C279" s="28" t="s">
        <v>108</v>
      </c>
      <c r="D279" s="11" t="str">
        <f>VLOOKUP(C279,Hoja2!B:C,2,FALSE)</f>
        <v>Participación Ciudadana</v>
      </c>
      <c r="E279" s="12" t="str">
        <f t="shared" si="8"/>
        <v>1</v>
      </c>
      <c r="F279" s="12" t="str">
        <f t="shared" si="9"/>
        <v>12</v>
      </c>
      <c r="G279" s="28" t="s">
        <v>390</v>
      </c>
      <c r="H279" s="29" t="s">
        <v>391</v>
      </c>
      <c r="I279" s="30">
        <v>41417</v>
      </c>
      <c r="J279" s="30">
        <v>0</v>
      </c>
      <c r="K279" s="30">
        <v>41417</v>
      </c>
      <c r="L279" s="30">
        <v>41609.46</v>
      </c>
      <c r="M279" s="30">
        <v>41609.46</v>
      </c>
      <c r="N279" s="30">
        <v>41471.129999999997</v>
      </c>
      <c r="O279" s="30">
        <v>41471.129999999997</v>
      </c>
    </row>
    <row r="280" spans="1:15" x14ac:dyDescent="0.25">
      <c r="A280" s="10" t="str">
        <f>MID(Tabla1[[#This Row],[Org 2]],1,2)</f>
        <v>03</v>
      </c>
      <c r="B280" s="28" t="s">
        <v>105</v>
      </c>
      <c r="C280" s="28" t="s">
        <v>108</v>
      </c>
      <c r="D280" s="11" t="str">
        <f>VLOOKUP(C280,Hoja2!B:C,2,FALSE)</f>
        <v>Participación Ciudadana</v>
      </c>
      <c r="E280" s="12" t="str">
        <f t="shared" si="8"/>
        <v>1</v>
      </c>
      <c r="F280" s="12" t="str">
        <f t="shared" si="9"/>
        <v>13</v>
      </c>
      <c r="G280" s="28" t="s">
        <v>428</v>
      </c>
      <c r="H280" s="29" t="s">
        <v>379</v>
      </c>
      <c r="I280" s="30">
        <v>489353</v>
      </c>
      <c r="J280" s="30">
        <v>0</v>
      </c>
      <c r="K280" s="30">
        <v>489353</v>
      </c>
      <c r="L280" s="30">
        <v>449108</v>
      </c>
      <c r="M280" s="30">
        <v>449108</v>
      </c>
      <c r="N280" s="30">
        <v>436080.36</v>
      </c>
      <c r="O280" s="30">
        <v>436080.36</v>
      </c>
    </row>
    <row r="281" spans="1:15" x14ac:dyDescent="0.25">
      <c r="A281" s="10" t="str">
        <f>MID(Tabla1[[#This Row],[Org 2]],1,2)</f>
        <v>03</v>
      </c>
      <c r="B281" s="28" t="s">
        <v>105</v>
      </c>
      <c r="C281" s="28" t="s">
        <v>108</v>
      </c>
      <c r="D281" s="11" t="str">
        <f>VLOOKUP(C281,Hoja2!B:C,2,FALSE)</f>
        <v>Participación Ciudadana</v>
      </c>
      <c r="E281" s="12" t="str">
        <f t="shared" si="8"/>
        <v>1</v>
      </c>
      <c r="F281" s="12" t="str">
        <f t="shared" si="9"/>
        <v>13</v>
      </c>
      <c r="G281" s="28" t="s">
        <v>431</v>
      </c>
      <c r="H281" s="29" t="s">
        <v>432</v>
      </c>
      <c r="I281" s="30">
        <v>407613</v>
      </c>
      <c r="J281" s="30">
        <v>0</v>
      </c>
      <c r="K281" s="30">
        <v>407613</v>
      </c>
      <c r="L281" s="30">
        <v>413985.99</v>
      </c>
      <c r="M281" s="30">
        <v>413985.99</v>
      </c>
      <c r="N281" s="30">
        <v>408655.44</v>
      </c>
      <c r="O281" s="30">
        <v>408655.44</v>
      </c>
    </row>
    <row r="282" spans="1:15" x14ac:dyDescent="0.25">
      <c r="A282" s="10" t="str">
        <f>MID(Tabla1[[#This Row],[Org 2]],1,2)</f>
        <v>03</v>
      </c>
      <c r="B282" s="28" t="s">
        <v>105</v>
      </c>
      <c r="C282" s="28" t="s">
        <v>108</v>
      </c>
      <c r="D282" s="11" t="str">
        <f>VLOOKUP(C282,Hoja2!B:C,2,FALSE)</f>
        <v>Participación Ciudadana</v>
      </c>
      <c r="E282" s="12" t="str">
        <f t="shared" si="8"/>
        <v>1</v>
      </c>
      <c r="F282" s="12" t="str">
        <f t="shared" si="9"/>
        <v>13</v>
      </c>
      <c r="G282" s="28" t="s">
        <v>451</v>
      </c>
      <c r="H282" s="29" t="s">
        <v>452</v>
      </c>
      <c r="I282" s="30">
        <v>0</v>
      </c>
      <c r="J282" s="30">
        <v>0</v>
      </c>
      <c r="K282" s="30">
        <v>0</v>
      </c>
      <c r="L282" s="30">
        <v>13989.29</v>
      </c>
      <c r="M282" s="30">
        <v>13989.29</v>
      </c>
      <c r="N282" s="30">
        <v>13387.76</v>
      </c>
      <c r="O282" s="30">
        <v>13387.76</v>
      </c>
    </row>
    <row r="283" spans="1:15" x14ac:dyDescent="0.25">
      <c r="A283" s="10" t="str">
        <f>MID(Tabla1[[#This Row],[Org 2]],1,2)</f>
        <v>03</v>
      </c>
      <c r="B283" s="28" t="s">
        <v>105</v>
      </c>
      <c r="C283" s="28" t="s">
        <v>108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20</v>
      </c>
      <c r="G283" s="28" t="s">
        <v>559</v>
      </c>
      <c r="H283" s="29" t="s">
        <v>560</v>
      </c>
      <c r="I283" s="30">
        <v>5000</v>
      </c>
      <c r="J283" s="30">
        <v>1573</v>
      </c>
      <c r="K283" s="30">
        <v>6573</v>
      </c>
      <c r="L283" s="30">
        <v>1573</v>
      </c>
      <c r="M283" s="30">
        <v>1573</v>
      </c>
      <c r="N283" s="30">
        <v>1573</v>
      </c>
      <c r="O283" s="30">
        <v>1573</v>
      </c>
    </row>
    <row r="284" spans="1:15" x14ac:dyDescent="0.25">
      <c r="A284" s="10" t="str">
        <f>MID(Tabla1[[#This Row],[Org 2]],1,2)</f>
        <v>03</v>
      </c>
      <c r="B284" s="28" t="s">
        <v>105</v>
      </c>
      <c r="C284" s="28" t="s">
        <v>108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20</v>
      </c>
      <c r="G284" s="28" t="s">
        <v>418</v>
      </c>
      <c r="H284" s="29" t="s">
        <v>419</v>
      </c>
      <c r="I284" s="30">
        <v>15000</v>
      </c>
      <c r="J284" s="30">
        <v>0</v>
      </c>
      <c r="K284" s="30">
        <v>15000</v>
      </c>
      <c r="L284" s="30">
        <v>19653.189999999999</v>
      </c>
      <c r="M284" s="30">
        <v>19653.189999999999</v>
      </c>
      <c r="N284" s="30">
        <v>16786.14</v>
      </c>
      <c r="O284" s="30">
        <v>15361.07</v>
      </c>
    </row>
    <row r="285" spans="1:15" x14ac:dyDescent="0.25">
      <c r="A285" s="10" t="str">
        <f>MID(Tabla1[[#This Row],[Org 2]],1,2)</f>
        <v>03</v>
      </c>
      <c r="B285" s="28" t="s">
        <v>105</v>
      </c>
      <c r="C285" s="28" t="s">
        <v>108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21</v>
      </c>
      <c r="G285" s="28" t="s">
        <v>496</v>
      </c>
      <c r="H285" s="29" t="s">
        <v>497</v>
      </c>
      <c r="I285" s="30">
        <v>94236</v>
      </c>
      <c r="J285" s="30">
        <v>0</v>
      </c>
      <c r="K285" s="30">
        <v>94236</v>
      </c>
      <c r="L285" s="30">
        <v>75912.44</v>
      </c>
      <c r="M285" s="30">
        <v>75365.070000000007</v>
      </c>
      <c r="N285" s="30">
        <v>72648.97</v>
      </c>
      <c r="O285" s="30">
        <v>48887.85</v>
      </c>
    </row>
    <row r="286" spans="1:15" x14ac:dyDescent="0.25">
      <c r="A286" s="10" t="str">
        <f>MID(Tabla1[[#This Row],[Org 2]],1,2)</f>
        <v>03</v>
      </c>
      <c r="B286" s="28" t="s">
        <v>105</v>
      </c>
      <c r="C286" s="28" t="s">
        <v>108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21</v>
      </c>
      <c r="G286" s="28" t="s">
        <v>420</v>
      </c>
      <c r="H286" s="29" t="s">
        <v>421</v>
      </c>
      <c r="I286" s="30">
        <v>168470</v>
      </c>
      <c r="J286" s="30">
        <v>0</v>
      </c>
      <c r="K286" s="30">
        <v>168470</v>
      </c>
      <c r="L286" s="30">
        <v>184736.46</v>
      </c>
      <c r="M286" s="30">
        <v>181972.07</v>
      </c>
      <c r="N286" s="30">
        <v>179744.49</v>
      </c>
      <c r="O286" s="30">
        <v>177707.49</v>
      </c>
    </row>
    <row r="287" spans="1:15" x14ac:dyDescent="0.25">
      <c r="A287" s="10" t="str">
        <f>MID(Tabla1[[#This Row],[Org 2]],1,2)</f>
        <v>03</v>
      </c>
      <c r="B287" s="28" t="s">
        <v>105</v>
      </c>
      <c r="C287" s="28" t="s">
        <v>108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8" t="s">
        <v>453</v>
      </c>
      <c r="H287" s="29" t="s">
        <v>454</v>
      </c>
      <c r="I287" s="30">
        <v>520000</v>
      </c>
      <c r="J287" s="30">
        <v>-160000</v>
      </c>
      <c r="K287" s="30">
        <v>360000</v>
      </c>
      <c r="L287" s="30">
        <v>320000</v>
      </c>
      <c r="M287" s="30">
        <v>320000</v>
      </c>
      <c r="N287" s="30">
        <v>232780.26</v>
      </c>
      <c r="O287" s="30">
        <v>217709.13</v>
      </c>
    </row>
    <row r="288" spans="1:15" x14ac:dyDescent="0.25">
      <c r="A288" s="10" t="str">
        <f>MID(Tabla1[[#This Row],[Org 2]],1,2)</f>
        <v>03</v>
      </c>
      <c r="B288" s="28" t="s">
        <v>105</v>
      </c>
      <c r="C288" s="28" t="s">
        <v>108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8" t="s">
        <v>561</v>
      </c>
      <c r="H288" s="29" t="s">
        <v>562</v>
      </c>
      <c r="I288" s="30">
        <v>5000</v>
      </c>
      <c r="J288" s="30">
        <v>-1573</v>
      </c>
      <c r="K288" s="30">
        <v>3427</v>
      </c>
      <c r="L288" s="30">
        <v>2066.9499999999998</v>
      </c>
      <c r="M288" s="30">
        <v>2066.9499999999998</v>
      </c>
      <c r="N288" s="30">
        <v>2066.9499999999998</v>
      </c>
      <c r="O288" s="30">
        <v>2066.9499999999998</v>
      </c>
    </row>
    <row r="289" spans="1:15" x14ac:dyDescent="0.25">
      <c r="A289" s="10" t="str">
        <f>MID(Tabla1[[#This Row],[Org 2]],1,2)</f>
        <v>03</v>
      </c>
      <c r="B289" s="28" t="s">
        <v>105</v>
      </c>
      <c r="C289" s="28" t="s">
        <v>108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8" t="s">
        <v>498</v>
      </c>
      <c r="H289" s="29" t="s">
        <v>499</v>
      </c>
      <c r="I289" s="30">
        <v>430000</v>
      </c>
      <c r="J289" s="30">
        <v>0</v>
      </c>
      <c r="K289" s="30">
        <v>430000</v>
      </c>
      <c r="L289" s="30">
        <v>430000</v>
      </c>
      <c r="M289" s="30">
        <v>430000</v>
      </c>
      <c r="N289" s="30">
        <v>260708.47</v>
      </c>
      <c r="O289" s="30">
        <v>253817.32</v>
      </c>
    </row>
    <row r="290" spans="1:15" x14ac:dyDescent="0.25">
      <c r="A290" s="10" t="str">
        <f>MID(Tabla1[[#This Row],[Org 2]],1,2)</f>
        <v>03</v>
      </c>
      <c r="B290" s="28" t="s">
        <v>105</v>
      </c>
      <c r="C290" s="28" t="s">
        <v>108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8" t="s">
        <v>437</v>
      </c>
      <c r="H290" s="29" t="s">
        <v>438</v>
      </c>
      <c r="I290" s="30">
        <v>8000</v>
      </c>
      <c r="J290" s="30">
        <v>0</v>
      </c>
      <c r="K290" s="30">
        <v>8000</v>
      </c>
      <c r="L290" s="30">
        <v>3275.88</v>
      </c>
      <c r="M290" s="30">
        <v>3275.88</v>
      </c>
      <c r="N290" s="30">
        <v>3275.88</v>
      </c>
      <c r="O290" s="30">
        <v>2718.86</v>
      </c>
    </row>
    <row r="291" spans="1:15" x14ac:dyDescent="0.25">
      <c r="A291" s="10" t="str">
        <f>MID(Tabla1[[#This Row],[Org 2]],1,2)</f>
        <v>03</v>
      </c>
      <c r="B291" s="28" t="s">
        <v>105</v>
      </c>
      <c r="C291" s="28" t="s">
        <v>108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8" t="s">
        <v>439</v>
      </c>
      <c r="H291" s="29" t="s">
        <v>440</v>
      </c>
      <c r="I291" s="30">
        <v>16000</v>
      </c>
      <c r="J291" s="30">
        <v>0</v>
      </c>
      <c r="K291" s="30">
        <v>16000</v>
      </c>
      <c r="L291" s="30">
        <v>15796</v>
      </c>
      <c r="M291" s="30">
        <v>15796</v>
      </c>
      <c r="N291" s="30">
        <v>15256.99</v>
      </c>
      <c r="O291" s="30">
        <v>15256.99</v>
      </c>
    </row>
    <row r="292" spans="1:15" x14ac:dyDescent="0.25">
      <c r="A292" s="10" t="str">
        <f>MID(Tabla1[[#This Row],[Org 2]],1,2)</f>
        <v>03</v>
      </c>
      <c r="B292" s="28" t="s">
        <v>105</v>
      </c>
      <c r="C292" s="28" t="s">
        <v>108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8" t="s">
        <v>441</v>
      </c>
      <c r="H292" s="29" t="s">
        <v>442</v>
      </c>
      <c r="I292" s="30">
        <v>0</v>
      </c>
      <c r="J292" s="30">
        <v>0</v>
      </c>
      <c r="K292" s="30">
        <v>0</v>
      </c>
      <c r="L292" s="30">
        <v>8032.34</v>
      </c>
      <c r="M292" s="30">
        <v>8032.34</v>
      </c>
      <c r="N292" s="30">
        <v>8030.32</v>
      </c>
      <c r="O292" s="30">
        <v>978.68</v>
      </c>
    </row>
    <row r="293" spans="1:15" x14ac:dyDescent="0.25">
      <c r="A293" s="10" t="str">
        <f>MID(Tabla1[[#This Row],[Org 2]],1,2)</f>
        <v>03</v>
      </c>
      <c r="B293" s="28" t="s">
        <v>105</v>
      </c>
      <c r="C293" s="28" t="s">
        <v>108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28" t="s">
        <v>443</v>
      </c>
      <c r="H293" s="29" t="s">
        <v>444</v>
      </c>
      <c r="I293" s="30">
        <v>5000</v>
      </c>
      <c r="J293" s="30">
        <v>0</v>
      </c>
      <c r="K293" s="30">
        <v>5000</v>
      </c>
      <c r="L293" s="30">
        <v>26200.37</v>
      </c>
      <c r="M293" s="30">
        <v>26200.37</v>
      </c>
      <c r="N293" s="30">
        <v>18365</v>
      </c>
      <c r="O293" s="30">
        <v>17470.05</v>
      </c>
    </row>
    <row r="294" spans="1:15" x14ac:dyDescent="0.25">
      <c r="A294" s="10" t="str">
        <f>MID(Tabla1[[#This Row],[Org 2]],1,2)</f>
        <v>03</v>
      </c>
      <c r="B294" s="28" t="s">
        <v>105</v>
      </c>
      <c r="C294" s="28" t="s">
        <v>108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28" t="s">
        <v>563</v>
      </c>
      <c r="H294" s="29" t="s">
        <v>564</v>
      </c>
      <c r="I294" s="30">
        <v>55000</v>
      </c>
      <c r="J294" s="30">
        <v>0</v>
      </c>
      <c r="K294" s="30">
        <v>55000</v>
      </c>
      <c r="L294" s="30">
        <v>10139.43</v>
      </c>
      <c r="M294" s="30">
        <v>10139.43</v>
      </c>
      <c r="N294" s="30">
        <v>10139.379999999999</v>
      </c>
      <c r="O294" s="30">
        <v>10139.379999999999</v>
      </c>
    </row>
    <row r="295" spans="1:15" x14ac:dyDescent="0.25">
      <c r="A295" s="10" t="str">
        <f>MID(Tabla1[[#This Row],[Org 2]],1,2)</f>
        <v>03</v>
      </c>
      <c r="B295" s="28" t="s">
        <v>105</v>
      </c>
      <c r="C295" s="28" t="s">
        <v>108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28" t="s">
        <v>396</v>
      </c>
      <c r="H295" s="29" t="s">
        <v>397</v>
      </c>
      <c r="I295" s="30">
        <v>10000</v>
      </c>
      <c r="J295" s="30">
        <v>0</v>
      </c>
      <c r="K295" s="30">
        <v>10000</v>
      </c>
      <c r="L295" s="30">
        <v>19834.330000000002</v>
      </c>
      <c r="M295" s="30">
        <v>19834.330000000002</v>
      </c>
      <c r="N295" s="30">
        <v>18964.240000000002</v>
      </c>
      <c r="O295" s="30">
        <v>18873.490000000002</v>
      </c>
    </row>
    <row r="296" spans="1:15" x14ac:dyDescent="0.25">
      <c r="A296" s="10" t="str">
        <f>MID(Tabla1[[#This Row],[Org 2]],1,2)</f>
        <v>03</v>
      </c>
      <c r="B296" s="28" t="s">
        <v>105</v>
      </c>
      <c r="C296" s="28" t="s">
        <v>108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28" t="s">
        <v>445</v>
      </c>
      <c r="H296" s="29" t="s">
        <v>446</v>
      </c>
      <c r="I296" s="30">
        <v>50000</v>
      </c>
      <c r="J296" s="30">
        <v>0</v>
      </c>
      <c r="K296" s="30">
        <v>50000</v>
      </c>
      <c r="L296" s="30">
        <v>89286.67</v>
      </c>
      <c r="M296" s="30">
        <v>89286.67</v>
      </c>
      <c r="N296" s="30">
        <v>83455.100000000006</v>
      </c>
      <c r="O296" s="30">
        <v>44812.99</v>
      </c>
    </row>
    <row r="297" spans="1:15" x14ac:dyDescent="0.25">
      <c r="A297" s="10" t="str">
        <f>MID(Tabla1[[#This Row],[Org 2]],1,2)</f>
        <v>03</v>
      </c>
      <c r="B297" s="28" t="s">
        <v>105</v>
      </c>
      <c r="C297" s="28" t="s">
        <v>108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28" t="s">
        <v>565</v>
      </c>
      <c r="H297" s="29" t="s">
        <v>566</v>
      </c>
      <c r="I297" s="30">
        <v>170000</v>
      </c>
      <c r="J297" s="30">
        <v>0</v>
      </c>
      <c r="K297" s="30">
        <v>170000</v>
      </c>
      <c r="L297" s="30">
        <v>116045.1</v>
      </c>
      <c r="M297" s="30">
        <v>116045.1</v>
      </c>
      <c r="N297" s="30">
        <v>105507.3</v>
      </c>
      <c r="O297" s="30">
        <v>62913.2</v>
      </c>
    </row>
    <row r="298" spans="1:15" x14ac:dyDescent="0.25">
      <c r="A298" s="10" t="str">
        <f>MID(Tabla1[[#This Row],[Org 2]],1,2)</f>
        <v>03</v>
      </c>
      <c r="B298" s="28" t="s">
        <v>105</v>
      </c>
      <c r="C298" s="28" t="s">
        <v>108</v>
      </c>
      <c r="D298" s="11" t="str">
        <f>VLOOKUP(C298,Hoja2!B:C,2,FALSE)</f>
        <v>Participación Ciudadana</v>
      </c>
      <c r="E298" s="12" t="str">
        <f t="shared" si="8"/>
        <v>2</v>
      </c>
      <c r="F298" s="12" t="str">
        <f t="shared" si="9"/>
        <v>22</v>
      </c>
      <c r="G298" s="28" t="s">
        <v>449</v>
      </c>
      <c r="H298" s="29" t="s">
        <v>450</v>
      </c>
      <c r="I298" s="30">
        <v>70000</v>
      </c>
      <c r="J298" s="30">
        <v>0</v>
      </c>
      <c r="K298" s="30">
        <v>70000</v>
      </c>
      <c r="L298" s="30">
        <v>207516.59</v>
      </c>
      <c r="M298" s="30">
        <v>207516.59</v>
      </c>
      <c r="N298" s="30">
        <v>198704.44</v>
      </c>
      <c r="O298" s="30">
        <v>130926.14</v>
      </c>
    </row>
    <row r="299" spans="1:15" x14ac:dyDescent="0.25">
      <c r="A299" s="10" t="str">
        <f>MID(Tabla1[[#This Row],[Org 2]],1,2)</f>
        <v>03</v>
      </c>
      <c r="B299" s="28" t="s">
        <v>105</v>
      </c>
      <c r="C299" s="28" t="s">
        <v>108</v>
      </c>
      <c r="D299" s="11" t="str">
        <f>VLOOKUP(C299,Hoja2!B:C,2,FALSE)</f>
        <v>Participación Ciudadana</v>
      </c>
      <c r="E299" s="12" t="str">
        <f t="shared" si="8"/>
        <v>2</v>
      </c>
      <c r="F299" s="12" t="str">
        <f t="shared" si="9"/>
        <v>22</v>
      </c>
      <c r="G299" s="28" t="s">
        <v>500</v>
      </c>
      <c r="H299" s="29" t="s">
        <v>501</v>
      </c>
      <c r="I299" s="30">
        <v>525000</v>
      </c>
      <c r="J299" s="30">
        <v>0</v>
      </c>
      <c r="K299" s="30">
        <v>525000</v>
      </c>
      <c r="L299" s="30">
        <v>427754.9</v>
      </c>
      <c r="M299" s="30">
        <v>427754.9</v>
      </c>
      <c r="N299" s="30">
        <v>423112.38</v>
      </c>
      <c r="O299" s="30">
        <v>392186.59</v>
      </c>
    </row>
    <row r="300" spans="1:15" x14ac:dyDescent="0.25">
      <c r="A300" s="10" t="str">
        <f>MID(Tabla1[[#This Row],[Org 2]],1,2)</f>
        <v>03</v>
      </c>
      <c r="B300" s="28" t="s">
        <v>105</v>
      </c>
      <c r="C300" s="28" t="s">
        <v>108</v>
      </c>
      <c r="D300" s="11" t="str">
        <f>VLOOKUP(C300,Hoja2!B:C,2,FALSE)</f>
        <v>Participación Ciudadana</v>
      </c>
      <c r="E300" s="12" t="str">
        <f t="shared" si="8"/>
        <v>2</v>
      </c>
      <c r="F300" s="12" t="str">
        <f t="shared" si="9"/>
        <v>22</v>
      </c>
      <c r="G300" s="28" t="s">
        <v>567</v>
      </c>
      <c r="H300" s="29" t="s">
        <v>568</v>
      </c>
      <c r="I300" s="30">
        <v>422818</v>
      </c>
      <c r="J300" s="30">
        <v>0</v>
      </c>
      <c r="K300" s="30">
        <v>422818</v>
      </c>
      <c r="L300" s="30">
        <v>344682.61</v>
      </c>
      <c r="M300" s="30">
        <v>344682.61</v>
      </c>
      <c r="N300" s="30">
        <v>277686.65999999997</v>
      </c>
      <c r="O300" s="30">
        <v>272445.84999999998</v>
      </c>
    </row>
    <row r="301" spans="1:15" x14ac:dyDescent="0.25">
      <c r="A301" s="10" t="str">
        <f>MID(Tabla1[[#This Row],[Org 2]],1,2)</f>
        <v>03</v>
      </c>
      <c r="B301" s="28" t="s">
        <v>105</v>
      </c>
      <c r="C301" s="28" t="s">
        <v>108</v>
      </c>
      <c r="D301" s="11" t="str">
        <f>VLOOKUP(C301,Hoja2!B:C,2,FALSE)</f>
        <v>Participación Ciudadana</v>
      </c>
      <c r="E301" s="12" t="str">
        <f t="shared" si="8"/>
        <v>2</v>
      </c>
      <c r="F301" s="12" t="str">
        <f t="shared" si="9"/>
        <v>22</v>
      </c>
      <c r="G301" s="28" t="s">
        <v>461</v>
      </c>
      <c r="H301" s="29" t="s">
        <v>462</v>
      </c>
      <c r="I301" s="30">
        <v>40000</v>
      </c>
      <c r="J301" s="30">
        <v>0</v>
      </c>
      <c r="K301" s="30">
        <v>40000</v>
      </c>
      <c r="L301" s="30">
        <v>42698.7</v>
      </c>
      <c r="M301" s="30">
        <v>42692.65</v>
      </c>
      <c r="N301" s="30">
        <v>42692.65</v>
      </c>
      <c r="O301" s="30">
        <v>17198.25</v>
      </c>
    </row>
    <row r="302" spans="1:15" x14ac:dyDescent="0.25">
      <c r="A302" s="10" t="str">
        <f>MID(Tabla1[[#This Row],[Org 2]],1,2)</f>
        <v>03</v>
      </c>
      <c r="B302" s="28" t="s">
        <v>105</v>
      </c>
      <c r="C302" s="28" t="s">
        <v>108</v>
      </c>
      <c r="D302" s="11" t="str">
        <f>VLOOKUP(C302,Hoja2!B:C,2,FALSE)</f>
        <v>Participación Ciudadana</v>
      </c>
      <c r="E302" s="12" t="str">
        <f t="shared" si="8"/>
        <v>2</v>
      </c>
      <c r="F302" s="12" t="str">
        <f t="shared" si="9"/>
        <v>22</v>
      </c>
      <c r="G302" s="28" t="s">
        <v>424</v>
      </c>
      <c r="H302" s="29" t="s">
        <v>425</v>
      </c>
      <c r="I302" s="30">
        <v>456536</v>
      </c>
      <c r="J302" s="30">
        <v>0</v>
      </c>
      <c r="K302" s="30">
        <v>456536</v>
      </c>
      <c r="L302" s="30">
        <v>438106.23</v>
      </c>
      <c r="M302" s="30">
        <v>438106.23</v>
      </c>
      <c r="N302" s="30">
        <v>341224.11</v>
      </c>
      <c r="O302" s="30">
        <v>307572.57</v>
      </c>
    </row>
    <row r="303" spans="1:15" x14ac:dyDescent="0.25">
      <c r="A303" s="10" t="str">
        <f>MID(Tabla1[[#This Row],[Org 2]],1,2)</f>
        <v>03</v>
      </c>
      <c r="B303" s="28" t="s">
        <v>105</v>
      </c>
      <c r="C303" s="28" t="s">
        <v>108</v>
      </c>
      <c r="D303" s="11" t="str">
        <f>VLOOKUP(C303,Hoja2!B:C,2,FALSE)</f>
        <v>Participación Ciudadana</v>
      </c>
      <c r="E303" s="12" t="str">
        <f t="shared" si="8"/>
        <v>4</v>
      </c>
      <c r="F303" s="12" t="str">
        <f t="shared" si="9"/>
        <v>48</v>
      </c>
      <c r="G303" s="28" t="s">
        <v>569</v>
      </c>
      <c r="H303" s="29" t="s">
        <v>570</v>
      </c>
      <c r="I303" s="30">
        <v>42000</v>
      </c>
      <c r="J303" s="30">
        <v>0</v>
      </c>
      <c r="K303" s="30">
        <v>42000</v>
      </c>
      <c r="L303" s="30">
        <v>42000</v>
      </c>
      <c r="M303" s="30">
        <v>34800</v>
      </c>
      <c r="N303" s="30">
        <v>33200</v>
      </c>
      <c r="O303" s="30">
        <v>33200</v>
      </c>
    </row>
    <row r="304" spans="1:15" x14ac:dyDescent="0.25">
      <c r="A304" s="10" t="str">
        <f>MID(Tabla1[[#This Row],[Org 2]],1,2)</f>
        <v>03</v>
      </c>
      <c r="B304" s="28" t="s">
        <v>105</v>
      </c>
      <c r="C304" s="28" t="s">
        <v>108</v>
      </c>
      <c r="D304" s="11" t="str">
        <f>VLOOKUP(C304,Hoja2!B:C,2,FALSE)</f>
        <v>Participación Ciudadana</v>
      </c>
      <c r="E304" s="12" t="str">
        <f t="shared" si="8"/>
        <v>4</v>
      </c>
      <c r="F304" s="12" t="str">
        <f t="shared" si="9"/>
        <v>48</v>
      </c>
      <c r="G304" s="28" t="s">
        <v>571</v>
      </c>
      <c r="H304" s="29" t="s">
        <v>572</v>
      </c>
      <c r="I304" s="30">
        <v>15750</v>
      </c>
      <c r="J304" s="30">
        <v>0</v>
      </c>
      <c r="K304" s="30">
        <v>15750</v>
      </c>
      <c r="L304" s="30">
        <v>15000</v>
      </c>
      <c r="M304" s="30">
        <v>15000</v>
      </c>
      <c r="N304" s="30">
        <v>15000</v>
      </c>
      <c r="O304" s="30">
        <v>15000</v>
      </c>
    </row>
    <row r="305" spans="1:15" x14ac:dyDescent="0.25">
      <c r="A305" s="10" t="str">
        <f>MID(Tabla1[[#This Row],[Org 2]],1,2)</f>
        <v>03</v>
      </c>
      <c r="B305" s="28" t="s">
        <v>105</v>
      </c>
      <c r="C305" s="28" t="s">
        <v>108</v>
      </c>
      <c r="D305" s="11" t="str">
        <f>VLOOKUP(C305,Hoja2!B:C,2,FALSE)</f>
        <v>Participación Ciudadana</v>
      </c>
      <c r="E305" s="12" t="str">
        <f t="shared" si="8"/>
        <v>4</v>
      </c>
      <c r="F305" s="12" t="str">
        <f t="shared" si="9"/>
        <v>48</v>
      </c>
      <c r="G305" s="28" t="s">
        <v>573</v>
      </c>
      <c r="H305" s="29" t="s">
        <v>574</v>
      </c>
      <c r="I305" s="30">
        <v>39250</v>
      </c>
      <c r="J305" s="30">
        <v>0</v>
      </c>
      <c r="K305" s="30">
        <v>39250</v>
      </c>
      <c r="L305" s="30">
        <v>11000</v>
      </c>
      <c r="M305" s="30">
        <v>11000</v>
      </c>
      <c r="N305" s="30">
        <v>11000</v>
      </c>
      <c r="O305" s="30">
        <v>6200</v>
      </c>
    </row>
    <row r="306" spans="1:15" x14ac:dyDescent="0.25">
      <c r="A306" s="10" t="str">
        <f>MID(Tabla1[[#This Row],[Org 2]],1,2)</f>
        <v>03</v>
      </c>
      <c r="B306" s="28" t="s">
        <v>105</v>
      </c>
      <c r="C306" s="28" t="s">
        <v>108</v>
      </c>
      <c r="D306" s="11" t="str">
        <f>VLOOKUP(C306,Hoja2!B:C,2,FALSE)</f>
        <v>Participación Ciudadana</v>
      </c>
      <c r="E306" s="12" t="str">
        <f t="shared" si="8"/>
        <v>4</v>
      </c>
      <c r="F306" s="12" t="str">
        <f t="shared" si="9"/>
        <v>48</v>
      </c>
      <c r="G306" s="28" t="s">
        <v>552</v>
      </c>
      <c r="H306" s="29" t="s">
        <v>411</v>
      </c>
      <c r="I306" s="30">
        <v>437821</v>
      </c>
      <c r="J306" s="30">
        <v>0</v>
      </c>
      <c r="K306" s="30">
        <v>437821</v>
      </c>
      <c r="L306" s="30">
        <v>404532.82</v>
      </c>
      <c r="M306" s="30">
        <v>404532.82</v>
      </c>
      <c r="N306" s="30">
        <v>401497.38</v>
      </c>
      <c r="O306" s="30">
        <v>395909.43</v>
      </c>
    </row>
    <row r="307" spans="1:15" x14ac:dyDescent="0.25">
      <c r="A307" s="10" t="str">
        <f>MID(Tabla1[[#This Row],[Org 2]],1,2)</f>
        <v>03</v>
      </c>
      <c r="B307" s="28" t="s">
        <v>105</v>
      </c>
      <c r="C307" s="28" t="s">
        <v>108</v>
      </c>
      <c r="D307" s="11" t="str">
        <f>VLOOKUP(C307,Hoja2!B:C,2,FALSE)</f>
        <v>Participación Ciudadana</v>
      </c>
      <c r="E307" s="12" t="str">
        <f t="shared" si="8"/>
        <v>6</v>
      </c>
      <c r="F307" s="12" t="str">
        <f t="shared" si="9"/>
        <v>63</v>
      </c>
      <c r="G307" s="28" t="s">
        <v>504</v>
      </c>
      <c r="H307" s="29" t="s">
        <v>505</v>
      </c>
      <c r="I307" s="30">
        <v>1010782</v>
      </c>
      <c r="J307" s="30">
        <v>768083.64</v>
      </c>
      <c r="K307" s="30">
        <v>1778865.64</v>
      </c>
      <c r="L307" s="30">
        <v>1372065.16</v>
      </c>
      <c r="M307" s="30">
        <v>1191252.25</v>
      </c>
      <c r="N307" s="30">
        <v>254537.74</v>
      </c>
      <c r="O307" s="30">
        <v>252182.18</v>
      </c>
    </row>
    <row r="308" spans="1:15" x14ac:dyDescent="0.25">
      <c r="A308" s="10" t="str">
        <f>MID(Tabla1[[#This Row],[Org 2]],1,2)</f>
        <v>03</v>
      </c>
      <c r="B308" s="28" t="s">
        <v>105</v>
      </c>
      <c r="C308" s="28" t="s">
        <v>108</v>
      </c>
      <c r="D308" s="11" t="str">
        <f>VLOOKUP(C308,Hoja2!B:C,2,FALSE)</f>
        <v>Participación Ciudadana</v>
      </c>
      <c r="E308" s="12" t="str">
        <f t="shared" si="8"/>
        <v>6</v>
      </c>
      <c r="F308" s="12" t="str">
        <f t="shared" si="9"/>
        <v>63</v>
      </c>
      <c r="G308" s="28" t="s">
        <v>575</v>
      </c>
      <c r="H308" s="29" t="s">
        <v>456</v>
      </c>
      <c r="I308" s="30">
        <v>39944</v>
      </c>
      <c r="J308" s="30">
        <v>193149.98</v>
      </c>
      <c r="K308" s="30">
        <v>233093.98</v>
      </c>
      <c r="L308" s="30">
        <v>398377.08</v>
      </c>
      <c r="M308" s="30">
        <v>230904.25</v>
      </c>
      <c r="N308" s="30">
        <v>220273.34</v>
      </c>
      <c r="O308" s="30">
        <v>137310.74</v>
      </c>
    </row>
    <row r="309" spans="1:15" x14ac:dyDescent="0.25">
      <c r="A309" s="10" t="str">
        <f>MID(Tabla1[[#This Row],[Org 2]],1,2)</f>
        <v>03</v>
      </c>
      <c r="B309" s="28" t="s">
        <v>105</v>
      </c>
      <c r="C309" s="28" t="s">
        <v>108</v>
      </c>
      <c r="D309" s="11" t="str">
        <f>VLOOKUP(C309,Hoja2!B:C,2,FALSE)</f>
        <v>Participación Ciudadana</v>
      </c>
      <c r="E309" s="12" t="str">
        <f t="shared" si="8"/>
        <v>6</v>
      </c>
      <c r="F309" s="12" t="str">
        <f t="shared" si="9"/>
        <v>63</v>
      </c>
      <c r="G309" s="28" t="s">
        <v>576</v>
      </c>
      <c r="H309" s="29" t="s">
        <v>577</v>
      </c>
      <c r="I309" s="30">
        <v>50000</v>
      </c>
      <c r="J309" s="30">
        <v>100992.2</v>
      </c>
      <c r="K309" s="30">
        <v>150992.20000000001</v>
      </c>
      <c r="L309" s="30">
        <v>119451.1</v>
      </c>
      <c r="M309" s="30">
        <v>19482.080000000002</v>
      </c>
      <c r="N309" s="30">
        <v>19482.080000000002</v>
      </c>
      <c r="O309" s="30">
        <v>19482.080000000002</v>
      </c>
    </row>
    <row r="310" spans="1:15" x14ac:dyDescent="0.25">
      <c r="A310" s="10" t="str">
        <f>MID(Tabla1[[#This Row],[Org 2]],1,2)</f>
        <v>04</v>
      </c>
      <c r="B310" s="28" t="s">
        <v>109</v>
      </c>
      <c r="C310" s="28" t="s">
        <v>110</v>
      </c>
      <c r="D310" s="11" t="str">
        <f>VLOOKUP(C310,Hoja2!B:C,2,FALSE)</f>
        <v>Deuda Pública</v>
      </c>
      <c r="E310" s="12" t="str">
        <f t="shared" si="8"/>
        <v>3</v>
      </c>
      <c r="F310" s="12" t="str">
        <f t="shared" si="9"/>
        <v>31</v>
      </c>
      <c r="G310" s="28" t="s">
        <v>578</v>
      </c>
      <c r="H310" s="29" t="s">
        <v>579</v>
      </c>
      <c r="I310" s="30">
        <v>500000</v>
      </c>
      <c r="J310" s="30">
        <v>0</v>
      </c>
      <c r="K310" s="30">
        <v>500000</v>
      </c>
      <c r="L310" s="30">
        <v>446008.03</v>
      </c>
      <c r="M310" s="30">
        <v>446008.03</v>
      </c>
      <c r="N310" s="30">
        <v>446008.03</v>
      </c>
      <c r="O310" s="30">
        <v>373352.57</v>
      </c>
    </row>
    <row r="311" spans="1:15" x14ac:dyDescent="0.25">
      <c r="A311" s="10" t="str">
        <f>MID(Tabla1[[#This Row],[Org 2]],1,2)</f>
        <v>04</v>
      </c>
      <c r="B311" s="28" t="s">
        <v>109</v>
      </c>
      <c r="C311" s="28" t="s">
        <v>110</v>
      </c>
      <c r="D311" s="11" t="str">
        <f>VLOOKUP(C311,Hoja2!B:C,2,FALSE)</f>
        <v>Deuda Pública</v>
      </c>
      <c r="E311" s="12" t="str">
        <f t="shared" si="8"/>
        <v>3</v>
      </c>
      <c r="F311" s="12" t="str">
        <f t="shared" si="9"/>
        <v>35</v>
      </c>
      <c r="G311" s="28" t="s">
        <v>580</v>
      </c>
      <c r="H311" s="29" t="s">
        <v>581</v>
      </c>
      <c r="I311" s="30">
        <v>200000</v>
      </c>
      <c r="J311" s="30">
        <v>0</v>
      </c>
      <c r="K311" s="30">
        <v>200000</v>
      </c>
      <c r="L311" s="30">
        <v>43.88</v>
      </c>
      <c r="M311" s="30">
        <v>43.88</v>
      </c>
      <c r="N311" s="30">
        <v>38.86</v>
      </c>
      <c r="O311" s="30">
        <v>38.11</v>
      </c>
    </row>
    <row r="312" spans="1:15" x14ac:dyDescent="0.25">
      <c r="A312" s="10" t="str">
        <f>MID(Tabla1[[#This Row],[Org 2]],1,2)</f>
        <v>04</v>
      </c>
      <c r="B312" s="28" t="s">
        <v>109</v>
      </c>
      <c r="C312" s="28" t="s">
        <v>110</v>
      </c>
      <c r="D312" s="11" t="str">
        <f>VLOOKUP(C312,Hoja2!B:C,2,FALSE)</f>
        <v>Deuda Pública</v>
      </c>
      <c r="E312" s="12" t="str">
        <f t="shared" si="8"/>
        <v>9</v>
      </c>
      <c r="F312" s="12" t="str">
        <f t="shared" si="9"/>
        <v>91</v>
      </c>
      <c r="G312" s="28" t="s">
        <v>582</v>
      </c>
      <c r="H312" s="29" t="s">
        <v>583</v>
      </c>
      <c r="I312" s="30">
        <v>14280000</v>
      </c>
      <c r="J312" s="30">
        <v>1961548.13</v>
      </c>
      <c r="K312" s="30">
        <v>16241548.130000001</v>
      </c>
      <c r="L312" s="30">
        <v>16098067.51</v>
      </c>
      <c r="M312" s="30">
        <v>16098067.51</v>
      </c>
      <c r="N312" s="30">
        <v>16098067.33</v>
      </c>
      <c r="O312" s="30">
        <v>13715506.859999999</v>
      </c>
    </row>
    <row r="313" spans="1:15" x14ac:dyDescent="0.25">
      <c r="A313" s="10" t="str">
        <f>MID(Tabla1[[#This Row],[Org 2]],1,2)</f>
        <v>04</v>
      </c>
      <c r="B313" s="28" t="s">
        <v>109</v>
      </c>
      <c r="C313" s="28" t="s">
        <v>111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28" t="s">
        <v>412</v>
      </c>
      <c r="H313" s="29" t="s">
        <v>413</v>
      </c>
      <c r="I313" s="30">
        <v>82045</v>
      </c>
      <c r="J313" s="30">
        <v>0</v>
      </c>
      <c r="K313" s="30">
        <v>82045</v>
      </c>
      <c r="L313" s="30">
        <v>81728.09</v>
      </c>
      <c r="M313" s="30">
        <v>81728.09</v>
      </c>
      <c r="N313" s="30">
        <v>81670.350000000006</v>
      </c>
      <c r="O313" s="30">
        <v>81670.350000000006</v>
      </c>
    </row>
    <row r="314" spans="1:15" x14ac:dyDescent="0.25">
      <c r="A314" s="10" t="str">
        <f>MID(Tabla1[[#This Row],[Org 2]],1,2)</f>
        <v>04</v>
      </c>
      <c r="B314" s="28" t="s">
        <v>109</v>
      </c>
      <c r="C314" s="28" t="s">
        <v>111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28" t="s">
        <v>414</v>
      </c>
      <c r="H314" s="29" t="s">
        <v>415</v>
      </c>
      <c r="I314" s="30">
        <v>43287</v>
      </c>
      <c r="J314" s="30">
        <v>0</v>
      </c>
      <c r="K314" s="30">
        <v>43287</v>
      </c>
      <c r="L314" s="30">
        <v>38997</v>
      </c>
      <c r="M314" s="30">
        <v>38997</v>
      </c>
      <c r="N314" s="30">
        <v>36582.660000000003</v>
      </c>
      <c r="O314" s="30">
        <v>36582.660000000003</v>
      </c>
    </row>
    <row r="315" spans="1:15" x14ac:dyDescent="0.25">
      <c r="A315" s="10" t="str">
        <f>MID(Tabla1[[#This Row],[Org 2]],1,2)</f>
        <v>04</v>
      </c>
      <c r="B315" s="28" t="s">
        <v>109</v>
      </c>
      <c r="C315" s="28" t="s">
        <v>111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12</v>
      </c>
      <c r="G315" s="28" t="s">
        <v>416</v>
      </c>
      <c r="H315" s="29" t="s">
        <v>417</v>
      </c>
      <c r="I315" s="30">
        <v>9367</v>
      </c>
      <c r="J315" s="30">
        <v>0</v>
      </c>
      <c r="K315" s="30">
        <v>9367</v>
      </c>
      <c r="L315" s="30">
        <v>9508</v>
      </c>
      <c r="M315" s="30">
        <v>9508</v>
      </c>
      <c r="N315" s="30">
        <v>9495.7199999999993</v>
      </c>
      <c r="O315" s="30">
        <v>9495.7199999999993</v>
      </c>
    </row>
    <row r="316" spans="1:15" x14ac:dyDescent="0.25">
      <c r="A316" s="10" t="str">
        <f>MID(Tabla1[[#This Row],[Org 2]],1,2)</f>
        <v>04</v>
      </c>
      <c r="B316" s="28" t="s">
        <v>109</v>
      </c>
      <c r="C316" s="28" t="s">
        <v>111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12</v>
      </c>
      <c r="G316" s="28" t="s">
        <v>384</v>
      </c>
      <c r="H316" s="29" t="s">
        <v>385</v>
      </c>
      <c r="I316" s="30">
        <v>25264</v>
      </c>
      <c r="J316" s="30">
        <v>0</v>
      </c>
      <c r="K316" s="30">
        <v>25264</v>
      </c>
      <c r="L316" s="30">
        <v>28235.82</v>
      </c>
      <c r="M316" s="30">
        <v>28235.82</v>
      </c>
      <c r="N316" s="30">
        <v>28198.35</v>
      </c>
      <c r="O316" s="30">
        <v>28198.35</v>
      </c>
    </row>
    <row r="317" spans="1:15" x14ac:dyDescent="0.25">
      <c r="A317" s="10" t="str">
        <f>MID(Tabla1[[#This Row],[Org 2]],1,2)</f>
        <v>04</v>
      </c>
      <c r="B317" s="28" t="s">
        <v>109</v>
      </c>
      <c r="C317" s="28" t="s">
        <v>111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12</v>
      </c>
      <c r="G317" s="28" t="s">
        <v>386</v>
      </c>
      <c r="H317" s="29" t="s">
        <v>387</v>
      </c>
      <c r="I317" s="30">
        <v>73318</v>
      </c>
      <c r="J317" s="30">
        <v>0</v>
      </c>
      <c r="K317" s="30">
        <v>73318</v>
      </c>
      <c r="L317" s="30">
        <v>71810</v>
      </c>
      <c r="M317" s="30">
        <v>71810</v>
      </c>
      <c r="N317" s="30">
        <v>70143.47</v>
      </c>
      <c r="O317" s="30">
        <v>70143.47</v>
      </c>
    </row>
    <row r="318" spans="1:15" x14ac:dyDescent="0.25">
      <c r="A318" s="10" t="str">
        <f>MID(Tabla1[[#This Row],[Org 2]],1,2)</f>
        <v>04</v>
      </c>
      <c r="B318" s="28" t="s">
        <v>109</v>
      </c>
      <c r="C318" s="28" t="s">
        <v>111</v>
      </c>
      <c r="D318" s="11" t="str">
        <f>VLOOKUP(C318,Hoja2!B:C,2,FALSE)</f>
        <v>Prevención y Salud Laboral</v>
      </c>
      <c r="E318" s="12" t="str">
        <f t="shared" si="8"/>
        <v>1</v>
      </c>
      <c r="F318" s="12" t="str">
        <f t="shared" si="9"/>
        <v>12</v>
      </c>
      <c r="G318" s="28" t="s">
        <v>388</v>
      </c>
      <c r="H318" s="29" t="s">
        <v>389</v>
      </c>
      <c r="I318" s="30">
        <v>188000</v>
      </c>
      <c r="J318" s="30">
        <v>0</v>
      </c>
      <c r="K318" s="30">
        <v>188000</v>
      </c>
      <c r="L318" s="30">
        <v>187933</v>
      </c>
      <c r="M318" s="30">
        <v>187933</v>
      </c>
      <c r="N318" s="30">
        <v>185947.31</v>
      </c>
      <c r="O318" s="30">
        <v>185947.31</v>
      </c>
    </row>
    <row r="319" spans="1:15" x14ac:dyDescent="0.25">
      <c r="A319" s="10" t="str">
        <f>MID(Tabla1[[#This Row],[Org 2]],1,2)</f>
        <v>04</v>
      </c>
      <c r="B319" s="28" t="s">
        <v>109</v>
      </c>
      <c r="C319" s="28" t="s">
        <v>111</v>
      </c>
      <c r="D319" s="11" t="str">
        <f>VLOOKUP(C319,Hoja2!B:C,2,FALSE)</f>
        <v>Prevención y Salud Laboral</v>
      </c>
      <c r="E319" s="12" t="str">
        <f t="shared" si="8"/>
        <v>1</v>
      </c>
      <c r="F319" s="12" t="str">
        <f t="shared" si="9"/>
        <v>12</v>
      </c>
      <c r="G319" s="28" t="s">
        <v>390</v>
      </c>
      <c r="H319" s="29" t="s">
        <v>391</v>
      </c>
      <c r="I319" s="30">
        <v>13663</v>
      </c>
      <c r="J319" s="30">
        <v>0</v>
      </c>
      <c r="K319" s="30">
        <v>13663</v>
      </c>
      <c r="L319" s="30">
        <v>16151.36</v>
      </c>
      <c r="M319" s="30">
        <v>16151.36</v>
      </c>
      <c r="N319" s="30">
        <v>16133.74</v>
      </c>
      <c r="O319" s="30">
        <v>16133.74</v>
      </c>
    </row>
    <row r="320" spans="1:15" x14ac:dyDescent="0.25">
      <c r="A320" s="10" t="str">
        <f>MID(Tabla1[[#This Row],[Org 2]],1,2)</f>
        <v>04</v>
      </c>
      <c r="B320" s="28" t="s">
        <v>109</v>
      </c>
      <c r="C320" s="28" t="s">
        <v>111</v>
      </c>
      <c r="D320" s="11" t="str">
        <f>VLOOKUP(C320,Hoja2!B:C,2,FALSE)</f>
        <v>Prevención y Salud Laboral</v>
      </c>
      <c r="E320" s="12" t="str">
        <f t="shared" si="8"/>
        <v>1</v>
      </c>
      <c r="F320" s="12" t="str">
        <f t="shared" si="9"/>
        <v>13</v>
      </c>
      <c r="G320" s="28" t="s">
        <v>428</v>
      </c>
      <c r="H320" s="29" t="s">
        <v>379</v>
      </c>
      <c r="I320" s="30">
        <v>20044</v>
      </c>
      <c r="J320" s="30">
        <v>0</v>
      </c>
      <c r="K320" s="30">
        <v>20044</v>
      </c>
      <c r="L320" s="30">
        <v>7598</v>
      </c>
      <c r="M320" s="30">
        <v>7598</v>
      </c>
      <c r="N320" s="30">
        <v>4958.8100000000004</v>
      </c>
      <c r="O320" s="30">
        <v>4958.8100000000004</v>
      </c>
    </row>
    <row r="321" spans="1:15" x14ac:dyDescent="0.25">
      <c r="A321" s="10" t="str">
        <f>MID(Tabla1[[#This Row],[Org 2]],1,2)</f>
        <v>04</v>
      </c>
      <c r="B321" s="28" t="s">
        <v>109</v>
      </c>
      <c r="C321" s="28" t="s">
        <v>111</v>
      </c>
      <c r="D321" s="11" t="str">
        <f>VLOOKUP(C321,Hoja2!B:C,2,FALSE)</f>
        <v>Prevención y Salud Laboral</v>
      </c>
      <c r="E321" s="12" t="str">
        <f t="shared" ref="E321:E384" si="10">LEFT(G321,1)</f>
        <v>1</v>
      </c>
      <c r="F321" s="12" t="str">
        <f t="shared" ref="F321:F384" si="11">LEFT(G321,2)</f>
        <v>13</v>
      </c>
      <c r="G321" s="28" t="s">
        <v>431</v>
      </c>
      <c r="H321" s="29" t="s">
        <v>432</v>
      </c>
      <c r="I321" s="30">
        <v>18299</v>
      </c>
      <c r="J321" s="30">
        <v>0</v>
      </c>
      <c r="K321" s="30">
        <v>18299</v>
      </c>
      <c r="L321" s="30">
        <v>12958</v>
      </c>
      <c r="M321" s="30">
        <v>12958</v>
      </c>
      <c r="N321" s="30">
        <v>6610.48</v>
      </c>
      <c r="O321" s="30">
        <v>6610.48</v>
      </c>
    </row>
    <row r="322" spans="1:15" x14ac:dyDescent="0.25">
      <c r="A322" s="10" t="str">
        <f>MID(Tabla1[[#This Row],[Org 2]],1,2)</f>
        <v>04</v>
      </c>
      <c r="B322" s="28" t="s">
        <v>109</v>
      </c>
      <c r="C322" s="28" t="s">
        <v>111</v>
      </c>
      <c r="D322" s="11" t="str">
        <f>VLOOKUP(C322,Hoja2!B:C,2,FALSE)</f>
        <v>Prevención y Salud Laboral</v>
      </c>
      <c r="E322" s="12" t="str">
        <f t="shared" si="10"/>
        <v>1</v>
      </c>
      <c r="F322" s="12" t="str">
        <f t="shared" si="11"/>
        <v>13</v>
      </c>
      <c r="G322" s="28" t="s">
        <v>451</v>
      </c>
      <c r="H322" s="29" t="s">
        <v>452</v>
      </c>
      <c r="I322" s="30">
        <v>0</v>
      </c>
      <c r="J322" s="30">
        <v>0</v>
      </c>
      <c r="K322" s="30">
        <v>0</v>
      </c>
      <c r="L322" s="30">
        <v>13588.29</v>
      </c>
      <c r="M322" s="30">
        <v>13588.29</v>
      </c>
      <c r="N322" s="30">
        <v>13387.76</v>
      </c>
      <c r="O322" s="30">
        <v>13387.76</v>
      </c>
    </row>
    <row r="323" spans="1:15" x14ac:dyDescent="0.25">
      <c r="A323" s="10" t="str">
        <f>MID(Tabla1[[#This Row],[Org 2]],1,2)</f>
        <v>04</v>
      </c>
      <c r="B323" s="28" t="s">
        <v>109</v>
      </c>
      <c r="C323" s="28" t="s">
        <v>111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21</v>
      </c>
      <c r="G323" s="28" t="s">
        <v>420</v>
      </c>
      <c r="H323" s="29" t="s">
        <v>421</v>
      </c>
      <c r="I323" s="30">
        <v>2030</v>
      </c>
      <c r="J323" s="30">
        <v>0</v>
      </c>
      <c r="K323" s="30">
        <v>2030</v>
      </c>
      <c r="L323" s="30">
        <v>1618.26</v>
      </c>
      <c r="M323" s="30">
        <v>1618.26</v>
      </c>
      <c r="N323" s="30">
        <v>1410.56</v>
      </c>
      <c r="O323" s="30">
        <v>1410.56</v>
      </c>
    </row>
    <row r="324" spans="1:15" x14ac:dyDescent="0.25">
      <c r="A324" s="10" t="str">
        <f>MID(Tabla1[[#This Row],[Org 2]],1,2)</f>
        <v>04</v>
      </c>
      <c r="B324" s="28" t="s">
        <v>109</v>
      </c>
      <c r="C324" s="28" t="s">
        <v>111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28" t="s">
        <v>392</v>
      </c>
      <c r="H324" s="29" t="s">
        <v>393</v>
      </c>
      <c r="I324" s="30">
        <v>0</v>
      </c>
      <c r="J324" s="30">
        <v>0</v>
      </c>
      <c r="K324" s="30">
        <v>0</v>
      </c>
      <c r="L324" s="30">
        <v>88.94</v>
      </c>
      <c r="M324" s="30">
        <v>88.94</v>
      </c>
      <c r="N324" s="30">
        <v>88.94</v>
      </c>
      <c r="O324" s="30">
        <v>88.94</v>
      </c>
    </row>
    <row r="325" spans="1:15" x14ac:dyDescent="0.25">
      <c r="A325" s="10" t="str">
        <f>MID(Tabla1[[#This Row],[Org 2]],1,2)</f>
        <v>04</v>
      </c>
      <c r="B325" s="28" t="s">
        <v>109</v>
      </c>
      <c r="C325" s="28" t="s">
        <v>111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28" t="s">
        <v>584</v>
      </c>
      <c r="H325" s="29" t="s">
        <v>585</v>
      </c>
      <c r="I325" s="30">
        <v>2030</v>
      </c>
      <c r="J325" s="30">
        <v>0</v>
      </c>
      <c r="K325" s="30">
        <v>2030</v>
      </c>
      <c r="L325" s="30">
        <v>0</v>
      </c>
      <c r="M325" s="30">
        <v>0</v>
      </c>
      <c r="N325" s="30">
        <v>0</v>
      </c>
      <c r="O325" s="30">
        <v>0</v>
      </c>
    </row>
    <row r="326" spans="1:15" x14ac:dyDescent="0.25">
      <c r="A326" s="10" t="str">
        <f>MID(Tabla1[[#This Row],[Org 2]],1,2)</f>
        <v>04</v>
      </c>
      <c r="B326" s="28" t="s">
        <v>109</v>
      </c>
      <c r="C326" s="28" t="s">
        <v>111</v>
      </c>
      <c r="D326" s="11" t="str">
        <f>VLOOKUP(C326,Hoja2!B:C,2,FALSE)</f>
        <v>Prevención y Salud Laboral</v>
      </c>
      <c r="E326" s="12" t="str">
        <f t="shared" si="10"/>
        <v>2</v>
      </c>
      <c r="F326" s="12" t="str">
        <f t="shared" si="11"/>
        <v>22</v>
      </c>
      <c r="G326" s="28" t="s">
        <v>439</v>
      </c>
      <c r="H326" s="29" t="s">
        <v>440</v>
      </c>
      <c r="I326" s="30">
        <v>812</v>
      </c>
      <c r="J326" s="30">
        <v>0</v>
      </c>
      <c r="K326" s="30">
        <v>812</v>
      </c>
      <c r="L326" s="30">
        <v>771.73</v>
      </c>
      <c r="M326" s="30">
        <v>771.73</v>
      </c>
      <c r="N326" s="30">
        <v>771.73</v>
      </c>
      <c r="O326" s="30">
        <v>0</v>
      </c>
    </row>
    <row r="327" spans="1:15" x14ac:dyDescent="0.25">
      <c r="A327" s="10" t="str">
        <f>MID(Tabla1[[#This Row],[Org 2]],1,2)</f>
        <v>04</v>
      </c>
      <c r="B327" s="28" t="s">
        <v>109</v>
      </c>
      <c r="C327" s="28" t="s">
        <v>111</v>
      </c>
      <c r="D327" s="11" t="str">
        <f>VLOOKUP(C327,Hoja2!B:C,2,FALSE)</f>
        <v>Prevención y Salud Laboral</v>
      </c>
      <c r="E327" s="12" t="str">
        <f t="shared" si="10"/>
        <v>2</v>
      </c>
      <c r="F327" s="12" t="str">
        <f t="shared" si="11"/>
        <v>22</v>
      </c>
      <c r="G327" s="28" t="s">
        <v>586</v>
      </c>
      <c r="H327" s="29" t="s">
        <v>587</v>
      </c>
      <c r="I327" s="30">
        <v>42630</v>
      </c>
      <c r="J327" s="30">
        <v>0</v>
      </c>
      <c r="K327" s="30">
        <v>42630</v>
      </c>
      <c r="L327" s="30">
        <v>40500</v>
      </c>
      <c r="M327" s="30">
        <v>40500</v>
      </c>
      <c r="N327" s="30">
        <v>32727.46</v>
      </c>
      <c r="O327" s="30">
        <v>32727.46</v>
      </c>
    </row>
    <row r="328" spans="1:15" x14ac:dyDescent="0.25">
      <c r="A328" s="10" t="str">
        <f>MID(Tabla1[[#This Row],[Org 2]],1,2)</f>
        <v>04</v>
      </c>
      <c r="B328" s="28" t="s">
        <v>109</v>
      </c>
      <c r="C328" s="28" t="s">
        <v>111</v>
      </c>
      <c r="D328" s="11" t="str">
        <f>VLOOKUP(C328,Hoja2!B:C,2,FALSE)</f>
        <v>Prevención y Salud Laboral</v>
      </c>
      <c r="E328" s="12" t="str">
        <f t="shared" si="10"/>
        <v>2</v>
      </c>
      <c r="F328" s="12" t="str">
        <f t="shared" si="11"/>
        <v>22</v>
      </c>
      <c r="G328" s="28" t="s">
        <v>443</v>
      </c>
      <c r="H328" s="29" t="s">
        <v>444</v>
      </c>
      <c r="I328" s="30">
        <v>508</v>
      </c>
      <c r="J328" s="30">
        <v>0</v>
      </c>
      <c r="K328" s="30">
        <v>508</v>
      </c>
      <c r="L328" s="30">
        <v>3494.44</v>
      </c>
      <c r="M328" s="30">
        <v>3494.44</v>
      </c>
      <c r="N328" s="30">
        <v>3088.87</v>
      </c>
      <c r="O328" s="30">
        <v>3085.07</v>
      </c>
    </row>
    <row r="329" spans="1:15" x14ac:dyDescent="0.25">
      <c r="A329" s="10" t="str">
        <f>MID(Tabla1[[#This Row],[Org 2]],1,2)</f>
        <v>04</v>
      </c>
      <c r="B329" s="28" t="s">
        <v>109</v>
      </c>
      <c r="C329" s="28" t="s">
        <v>111</v>
      </c>
      <c r="D329" s="11" t="str">
        <f>VLOOKUP(C329,Hoja2!B:C,2,FALSE)</f>
        <v>Prevención y Salud Laboral</v>
      </c>
      <c r="E329" s="12" t="str">
        <f t="shared" si="10"/>
        <v>2</v>
      </c>
      <c r="F329" s="12" t="str">
        <f t="shared" si="11"/>
        <v>22</v>
      </c>
      <c r="G329" s="28" t="s">
        <v>461</v>
      </c>
      <c r="H329" s="29" t="s">
        <v>462</v>
      </c>
      <c r="I329" s="30">
        <v>34138</v>
      </c>
      <c r="J329" s="30">
        <v>0</v>
      </c>
      <c r="K329" s="30">
        <v>34138</v>
      </c>
      <c r="L329" s="30">
        <v>41016.300000000003</v>
      </c>
      <c r="M329" s="30">
        <v>41016.300000000003</v>
      </c>
      <c r="N329" s="30">
        <v>34472.94</v>
      </c>
      <c r="O329" s="30">
        <v>33377.980000000003</v>
      </c>
    </row>
    <row r="330" spans="1:15" x14ac:dyDescent="0.25">
      <c r="A330" s="10" t="str">
        <f>MID(Tabla1[[#This Row],[Org 2]],1,2)</f>
        <v>04</v>
      </c>
      <c r="B330" s="28" t="s">
        <v>109</v>
      </c>
      <c r="C330" s="28" t="s">
        <v>111</v>
      </c>
      <c r="D330" s="11" t="str">
        <f>VLOOKUP(C330,Hoja2!B:C,2,FALSE)</f>
        <v>Prevención y Salud Laboral</v>
      </c>
      <c r="E330" s="12" t="str">
        <f t="shared" si="10"/>
        <v>2</v>
      </c>
      <c r="F330" s="12" t="str">
        <f t="shared" si="11"/>
        <v>22</v>
      </c>
      <c r="G330" s="28" t="s">
        <v>424</v>
      </c>
      <c r="H330" s="29" t="s">
        <v>425</v>
      </c>
      <c r="I330" s="30">
        <v>28120</v>
      </c>
      <c r="J330" s="30">
        <v>-5000</v>
      </c>
      <c r="K330" s="30">
        <v>23120</v>
      </c>
      <c r="L330" s="30">
        <v>4154.67</v>
      </c>
      <c r="M330" s="30">
        <v>4154.67</v>
      </c>
      <c r="N330" s="30">
        <v>2102.92</v>
      </c>
      <c r="O330" s="30">
        <v>2014.35</v>
      </c>
    </row>
    <row r="331" spans="1:15" x14ac:dyDescent="0.25">
      <c r="A331" s="10" t="str">
        <f>MID(Tabla1[[#This Row],[Org 2]],1,2)</f>
        <v>04</v>
      </c>
      <c r="B331" s="28" t="s">
        <v>109</v>
      </c>
      <c r="C331" s="28" t="s">
        <v>111</v>
      </c>
      <c r="D331" s="11" t="str">
        <f>VLOOKUP(C331,Hoja2!B:C,2,FALSE)</f>
        <v>Prevención y Salud Laboral</v>
      </c>
      <c r="E331" s="12" t="str">
        <f t="shared" si="10"/>
        <v>6</v>
      </c>
      <c r="F331" s="12" t="str">
        <f t="shared" si="11"/>
        <v>62</v>
      </c>
      <c r="G331" s="28" t="s">
        <v>455</v>
      </c>
      <c r="H331" s="29" t="s">
        <v>456</v>
      </c>
      <c r="I331" s="30">
        <v>5000</v>
      </c>
      <c r="J331" s="30">
        <v>0</v>
      </c>
      <c r="K331" s="30">
        <v>5000</v>
      </c>
      <c r="L331" s="30">
        <v>4950</v>
      </c>
      <c r="M331" s="30">
        <v>4950</v>
      </c>
      <c r="N331" s="30">
        <v>4950</v>
      </c>
      <c r="O331" s="30">
        <v>4950</v>
      </c>
    </row>
    <row r="332" spans="1:15" x14ac:dyDescent="0.25">
      <c r="A332" s="10" t="str">
        <f>MID(Tabla1[[#This Row],[Org 2]],1,2)</f>
        <v>04</v>
      </c>
      <c r="B332" s="28" t="s">
        <v>109</v>
      </c>
      <c r="C332" s="28" t="s">
        <v>112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28" t="s">
        <v>412</v>
      </c>
      <c r="H332" s="29" t="s">
        <v>413</v>
      </c>
      <c r="I332" s="30">
        <v>49227</v>
      </c>
      <c r="J332" s="30">
        <v>0</v>
      </c>
      <c r="K332" s="30">
        <v>49227</v>
      </c>
      <c r="L332" s="30">
        <v>20922.68</v>
      </c>
      <c r="M332" s="30">
        <v>20922.68</v>
      </c>
      <c r="N332" s="30">
        <v>20404.57</v>
      </c>
      <c r="O332" s="30">
        <v>20404.57</v>
      </c>
    </row>
    <row r="333" spans="1:15" x14ac:dyDescent="0.25">
      <c r="A333" s="10" t="str">
        <f>MID(Tabla1[[#This Row],[Org 2]],1,2)</f>
        <v>04</v>
      </c>
      <c r="B333" s="28" t="s">
        <v>109</v>
      </c>
      <c r="C333" s="28" t="s">
        <v>112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28" t="s">
        <v>414</v>
      </c>
      <c r="H333" s="29" t="s">
        <v>415</v>
      </c>
      <c r="I333" s="30">
        <v>57717</v>
      </c>
      <c r="J333" s="30">
        <v>0</v>
      </c>
      <c r="K333" s="30">
        <v>57717</v>
      </c>
      <c r="L333" s="30">
        <v>58802.879999999997</v>
      </c>
      <c r="M333" s="30">
        <v>58802.879999999997</v>
      </c>
      <c r="N333" s="30">
        <v>58507.93</v>
      </c>
      <c r="O333" s="30">
        <v>58507.93</v>
      </c>
    </row>
    <row r="334" spans="1:15" x14ac:dyDescent="0.25">
      <c r="A334" s="10" t="str">
        <f>MID(Tabla1[[#This Row],[Org 2]],1,2)</f>
        <v>04</v>
      </c>
      <c r="B334" s="28" t="s">
        <v>109</v>
      </c>
      <c r="C334" s="28" t="s">
        <v>112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28" t="s">
        <v>382</v>
      </c>
      <c r="H334" s="29" t="s">
        <v>383</v>
      </c>
      <c r="I334" s="30">
        <v>110512</v>
      </c>
      <c r="J334" s="30">
        <v>0</v>
      </c>
      <c r="K334" s="30">
        <v>110512</v>
      </c>
      <c r="L334" s="30">
        <v>100230.94</v>
      </c>
      <c r="M334" s="30">
        <v>100230.94</v>
      </c>
      <c r="N334" s="30">
        <v>100034.69</v>
      </c>
      <c r="O334" s="30">
        <v>100034.69</v>
      </c>
    </row>
    <row r="335" spans="1:15" x14ac:dyDescent="0.25">
      <c r="A335" s="10" t="str">
        <f>MID(Tabla1[[#This Row],[Org 2]],1,2)</f>
        <v>04</v>
      </c>
      <c r="B335" s="28" t="s">
        <v>109</v>
      </c>
      <c r="C335" s="28" t="s">
        <v>112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12</v>
      </c>
      <c r="G335" s="28" t="s">
        <v>416</v>
      </c>
      <c r="H335" s="29" t="s">
        <v>417</v>
      </c>
      <c r="I335" s="30">
        <v>56203</v>
      </c>
      <c r="J335" s="30">
        <v>0</v>
      </c>
      <c r="K335" s="30">
        <v>56203</v>
      </c>
      <c r="L335" s="30">
        <v>86795.37</v>
      </c>
      <c r="M335" s="30">
        <v>86795.37</v>
      </c>
      <c r="N335" s="30">
        <v>70125.22</v>
      </c>
      <c r="O335" s="30">
        <v>70125.22</v>
      </c>
    </row>
    <row r="336" spans="1:15" x14ac:dyDescent="0.25">
      <c r="A336" s="10" t="str">
        <f>MID(Tabla1[[#This Row],[Org 2]],1,2)</f>
        <v>04</v>
      </c>
      <c r="B336" s="28" t="s">
        <v>109</v>
      </c>
      <c r="C336" s="28" t="s">
        <v>112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12</v>
      </c>
      <c r="G336" s="28" t="s">
        <v>384</v>
      </c>
      <c r="H336" s="29" t="s">
        <v>385</v>
      </c>
      <c r="I336" s="30">
        <v>67360</v>
      </c>
      <c r="J336" s="30">
        <v>0</v>
      </c>
      <c r="K336" s="30">
        <v>67360</v>
      </c>
      <c r="L336" s="30">
        <v>69900.039999999994</v>
      </c>
      <c r="M336" s="30">
        <v>69900.039999999994</v>
      </c>
      <c r="N336" s="30">
        <v>69863.7</v>
      </c>
      <c r="O336" s="30">
        <v>69863.7</v>
      </c>
    </row>
    <row r="337" spans="1:15" x14ac:dyDescent="0.25">
      <c r="A337" s="10" t="str">
        <f>MID(Tabla1[[#This Row],[Org 2]],1,2)</f>
        <v>04</v>
      </c>
      <c r="B337" s="28" t="s">
        <v>109</v>
      </c>
      <c r="C337" s="28" t="s">
        <v>112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12</v>
      </c>
      <c r="G337" s="28" t="s">
        <v>386</v>
      </c>
      <c r="H337" s="29" t="s">
        <v>387</v>
      </c>
      <c r="I337" s="30">
        <v>167706</v>
      </c>
      <c r="J337" s="30">
        <v>0</v>
      </c>
      <c r="K337" s="30">
        <v>167706</v>
      </c>
      <c r="L337" s="30">
        <v>151948.09</v>
      </c>
      <c r="M337" s="30">
        <v>151948.09</v>
      </c>
      <c r="N337" s="30">
        <v>151921.43</v>
      </c>
      <c r="O337" s="30">
        <v>151921.43</v>
      </c>
    </row>
    <row r="338" spans="1:15" x14ac:dyDescent="0.25">
      <c r="A338" s="10" t="str">
        <f>MID(Tabla1[[#This Row],[Org 2]],1,2)</f>
        <v>04</v>
      </c>
      <c r="B338" s="28" t="s">
        <v>109</v>
      </c>
      <c r="C338" s="28" t="s">
        <v>112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12</v>
      </c>
      <c r="G338" s="28" t="s">
        <v>388</v>
      </c>
      <c r="H338" s="29" t="s">
        <v>389</v>
      </c>
      <c r="I338" s="30">
        <v>394877</v>
      </c>
      <c r="J338" s="30">
        <v>46000</v>
      </c>
      <c r="K338" s="30">
        <v>440877</v>
      </c>
      <c r="L338" s="30">
        <v>380634.74</v>
      </c>
      <c r="M338" s="30">
        <v>380634.74</v>
      </c>
      <c r="N338" s="30">
        <v>379790.46</v>
      </c>
      <c r="O338" s="30">
        <v>379790.46</v>
      </c>
    </row>
    <row r="339" spans="1:15" x14ac:dyDescent="0.25">
      <c r="A339" s="10" t="str">
        <f>MID(Tabla1[[#This Row],[Org 2]],1,2)</f>
        <v>04</v>
      </c>
      <c r="B339" s="28" t="s">
        <v>109</v>
      </c>
      <c r="C339" s="28" t="s">
        <v>112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12</v>
      </c>
      <c r="G339" s="28" t="s">
        <v>390</v>
      </c>
      <c r="H339" s="29" t="s">
        <v>391</v>
      </c>
      <c r="I339" s="30">
        <v>32984</v>
      </c>
      <c r="J339" s="30">
        <v>0</v>
      </c>
      <c r="K339" s="30">
        <v>32984</v>
      </c>
      <c r="L339" s="30">
        <v>35089.72</v>
      </c>
      <c r="M339" s="30">
        <v>35089.72</v>
      </c>
      <c r="N339" s="30">
        <v>35026.230000000003</v>
      </c>
      <c r="O339" s="30">
        <v>35026.230000000003</v>
      </c>
    </row>
    <row r="340" spans="1:15" x14ac:dyDescent="0.25">
      <c r="A340" s="10" t="str">
        <f>MID(Tabla1[[#This Row],[Org 2]],1,2)</f>
        <v>04</v>
      </c>
      <c r="B340" s="28" t="s">
        <v>109</v>
      </c>
      <c r="C340" s="28" t="s">
        <v>112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14</v>
      </c>
      <c r="G340" s="28" t="s">
        <v>588</v>
      </c>
      <c r="H340" s="29" t="s">
        <v>589</v>
      </c>
      <c r="I340" s="30">
        <v>194368</v>
      </c>
      <c r="J340" s="30">
        <v>40000</v>
      </c>
      <c r="K340" s="30">
        <v>234368</v>
      </c>
      <c r="L340" s="30">
        <v>243800</v>
      </c>
      <c r="M340" s="30">
        <v>243800</v>
      </c>
      <c r="N340" s="30">
        <v>229544.2</v>
      </c>
      <c r="O340" s="30">
        <v>229544.2</v>
      </c>
    </row>
    <row r="341" spans="1:15" x14ac:dyDescent="0.25">
      <c r="A341" s="10" t="str">
        <f>MID(Tabla1[[#This Row],[Org 2]],1,2)</f>
        <v>04</v>
      </c>
      <c r="B341" s="28" t="s">
        <v>109</v>
      </c>
      <c r="C341" s="28" t="s">
        <v>112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15</v>
      </c>
      <c r="G341" s="28" t="s">
        <v>590</v>
      </c>
      <c r="H341" s="29" t="s">
        <v>591</v>
      </c>
      <c r="I341" s="30">
        <v>313322</v>
      </c>
      <c r="J341" s="30">
        <v>0</v>
      </c>
      <c r="K341" s="30">
        <v>313322</v>
      </c>
      <c r="L341" s="30">
        <v>255242.07</v>
      </c>
      <c r="M341" s="30">
        <v>255242.07</v>
      </c>
      <c r="N341" s="30">
        <v>252131.25</v>
      </c>
      <c r="O341" s="30">
        <v>252131.25</v>
      </c>
    </row>
    <row r="342" spans="1:15" x14ac:dyDescent="0.25">
      <c r="A342" s="10" t="str">
        <f>MID(Tabla1[[#This Row],[Org 2]],1,2)</f>
        <v>04</v>
      </c>
      <c r="B342" s="28" t="s">
        <v>109</v>
      </c>
      <c r="C342" s="28" t="s">
        <v>112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15</v>
      </c>
      <c r="G342" s="28" t="s">
        <v>433</v>
      </c>
      <c r="H342" s="29" t="s">
        <v>434</v>
      </c>
      <c r="I342" s="30">
        <v>1000</v>
      </c>
      <c r="J342" s="30">
        <v>0</v>
      </c>
      <c r="K342" s="30">
        <v>1000</v>
      </c>
      <c r="L342" s="30">
        <v>0</v>
      </c>
      <c r="M342" s="30">
        <v>0</v>
      </c>
      <c r="N342" s="30">
        <v>0</v>
      </c>
      <c r="O342" s="30">
        <v>0</v>
      </c>
    </row>
    <row r="343" spans="1:15" x14ac:dyDescent="0.25">
      <c r="A343" s="10" t="str">
        <f>MID(Tabla1[[#This Row],[Org 2]],1,2)</f>
        <v>04</v>
      </c>
      <c r="B343" s="28" t="s">
        <v>109</v>
      </c>
      <c r="C343" s="28" t="s">
        <v>112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28" t="s">
        <v>592</v>
      </c>
      <c r="H343" s="29" t="s">
        <v>593</v>
      </c>
      <c r="I343" s="30">
        <v>22671927</v>
      </c>
      <c r="J343" s="30">
        <v>1744706.87</v>
      </c>
      <c r="K343" s="30">
        <v>24416633.870000001</v>
      </c>
      <c r="L343" s="30">
        <v>23847685.77</v>
      </c>
      <c r="M343" s="30">
        <v>23847685.77</v>
      </c>
      <c r="N343" s="30">
        <v>23847685.77</v>
      </c>
      <c r="O343" s="30">
        <v>23847685.77</v>
      </c>
    </row>
    <row r="344" spans="1:15" x14ac:dyDescent="0.25">
      <c r="A344" s="10" t="str">
        <f>MID(Tabla1[[#This Row],[Org 2]],1,2)</f>
        <v>04</v>
      </c>
      <c r="B344" s="28" t="s">
        <v>109</v>
      </c>
      <c r="C344" s="28" t="s">
        <v>112</v>
      </c>
      <c r="D344" s="11" t="str">
        <f>VLOOKUP(C344,Hoja2!B:C,2,FALSE)</f>
        <v>Gestión de Recursos Humanos</v>
      </c>
      <c r="E344" s="12" t="str">
        <f t="shared" si="10"/>
        <v>1</v>
      </c>
      <c r="F344" s="12" t="str">
        <f t="shared" si="11"/>
        <v>16</v>
      </c>
      <c r="G344" s="28" t="s">
        <v>594</v>
      </c>
      <c r="H344" s="29" t="s">
        <v>595</v>
      </c>
      <c r="I344" s="30">
        <v>1000</v>
      </c>
      <c r="J344" s="30">
        <v>0</v>
      </c>
      <c r="K344" s="30">
        <v>1000</v>
      </c>
      <c r="L344" s="30">
        <v>0</v>
      </c>
      <c r="M344" s="30">
        <v>0</v>
      </c>
      <c r="N344" s="30">
        <v>0</v>
      </c>
      <c r="O344" s="30">
        <v>0</v>
      </c>
    </row>
    <row r="345" spans="1:15" x14ac:dyDescent="0.25">
      <c r="A345" s="10" t="str">
        <f>MID(Tabla1[[#This Row],[Org 2]],1,2)</f>
        <v>04</v>
      </c>
      <c r="B345" s="28" t="s">
        <v>109</v>
      </c>
      <c r="C345" s="28" t="s">
        <v>112</v>
      </c>
      <c r="D345" s="11" t="str">
        <f>VLOOKUP(C345,Hoja2!B:C,2,FALSE)</f>
        <v>Gestión de Recursos Humanos</v>
      </c>
      <c r="E345" s="12" t="str">
        <f t="shared" si="10"/>
        <v>1</v>
      </c>
      <c r="F345" s="12" t="str">
        <f t="shared" si="11"/>
        <v>16</v>
      </c>
      <c r="G345" s="28" t="s">
        <v>596</v>
      </c>
      <c r="H345" s="29" t="s">
        <v>597</v>
      </c>
      <c r="I345" s="30">
        <v>1000</v>
      </c>
      <c r="J345" s="30">
        <v>0</v>
      </c>
      <c r="K345" s="30">
        <v>1000</v>
      </c>
      <c r="L345" s="30">
        <v>988.54</v>
      </c>
      <c r="M345" s="30">
        <v>988.54</v>
      </c>
      <c r="N345" s="30">
        <v>988.54</v>
      </c>
      <c r="O345" s="30">
        <v>988.54</v>
      </c>
    </row>
    <row r="346" spans="1:15" x14ac:dyDescent="0.25">
      <c r="A346" s="10" t="str">
        <f>MID(Tabla1[[#This Row],[Org 2]],1,2)</f>
        <v>04</v>
      </c>
      <c r="B346" s="28" t="s">
        <v>109</v>
      </c>
      <c r="C346" s="28" t="s">
        <v>112</v>
      </c>
      <c r="D346" s="11" t="str">
        <f>VLOOKUP(C346,Hoja2!B:C,2,FALSE)</f>
        <v>Gestión de Recursos Humanos</v>
      </c>
      <c r="E346" s="12" t="str">
        <f t="shared" si="10"/>
        <v>1</v>
      </c>
      <c r="F346" s="12" t="str">
        <f t="shared" si="11"/>
        <v>16</v>
      </c>
      <c r="G346" s="28" t="s">
        <v>598</v>
      </c>
      <c r="H346" s="29" t="s">
        <v>599</v>
      </c>
      <c r="I346" s="30">
        <v>98760</v>
      </c>
      <c r="J346" s="30">
        <v>0</v>
      </c>
      <c r="K346" s="30">
        <v>98760</v>
      </c>
      <c r="L346" s="30">
        <v>49235.65</v>
      </c>
      <c r="M346" s="30">
        <v>49235.65</v>
      </c>
      <c r="N346" s="30">
        <v>49235.65</v>
      </c>
      <c r="O346" s="30">
        <v>49235.65</v>
      </c>
    </row>
    <row r="347" spans="1:15" x14ac:dyDescent="0.25">
      <c r="A347" s="10" t="str">
        <f>MID(Tabla1[[#This Row],[Org 2]],1,2)</f>
        <v>04</v>
      </c>
      <c r="B347" s="28" t="s">
        <v>109</v>
      </c>
      <c r="C347" s="28" t="s">
        <v>112</v>
      </c>
      <c r="D347" s="11" t="str">
        <f>VLOOKUP(C347,Hoja2!B:C,2,FALSE)</f>
        <v>Gestión de Recursos Humanos</v>
      </c>
      <c r="E347" s="12" t="str">
        <f t="shared" si="10"/>
        <v>1</v>
      </c>
      <c r="F347" s="12" t="str">
        <f t="shared" si="11"/>
        <v>16</v>
      </c>
      <c r="G347" s="28" t="s">
        <v>600</v>
      </c>
      <c r="H347" s="29" t="s">
        <v>601</v>
      </c>
      <c r="I347" s="30">
        <v>599300</v>
      </c>
      <c r="J347" s="30">
        <v>0</v>
      </c>
      <c r="K347" s="30">
        <v>599300</v>
      </c>
      <c r="L347" s="30">
        <v>250854.07</v>
      </c>
      <c r="M347" s="30">
        <v>250854.07</v>
      </c>
      <c r="N347" s="30">
        <v>250852.37</v>
      </c>
      <c r="O347" s="30">
        <v>250852.37</v>
      </c>
    </row>
    <row r="348" spans="1:15" x14ac:dyDescent="0.25">
      <c r="A348" s="10" t="str">
        <f>MID(Tabla1[[#This Row],[Org 2]],1,2)</f>
        <v>04</v>
      </c>
      <c r="B348" s="28" t="s">
        <v>109</v>
      </c>
      <c r="C348" s="28" t="s">
        <v>112</v>
      </c>
      <c r="D348" s="11" t="str">
        <f>VLOOKUP(C348,Hoja2!B:C,2,FALSE)</f>
        <v>Gestión de Recursos Humanos</v>
      </c>
      <c r="E348" s="12" t="str">
        <f t="shared" si="10"/>
        <v>1</v>
      </c>
      <c r="F348" s="12" t="str">
        <f t="shared" si="11"/>
        <v>16</v>
      </c>
      <c r="G348" s="28" t="s">
        <v>602</v>
      </c>
      <c r="H348" s="29" t="s">
        <v>603</v>
      </c>
      <c r="I348" s="30">
        <v>349500</v>
      </c>
      <c r="J348" s="30">
        <v>0</v>
      </c>
      <c r="K348" s="30">
        <v>349500</v>
      </c>
      <c r="L348" s="30">
        <v>172590.63</v>
      </c>
      <c r="M348" s="30">
        <v>172590.63</v>
      </c>
      <c r="N348" s="30">
        <v>160073.85999999999</v>
      </c>
      <c r="O348" s="30">
        <v>86269.17</v>
      </c>
    </row>
    <row r="349" spans="1:15" x14ac:dyDescent="0.25">
      <c r="A349" s="10" t="str">
        <f>MID(Tabla1[[#This Row],[Org 2]],1,2)</f>
        <v>04</v>
      </c>
      <c r="B349" s="28" t="s">
        <v>109</v>
      </c>
      <c r="C349" s="28" t="s">
        <v>112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20</v>
      </c>
      <c r="G349" s="28" t="s">
        <v>418</v>
      </c>
      <c r="H349" s="29" t="s">
        <v>419</v>
      </c>
      <c r="I349" s="30">
        <v>2000</v>
      </c>
      <c r="J349" s="30">
        <v>0</v>
      </c>
      <c r="K349" s="30">
        <v>2000</v>
      </c>
      <c r="L349" s="30">
        <v>1660</v>
      </c>
      <c r="M349" s="30">
        <v>1660</v>
      </c>
      <c r="N349" s="30">
        <v>1256.1400000000001</v>
      </c>
      <c r="O349" s="30">
        <v>1079.18</v>
      </c>
    </row>
    <row r="350" spans="1:15" x14ac:dyDescent="0.25">
      <c r="A350" s="10" t="str">
        <f>MID(Tabla1[[#This Row],[Org 2]],1,2)</f>
        <v>04</v>
      </c>
      <c r="B350" s="28" t="s">
        <v>109</v>
      </c>
      <c r="C350" s="28" t="s">
        <v>112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21</v>
      </c>
      <c r="G350" s="28" t="s">
        <v>420</v>
      </c>
      <c r="H350" s="29" t="s">
        <v>421</v>
      </c>
      <c r="I350" s="30">
        <v>3000</v>
      </c>
      <c r="J350" s="30">
        <v>0</v>
      </c>
      <c r="K350" s="30">
        <v>3000</v>
      </c>
      <c r="L350" s="30">
        <v>2826.43</v>
      </c>
      <c r="M350" s="30">
        <v>2826.43</v>
      </c>
      <c r="N350" s="30">
        <v>2447.86</v>
      </c>
      <c r="O350" s="30">
        <v>2328.77</v>
      </c>
    </row>
    <row r="351" spans="1:15" x14ac:dyDescent="0.25">
      <c r="A351" s="10" t="str">
        <f>MID(Tabla1[[#This Row],[Org 2]],1,2)</f>
        <v>04</v>
      </c>
      <c r="B351" s="28" t="s">
        <v>109</v>
      </c>
      <c r="C351" s="28" t="s">
        <v>112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22</v>
      </c>
      <c r="G351" s="28" t="s">
        <v>445</v>
      </c>
      <c r="H351" s="29" t="s">
        <v>446</v>
      </c>
      <c r="I351" s="30">
        <v>5000</v>
      </c>
      <c r="J351" s="30">
        <v>0</v>
      </c>
      <c r="K351" s="30">
        <v>5000</v>
      </c>
      <c r="L351" s="30">
        <v>1395.6</v>
      </c>
      <c r="M351" s="30">
        <v>1395.6</v>
      </c>
      <c r="N351" s="30">
        <v>1395.6</v>
      </c>
      <c r="O351" s="30">
        <v>1395.6</v>
      </c>
    </row>
    <row r="352" spans="1:15" x14ac:dyDescent="0.25">
      <c r="A352" s="10" t="str">
        <f>MID(Tabla1[[#This Row],[Org 2]],1,2)</f>
        <v>04</v>
      </c>
      <c r="B352" s="28" t="s">
        <v>109</v>
      </c>
      <c r="C352" s="28" t="s">
        <v>112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22</v>
      </c>
      <c r="G352" s="28" t="s">
        <v>422</v>
      </c>
      <c r="H352" s="29" t="s">
        <v>423</v>
      </c>
      <c r="I352" s="30">
        <v>0</v>
      </c>
      <c r="J352" s="30">
        <v>0</v>
      </c>
      <c r="K352" s="30">
        <v>0</v>
      </c>
      <c r="L352" s="30">
        <v>22378.720000000001</v>
      </c>
      <c r="M352" s="30">
        <v>22378.720000000001</v>
      </c>
      <c r="N352" s="30">
        <v>22378.720000000001</v>
      </c>
      <c r="O352" s="30">
        <v>22378.720000000001</v>
      </c>
    </row>
    <row r="353" spans="1:15" x14ac:dyDescent="0.25">
      <c r="A353" s="10" t="str">
        <f>MID(Tabla1[[#This Row],[Org 2]],1,2)</f>
        <v>04</v>
      </c>
      <c r="B353" s="28" t="s">
        <v>109</v>
      </c>
      <c r="C353" s="28" t="s">
        <v>112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22</v>
      </c>
      <c r="G353" s="28" t="s">
        <v>604</v>
      </c>
      <c r="H353" s="29" t="s">
        <v>605</v>
      </c>
      <c r="I353" s="30">
        <v>30000</v>
      </c>
      <c r="J353" s="30">
        <v>25000</v>
      </c>
      <c r="K353" s="30">
        <v>55000</v>
      </c>
      <c r="L353" s="30">
        <v>43876.42</v>
      </c>
      <c r="M353" s="30">
        <v>43876.42</v>
      </c>
      <c r="N353" s="30">
        <v>43438.52</v>
      </c>
      <c r="O353" s="30">
        <v>43438.52</v>
      </c>
    </row>
    <row r="354" spans="1:15" x14ac:dyDescent="0.25">
      <c r="A354" s="10" t="str">
        <f>MID(Tabla1[[#This Row],[Org 2]],1,2)</f>
        <v>04</v>
      </c>
      <c r="B354" s="28" t="s">
        <v>109</v>
      </c>
      <c r="C354" s="28" t="s">
        <v>112</v>
      </c>
      <c r="D354" s="11" t="str">
        <f>VLOOKUP(C354,Hoja2!B:C,2,FALSE)</f>
        <v>Gestión de Recursos Humanos</v>
      </c>
      <c r="E354" s="12" t="str">
        <f t="shared" si="10"/>
        <v>2</v>
      </c>
      <c r="F354" s="12" t="str">
        <f t="shared" si="11"/>
        <v>22</v>
      </c>
      <c r="G354" s="28" t="s">
        <v>449</v>
      </c>
      <c r="H354" s="29" t="s">
        <v>450</v>
      </c>
      <c r="I354" s="30">
        <v>2100</v>
      </c>
      <c r="J354" s="30">
        <v>0</v>
      </c>
      <c r="K354" s="30">
        <v>2100</v>
      </c>
      <c r="L354" s="30">
        <v>5186.1000000000004</v>
      </c>
      <c r="M354" s="30">
        <v>5186.1000000000004</v>
      </c>
      <c r="N354" s="30">
        <v>5186.1000000000004</v>
      </c>
      <c r="O354" s="30">
        <v>5186.1000000000004</v>
      </c>
    </row>
    <row r="355" spans="1:15" x14ac:dyDescent="0.25">
      <c r="A355" s="10" t="str">
        <f>MID(Tabla1[[#This Row],[Org 2]],1,2)</f>
        <v>04</v>
      </c>
      <c r="B355" s="28" t="s">
        <v>109</v>
      </c>
      <c r="C355" s="28" t="s">
        <v>112</v>
      </c>
      <c r="D355" s="11" t="str">
        <f>VLOOKUP(C355,Hoja2!B:C,2,FALSE)</f>
        <v>Gestión de Recursos Humanos</v>
      </c>
      <c r="E355" s="12" t="str">
        <f t="shared" si="10"/>
        <v>2</v>
      </c>
      <c r="F355" s="12" t="str">
        <f t="shared" si="11"/>
        <v>22</v>
      </c>
      <c r="G355" s="28" t="s">
        <v>424</v>
      </c>
      <c r="H355" s="29" t="s">
        <v>425</v>
      </c>
      <c r="I355" s="30">
        <v>20000</v>
      </c>
      <c r="J355" s="30">
        <v>27000</v>
      </c>
      <c r="K355" s="30">
        <v>47000</v>
      </c>
      <c r="L355" s="30">
        <v>27520.240000000002</v>
      </c>
      <c r="M355" s="30">
        <v>27520.240000000002</v>
      </c>
      <c r="N355" s="30">
        <v>26818.44</v>
      </c>
      <c r="O355" s="30">
        <v>2371.6</v>
      </c>
    </row>
    <row r="356" spans="1:15" x14ac:dyDescent="0.25">
      <c r="A356" s="10" t="str">
        <f>MID(Tabla1[[#This Row],[Org 2]],1,2)</f>
        <v>04</v>
      </c>
      <c r="B356" s="28" t="s">
        <v>109</v>
      </c>
      <c r="C356" s="28" t="s">
        <v>112</v>
      </c>
      <c r="D356" s="11" t="str">
        <f>VLOOKUP(C356,Hoja2!B:C,2,FALSE)</f>
        <v>Gestión de Recursos Humanos</v>
      </c>
      <c r="E356" s="12" t="str">
        <f t="shared" si="10"/>
        <v>2</v>
      </c>
      <c r="F356" s="12" t="str">
        <f t="shared" si="11"/>
        <v>23</v>
      </c>
      <c r="G356" s="28" t="s">
        <v>404</v>
      </c>
      <c r="H356" s="29" t="s">
        <v>405</v>
      </c>
      <c r="I356" s="30">
        <v>4000</v>
      </c>
      <c r="J356" s="30">
        <v>0</v>
      </c>
      <c r="K356" s="30">
        <v>4000</v>
      </c>
      <c r="L356" s="30">
        <v>3353.33</v>
      </c>
      <c r="M356" s="30">
        <v>3353.33</v>
      </c>
      <c r="N356" s="30">
        <v>3353.33</v>
      </c>
      <c r="O356" s="30">
        <v>3353.33</v>
      </c>
    </row>
    <row r="357" spans="1:15" x14ac:dyDescent="0.25">
      <c r="A357" s="10" t="str">
        <f>MID(Tabla1[[#This Row],[Org 2]],1,2)</f>
        <v>04</v>
      </c>
      <c r="B357" s="28" t="s">
        <v>109</v>
      </c>
      <c r="C357" s="28" t="s">
        <v>112</v>
      </c>
      <c r="D357" s="11" t="str">
        <f>VLOOKUP(C357,Hoja2!B:C,2,FALSE)</f>
        <v>Gestión de Recursos Humanos</v>
      </c>
      <c r="E357" s="12" t="str">
        <f t="shared" si="10"/>
        <v>2</v>
      </c>
      <c r="F357" s="12" t="str">
        <f t="shared" si="11"/>
        <v>23</v>
      </c>
      <c r="G357" s="28" t="s">
        <v>408</v>
      </c>
      <c r="H357" s="29" t="s">
        <v>409</v>
      </c>
      <c r="I357" s="30">
        <v>4000</v>
      </c>
      <c r="J357" s="30">
        <v>0</v>
      </c>
      <c r="K357" s="30">
        <v>4000</v>
      </c>
      <c r="L357" s="30">
        <v>2168.7399999999998</v>
      </c>
      <c r="M357" s="30">
        <v>2168.7399999999998</v>
      </c>
      <c r="N357" s="30">
        <v>2168.7399999999998</v>
      </c>
      <c r="O357" s="30">
        <v>2168.7399999999998</v>
      </c>
    </row>
    <row r="358" spans="1:15" x14ac:dyDescent="0.25">
      <c r="A358" s="10" t="str">
        <f>MID(Tabla1[[#This Row],[Org 2]],1,2)</f>
        <v>04</v>
      </c>
      <c r="B358" s="28" t="s">
        <v>109</v>
      </c>
      <c r="C358" s="28" t="s">
        <v>112</v>
      </c>
      <c r="D358" s="11" t="str">
        <f>VLOOKUP(C358,Hoja2!B:C,2,FALSE)</f>
        <v>Gestión de Recursos Humanos</v>
      </c>
      <c r="E358" s="12" t="str">
        <f t="shared" si="10"/>
        <v>2</v>
      </c>
      <c r="F358" s="12" t="str">
        <f t="shared" si="11"/>
        <v>23</v>
      </c>
      <c r="G358" s="28" t="s">
        <v>467</v>
      </c>
      <c r="H358" s="29" t="s">
        <v>472</v>
      </c>
      <c r="I358" s="30">
        <v>290000</v>
      </c>
      <c r="J358" s="30">
        <v>0</v>
      </c>
      <c r="K358" s="30">
        <v>290000</v>
      </c>
      <c r="L358" s="30">
        <v>233463.49</v>
      </c>
      <c r="M358" s="30">
        <v>233463.49</v>
      </c>
      <c r="N358" s="30">
        <v>232886.68</v>
      </c>
      <c r="O358" s="30">
        <v>223686.68</v>
      </c>
    </row>
    <row r="359" spans="1:15" x14ac:dyDescent="0.25">
      <c r="A359" s="10" t="str">
        <f>MID(Tabla1[[#This Row],[Org 2]],1,2)</f>
        <v>04</v>
      </c>
      <c r="B359" s="28" t="s">
        <v>109</v>
      </c>
      <c r="C359" s="28" t="s">
        <v>112</v>
      </c>
      <c r="D359" s="11" t="str">
        <f>VLOOKUP(C359,Hoja2!B:C,2,FALSE)</f>
        <v>Gestión de Recursos Humanos</v>
      </c>
      <c r="E359" s="12" t="str">
        <f t="shared" si="10"/>
        <v>6</v>
      </c>
      <c r="F359" s="12" t="str">
        <f t="shared" si="11"/>
        <v>64</v>
      </c>
      <c r="G359" s="28" t="s">
        <v>490</v>
      </c>
      <c r="H359" s="29" t="s">
        <v>491</v>
      </c>
      <c r="I359" s="30">
        <v>189000</v>
      </c>
      <c r="J359" s="30">
        <v>0</v>
      </c>
      <c r="K359" s="30">
        <v>189000</v>
      </c>
      <c r="L359" s="30">
        <v>188864.7</v>
      </c>
      <c r="M359" s="30">
        <v>188864.7</v>
      </c>
      <c r="N359" s="30">
        <v>0</v>
      </c>
      <c r="O359" s="30">
        <v>0</v>
      </c>
    </row>
    <row r="360" spans="1:15" x14ac:dyDescent="0.25">
      <c r="A360" s="10" t="str">
        <f>MID(Tabla1[[#This Row],[Org 2]],1,2)</f>
        <v>04</v>
      </c>
      <c r="B360" s="28" t="s">
        <v>109</v>
      </c>
      <c r="C360" s="28" t="s">
        <v>112</v>
      </c>
      <c r="D360" s="11" t="str">
        <f>VLOOKUP(C360,Hoja2!B:C,2,FALSE)</f>
        <v>Gestión de Recursos Humanos</v>
      </c>
      <c r="E360" s="12" t="str">
        <f t="shared" si="10"/>
        <v>8</v>
      </c>
      <c r="F360" s="12" t="str">
        <f t="shared" si="11"/>
        <v>83</v>
      </c>
      <c r="G360" s="28" t="s">
        <v>606</v>
      </c>
      <c r="H360" s="29" t="s">
        <v>607</v>
      </c>
      <c r="I360" s="30">
        <v>170000</v>
      </c>
      <c r="J360" s="30">
        <v>0</v>
      </c>
      <c r="K360" s="30">
        <v>170000</v>
      </c>
      <c r="L360" s="30">
        <v>19300</v>
      </c>
      <c r="M360" s="30">
        <v>19300</v>
      </c>
      <c r="N360" s="30">
        <v>19300</v>
      </c>
      <c r="O360" s="30">
        <v>19300</v>
      </c>
    </row>
    <row r="361" spans="1:15" x14ac:dyDescent="0.25">
      <c r="A361" s="10" t="str">
        <f>MID(Tabla1[[#This Row],[Org 2]],1,2)</f>
        <v>04</v>
      </c>
      <c r="B361" s="28" t="s">
        <v>109</v>
      </c>
      <c r="C361" s="28" t="s">
        <v>112</v>
      </c>
      <c r="D361" s="11" t="str">
        <f>VLOOKUP(C361,Hoja2!B:C,2,FALSE)</f>
        <v>Gestión de Recursos Humanos</v>
      </c>
      <c r="E361" s="12" t="str">
        <f t="shared" si="10"/>
        <v>8</v>
      </c>
      <c r="F361" s="12" t="str">
        <f t="shared" si="11"/>
        <v>83</v>
      </c>
      <c r="G361" s="28" t="s">
        <v>608</v>
      </c>
      <c r="H361" s="29" t="s">
        <v>609</v>
      </c>
      <c r="I361" s="30">
        <v>400000</v>
      </c>
      <c r="J361" s="30">
        <v>0</v>
      </c>
      <c r="K361" s="30">
        <v>400000</v>
      </c>
      <c r="L361" s="30">
        <v>125148</v>
      </c>
      <c r="M361" s="30">
        <v>125148</v>
      </c>
      <c r="N361" s="30">
        <v>125148</v>
      </c>
      <c r="O361" s="30">
        <v>125148</v>
      </c>
    </row>
    <row r="362" spans="1:15" x14ac:dyDescent="0.25">
      <c r="A362" s="10" t="str">
        <f>MID(Tabla1[[#This Row],[Org 2]],1,2)</f>
        <v>04</v>
      </c>
      <c r="B362" s="28" t="s">
        <v>109</v>
      </c>
      <c r="C362" s="28" t="s">
        <v>113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28" t="s">
        <v>412</v>
      </c>
      <c r="H362" s="29" t="s">
        <v>413</v>
      </c>
      <c r="I362" s="30">
        <v>164089</v>
      </c>
      <c r="J362" s="30">
        <v>0</v>
      </c>
      <c r="K362" s="30">
        <v>164089</v>
      </c>
      <c r="L362" s="30">
        <v>130464.36</v>
      </c>
      <c r="M362" s="30">
        <v>130464.36</v>
      </c>
      <c r="N362" s="30">
        <v>117043.78</v>
      </c>
      <c r="O362" s="30">
        <v>117043.78</v>
      </c>
    </row>
    <row r="363" spans="1:15" x14ac:dyDescent="0.25">
      <c r="A363" s="10" t="str">
        <f>MID(Tabla1[[#This Row],[Org 2]],1,2)</f>
        <v>04</v>
      </c>
      <c r="B363" s="28" t="s">
        <v>109</v>
      </c>
      <c r="C363" s="28" t="s">
        <v>113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28" t="s">
        <v>414</v>
      </c>
      <c r="H363" s="29" t="s">
        <v>415</v>
      </c>
      <c r="I363" s="30">
        <v>72186</v>
      </c>
      <c r="J363" s="30">
        <v>0</v>
      </c>
      <c r="K363" s="30">
        <v>72186</v>
      </c>
      <c r="L363" s="30">
        <v>43937.42</v>
      </c>
      <c r="M363" s="30">
        <v>43937.42</v>
      </c>
      <c r="N363" s="30">
        <v>43880.94</v>
      </c>
      <c r="O363" s="30">
        <v>43880.94</v>
      </c>
    </row>
    <row r="364" spans="1:15" x14ac:dyDescent="0.25">
      <c r="A364" s="10" t="str">
        <f>MID(Tabla1[[#This Row],[Org 2]],1,2)</f>
        <v>04</v>
      </c>
      <c r="B364" s="28" t="s">
        <v>109</v>
      </c>
      <c r="C364" s="28" t="s">
        <v>113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28" t="s">
        <v>382</v>
      </c>
      <c r="H364" s="29" t="s">
        <v>383</v>
      </c>
      <c r="I364" s="30">
        <v>11051</v>
      </c>
      <c r="J364" s="30">
        <v>0</v>
      </c>
      <c r="K364" s="30">
        <v>11051</v>
      </c>
      <c r="L364" s="30">
        <v>11210.4</v>
      </c>
      <c r="M364" s="30">
        <v>11210.4</v>
      </c>
      <c r="N364" s="30">
        <v>11202.68</v>
      </c>
      <c r="O364" s="30">
        <v>11202.68</v>
      </c>
    </row>
    <row r="365" spans="1:15" x14ac:dyDescent="0.25">
      <c r="A365" s="10" t="str">
        <f>MID(Tabla1[[#This Row],[Org 2]],1,2)</f>
        <v>04</v>
      </c>
      <c r="B365" s="28" t="s">
        <v>109</v>
      </c>
      <c r="C365" s="28" t="s">
        <v>113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12</v>
      </c>
      <c r="G365" s="28" t="s">
        <v>416</v>
      </c>
      <c r="H365" s="29" t="s">
        <v>417</v>
      </c>
      <c r="I365" s="30">
        <v>9367</v>
      </c>
      <c r="J365" s="30">
        <v>0</v>
      </c>
      <c r="K365" s="30">
        <v>9367</v>
      </c>
      <c r="L365" s="30">
        <v>9408.76</v>
      </c>
      <c r="M365" s="30">
        <v>9408.76</v>
      </c>
      <c r="N365" s="30">
        <v>9405.17</v>
      </c>
      <c r="O365" s="30">
        <v>9405.17</v>
      </c>
    </row>
    <row r="366" spans="1:15" x14ac:dyDescent="0.25">
      <c r="A366" s="10" t="str">
        <f>MID(Tabla1[[#This Row],[Org 2]],1,2)</f>
        <v>04</v>
      </c>
      <c r="B366" s="28" t="s">
        <v>109</v>
      </c>
      <c r="C366" s="28" t="s">
        <v>113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12</v>
      </c>
      <c r="G366" s="28" t="s">
        <v>384</v>
      </c>
      <c r="H366" s="29" t="s">
        <v>385</v>
      </c>
      <c r="I366" s="30">
        <v>34798</v>
      </c>
      <c r="J366" s="30">
        <v>0</v>
      </c>
      <c r="K366" s="30">
        <v>34798</v>
      </c>
      <c r="L366" s="30">
        <v>36816.199999999997</v>
      </c>
      <c r="M366" s="30">
        <v>36816.199999999997</v>
      </c>
      <c r="N366" s="30">
        <v>36764.51</v>
      </c>
      <c r="O366" s="30">
        <v>36764.51</v>
      </c>
    </row>
    <row r="367" spans="1:15" x14ac:dyDescent="0.25">
      <c r="A367" s="10" t="str">
        <f>MID(Tabla1[[#This Row],[Org 2]],1,2)</f>
        <v>04</v>
      </c>
      <c r="B367" s="28" t="s">
        <v>109</v>
      </c>
      <c r="C367" s="28" t="s">
        <v>113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12</v>
      </c>
      <c r="G367" s="28" t="s">
        <v>386</v>
      </c>
      <c r="H367" s="29" t="s">
        <v>387</v>
      </c>
      <c r="I367" s="30">
        <v>139465</v>
      </c>
      <c r="J367" s="30">
        <v>0</v>
      </c>
      <c r="K367" s="30">
        <v>139465</v>
      </c>
      <c r="L367" s="30">
        <v>111293.08</v>
      </c>
      <c r="M367" s="30">
        <v>111293.08</v>
      </c>
      <c r="N367" s="30">
        <v>103386.5</v>
      </c>
      <c r="O367" s="30">
        <v>103386.5</v>
      </c>
    </row>
    <row r="368" spans="1:15" x14ac:dyDescent="0.25">
      <c r="A368" s="10" t="str">
        <f>MID(Tabla1[[#This Row],[Org 2]],1,2)</f>
        <v>04</v>
      </c>
      <c r="B368" s="28" t="s">
        <v>109</v>
      </c>
      <c r="C368" s="28" t="s">
        <v>113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12</v>
      </c>
      <c r="G368" s="28" t="s">
        <v>388</v>
      </c>
      <c r="H368" s="29" t="s">
        <v>389</v>
      </c>
      <c r="I368" s="30">
        <v>398875</v>
      </c>
      <c r="J368" s="30">
        <v>-59000</v>
      </c>
      <c r="K368" s="30">
        <v>339875</v>
      </c>
      <c r="L368" s="30">
        <v>322634.36</v>
      </c>
      <c r="M368" s="30">
        <v>322634.36</v>
      </c>
      <c r="N368" s="30">
        <v>299322.34999999998</v>
      </c>
      <c r="O368" s="30">
        <v>299322.34999999998</v>
      </c>
    </row>
    <row r="369" spans="1:15" x14ac:dyDescent="0.25">
      <c r="A369" s="10" t="str">
        <f>MID(Tabla1[[#This Row],[Org 2]],1,2)</f>
        <v>04</v>
      </c>
      <c r="B369" s="28" t="s">
        <v>109</v>
      </c>
      <c r="C369" s="28" t="s">
        <v>113</v>
      </c>
      <c r="D369" s="11" t="str">
        <f>VLOOKUP(C369,Hoja2!B:C,2,FALSE)</f>
        <v>Tecnologías de la Información y Comunicación</v>
      </c>
      <c r="E369" s="12" t="str">
        <f t="shared" si="10"/>
        <v>1</v>
      </c>
      <c r="F369" s="12" t="str">
        <f t="shared" si="11"/>
        <v>12</v>
      </c>
      <c r="G369" s="28" t="s">
        <v>390</v>
      </c>
      <c r="H369" s="29" t="s">
        <v>391</v>
      </c>
      <c r="I369" s="30">
        <v>14066</v>
      </c>
      <c r="J369" s="30">
        <v>0</v>
      </c>
      <c r="K369" s="30">
        <v>14066</v>
      </c>
      <c r="L369" s="30">
        <v>20471</v>
      </c>
      <c r="M369" s="30">
        <v>20471</v>
      </c>
      <c r="N369" s="30">
        <v>19084.650000000001</v>
      </c>
      <c r="O369" s="30">
        <v>19084.650000000001</v>
      </c>
    </row>
    <row r="370" spans="1:15" x14ac:dyDescent="0.25">
      <c r="A370" s="10" t="str">
        <f>MID(Tabla1[[#This Row],[Org 2]],1,2)</f>
        <v>04</v>
      </c>
      <c r="B370" s="28" t="s">
        <v>109</v>
      </c>
      <c r="C370" s="28" t="s">
        <v>113</v>
      </c>
      <c r="D370" s="11" t="str">
        <f>VLOOKUP(C370,Hoja2!B:C,2,FALSE)</f>
        <v>Tecnologías de la Información y Comunicación</v>
      </c>
      <c r="E370" s="12" t="str">
        <f t="shared" si="10"/>
        <v>1</v>
      </c>
      <c r="F370" s="12" t="str">
        <f t="shared" si="11"/>
        <v>13</v>
      </c>
      <c r="G370" s="28" t="s">
        <v>428</v>
      </c>
      <c r="H370" s="29" t="s">
        <v>379</v>
      </c>
      <c r="I370" s="30">
        <v>35816</v>
      </c>
      <c r="J370" s="30">
        <v>0</v>
      </c>
      <c r="K370" s="30">
        <v>35816</v>
      </c>
      <c r="L370" s="30">
        <v>36331.339999999997</v>
      </c>
      <c r="M370" s="30">
        <v>36331.339999999997</v>
      </c>
      <c r="N370" s="30">
        <v>36308.019999999997</v>
      </c>
      <c r="O370" s="30">
        <v>36308.019999999997</v>
      </c>
    </row>
    <row r="371" spans="1:15" x14ac:dyDescent="0.25">
      <c r="A371" s="10" t="str">
        <f>MID(Tabla1[[#This Row],[Org 2]],1,2)</f>
        <v>04</v>
      </c>
      <c r="B371" s="28" t="s">
        <v>109</v>
      </c>
      <c r="C371" s="28" t="s">
        <v>113</v>
      </c>
      <c r="D371" s="11" t="str">
        <f>VLOOKUP(C371,Hoja2!B:C,2,FALSE)</f>
        <v>Tecnologías de la Información y Comunicación</v>
      </c>
      <c r="E371" s="12" t="str">
        <f t="shared" si="10"/>
        <v>1</v>
      </c>
      <c r="F371" s="12" t="str">
        <f t="shared" si="11"/>
        <v>13</v>
      </c>
      <c r="G371" s="28" t="s">
        <v>431</v>
      </c>
      <c r="H371" s="29" t="s">
        <v>432</v>
      </c>
      <c r="I371" s="30">
        <v>42537</v>
      </c>
      <c r="J371" s="30">
        <v>2000</v>
      </c>
      <c r="K371" s="30">
        <v>44537</v>
      </c>
      <c r="L371" s="30">
        <v>43224.15</v>
      </c>
      <c r="M371" s="30">
        <v>43224.15</v>
      </c>
      <c r="N371" s="30">
        <v>43200.37</v>
      </c>
      <c r="O371" s="30">
        <v>43200.37</v>
      </c>
    </row>
    <row r="372" spans="1:15" x14ac:dyDescent="0.25">
      <c r="A372" s="10" t="str">
        <f>MID(Tabla1[[#This Row],[Org 2]],1,2)</f>
        <v>04</v>
      </c>
      <c r="B372" s="28" t="s">
        <v>109</v>
      </c>
      <c r="C372" s="28" t="s">
        <v>113</v>
      </c>
      <c r="D372" s="11" t="str">
        <f>VLOOKUP(C372,Hoja2!B:C,2,FALSE)</f>
        <v>Tecnologías de la Información y Comunicación</v>
      </c>
      <c r="E372" s="12" t="str">
        <f t="shared" si="10"/>
        <v>1</v>
      </c>
      <c r="F372" s="12" t="str">
        <f t="shared" si="11"/>
        <v>13</v>
      </c>
      <c r="G372" s="28" t="s">
        <v>451</v>
      </c>
      <c r="H372" s="29" t="s">
        <v>452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</row>
    <row r="373" spans="1:15" x14ac:dyDescent="0.25">
      <c r="A373" s="10" t="str">
        <f>MID(Tabla1[[#This Row],[Org 2]],1,2)</f>
        <v>04</v>
      </c>
      <c r="B373" s="28" t="s">
        <v>109</v>
      </c>
      <c r="C373" s="28" t="s">
        <v>113</v>
      </c>
      <c r="D373" s="11" t="str">
        <f>VLOOKUP(C373,Hoja2!B:C,2,FALSE)</f>
        <v>Tecnologías de la Información y Comunicación</v>
      </c>
      <c r="E373" s="12" t="str">
        <f t="shared" si="10"/>
        <v>1</v>
      </c>
      <c r="F373" s="12" t="str">
        <f t="shared" si="11"/>
        <v>15</v>
      </c>
      <c r="G373" s="28" t="s">
        <v>433</v>
      </c>
      <c r="H373" s="29" t="s">
        <v>434</v>
      </c>
      <c r="I373" s="30">
        <v>1000</v>
      </c>
      <c r="J373" s="30">
        <v>0</v>
      </c>
      <c r="K373" s="30">
        <v>1000</v>
      </c>
      <c r="L373" s="30">
        <v>0</v>
      </c>
      <c r="M373" s="30">
        <v>0</v>
      </c>
      <c r="N373" s="30">
        <v>0</v>
      </c>
      <c r="O373" s="30">
        <v>0</v>
      </c>
    </row>
    <row r="374" spans="1:15" x14ac:dyDescent="0.25">
      <c r="A374" s="10" t="str">
        <f>MID(Tabla1[[#This Row],[Org 2]],1,2)</f>
        <v>04</v>
      </c>
      <c r="B374" s="28" t="s">
        <v>109</v>
      </c>
      <c r="C374" s="28" t="s">
        <v>113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21</v>
      </c>
      <c r="G374" s="28" t="s">
        <v>420</v>
      </c>
      <c r="H374" s="29" t="s">
        <v>421</v>
      </c>
      <c r="I374" s="30">
        <v>22900</v>
      </c>
      <c r="J374" s="30">
        <v>0</v>
      </c>
      <c r="K374" s="30">
        <v>22900</v>
      </c>
      <c r="L374" s="30">
        <v>17467.86</v>
      </c>
      <c r="M374" s="30">
        <v>16587.599999999999</v>
      </c>
      <c r="N374" s="30">
        <v>16127.1</v>
      </c>
      <c r="O374" s="30">
        <v>10149.86</v>
      </c>
    </row>
    <row r="375" spans="1:15" x14ac:dyDescent="0.25">
      <c r="A375" s="10" t="str">
        <f>MID(Tabla1[[#This Row],[Org 2]],1,2)</f>
        <v>04</v>
      </c>
      <c r="B375" s="28" t="s">
        <v>109</v>
      </c>
      <c r="C375" s="28" t="s">
        <v>113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21</v>
      </c>
      <c r="G375" s="28" t="s">
        <v>610</v>
      </c>
      <c r="H375" s="29" t="s">
        <v>611</v>
      </c>
      <c r="I375" s="30">
        <v>1014100</v>
      </c>
      <c r="J375" s="30">
        <v>0</v>
      </c>
      <c r="K375" s="30">
        <v>1014100</v>
      </c>
      <c r="L375" s="30">
        <v>973163.38</v>
      </c>
      <c r="M375" s="30">
        <v>973163.38</v>
      </c>
      <c r="N375" s="30">
        <v>972930.97</v>
      </c>
      <c r="O375" s="30">
        <v>867939.9</v>
      </c>
    </row>
    <row r="376" spans="1:15" x14ac:dyDescent="0.25">
      <c r="A376" s="10" t="str">
        <f>MID(Tabla1[[#This Row],[Org 2]],1,2)</f>
        <v>04</v>
      </c>
      <c r="B376" s="28" t="s">
        <v>109</v>
      </c>
      <c r="C376" s="28" t="s">
        <v>113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28" t="s">
        <v>584</v>
      </c>
      <c r="H376" s="29" t="s">
        <v>585</v>
      </c>
      <c r="I376" s="30">
        <v>69000</v>
      </c>
      <c r="J376" s="30">
        <v>0</v>
      </c>
      <c r="K376" s="30">
        <v>69000</v>
      </c>
      <c r="L376" s="30">
        <v>63697.760000000002</v>
      </c>
      <c r="M376" s="30">
        <v>63697.760000000002</v>
      </c>
      <c r="N376" s="30">
        <v>32450.44</v>
      </c>
      <c r="O376" s="30">
        <v>32450.44</v>
      </c>
    </row>
    <row r="377" spans="1:15" x14ac:dyDescent="0.25">
      <c r="A377" s="10" t="str">
        <f>MID(Tabla1[[#This Row],[Org 2]],1,2)</f>
        <v>04</v>
      </c>
      <c r="B377" s="28" t="s">
        <v>109</v>
      </c>
      <c r="C377" s="28" t="s">
        <v>113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28" t="s">
        <v>453</v>
      </c>
      <c r="H377" s="29" t="s">
        <v>454</v>
      </c>
      <c r="I377" s="30">
        <v>85000</v>
      </c>
      <c r="J377" s="30">
        <v>0</v>
      </c>
      <c r="K377" s="30">
        <v>85000</v>
      </c>
      <c r="L377" s="30">
        <v>85000</v>
      </c>
      <c r="M377" s="30">
        <v>85000</v>
      </c>
      <c r="N377" s="30">
        <v>37902.160000000003</v>
      </c>
      <c r="O377" s="30">
        <v>34910.980000000003</v>
      </c>
    </row>
    <row r="378" spans="1:15" x14ac:dyDescent="0.25">
      <c r="A378" s="10" t="str">
        <f>MID(Tabla1[[#This Row],[Org 2]],1,2)</f>
        <v>04</v>
      </c>
      <c r="B378" s="28" t="s">
        <v>109</v>
      </c>
      <c r="C378" s="28" t="s">
        <v>113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28" t="s">
        <v>437</v>
      </c>
      <c r="H378" s="29" t="s">
        <v>438</v>
      </c>
      <c r="I378" s="30">
        <v>1500</v>
      </c>
      <c r="J378" s="30">
        <v>0</v>
      </c>
      <c r="K378" s="30">
        <v>1500</v>
      </c>
      <c r="L378" s="30">
        <v>0</v>
      </c>
      <c r="M378" s="30">
        <v>0</v>
      </c>
      <c r="N378" s="30">
        <v>0</v>
      </c>
      <c r="O378" s="30">
        <v>0</v>
      </c>
    </row>
    <row r="379" spans="1:15" x14ac:dyDescent="0.25">
      <c r="A379" s="10" t="str">
        <f>MID(Tabla1[[#This Row],[Org 2]],1,2)</f>
        <v>04</v>
      </c>
      <c r="B379" s="28" t="s">
        <v>109</v>
      </c>
      <c r="C379" s="28" t="s">
        <v>113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22</v>
      </c>
      <c r="G379" s="28" t="s">
        <v>563</v>
      </c>
      <c r="H379" s="29" t="s">
        <v>564</v>
      </c>
      <c r="I379" s="30">
        <v>540000</v>
      </c>
      <c r="J379" s="30">
        <v>0</v>
      </c>
      <c r="K379" s="30">
        <v>540000</v>
      </c>
      <c r="L379" s="30">
        <v>452787.95</v>
      </c>
      <c r="M379" s="30">
        <v>452787.95</v>
      </c>
      <c r="N379" s="30">
        <v>452780.41</v>
      </c>
      <c r="O379" s="30">
        <v>344574.36</v>
      </c>
    </row>
    <row r="380" spans="1:15" x14ac:dyDescent="0.25">
      <c r="A380" s="10" t="str">
        <f>MID(Tabla1[[#This Row],[Org 2]],1,2)</f>
        <v>04</v>
      </c>
      <c r="B380" s="28" t="s">
        <v>109</v>
      </c>
      <c r="C380" s="28" t="s">
        <v>113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22</v>
      </c>
      <c r="G380" s="28" t="s">
        <v>449</v>
      </c>
      <c r="H380" s="29" t="s">
        <v>450</v>
      </c>
      <c r="I380" s="30">
        <v>6000</v>
      </c>
      <c r="J380" s="30">
        <v>0</v>
      </c>
      <c r="K380" s="30">
        <v>6000</v>
      </c>
      <c r="L380" s="30">
        <v>13874.2</v>
      </c>
      <c r="M380" s="30">
        <v>13874.2</v>
      </c>
      <c r="N380" s="30">
        <v>11552.91</v>
      </c>
      <c r="O380" s="30">
        <v>11552.91</v>
      </c>
    </row>
    <row r="381" spans="1:15" x14ac:dyDescent="0.25">
      <c r="A381" s="10" t="str">
        <f>MID(Tabla1[[#This Row],[Org 2]],1,2)</f>
        <v>04</v>
      </c>
      <c r="B381" s="28" t="s">
        <v>109</v>
      </c>
      <c r="C381" s="28" t="s">
        <v>113</v>
      </c>
      <c r="D381" s="11" t="str">
        <f>VLOOKUP(C381,Hoja2!B:C,2,FALSE)</f>
        <v>Tecnologías de la Información y Comunicación</v>
      </c>
      <c r="E381" s="12" t="str">
        <f t="shared" si="10"/>
        <v>2</v>
      </c>
      <c r="F381" s="12" t="str">
        <f t="shared" si="11"/>
        <v>22</v>
      </c>
      <c r="G381" s="28" t="s">
        <v>500</v>
      </c>
      <c r="H381" s="29" t="s">
        <v>501</v>
      </c>
      <c r="I381" s="30">
        <v>8000</v>
      </c>
      <c r="J381" s="30">
        <v>0</v>
      </c>
      <c r="K381" s="30">
        <v>8000</v>
      </c>
      <c r="L381" s="30">
        <v>7510.47</v>
      </c>
      <c r="M381" s="30">
        <v>7510.47</v>
      </c>
      <c r="N381" s="30">
        <v>7510.44</v>
      </c>
      <c r="O381" s="30">
        <v>6884.57</v>
      </c>
    </row>
    <row r="382" spans="1:15" x14ac:dyDescent="0.25">
      <c r="A382" s="10" t="str">
        <f>MID(Tabla1[[#This Row],[Org 2]],1,2)</f>
        <v>04</v>
      </c>
      <c r="B382" s="28" t="s">
        <v>109</v>
      </c>
      <c r="C382" s="28" t="s">
        <v>113</v>
      </c>
      <c r="D382" s="11" t="str">
        <f>VLOOKUP(C382,Hoja2!B:C,2,FALSE)</f>
        <v>Tecnologías de la Información y Comunicación</v>
      </c>
      <c r="E382" s="12" t="str">
        <f t="shared" si="10"/>
        <v>2</v>
      </c>
      <c r="F382" s="12" t="str">
        <f t="shared" si="11"/>
        <v>22</v>
      </c>
      <c r="G382" s="28" t="s">
        <v>567</v>
      </c>
      <c r="H382" s="29" t="s">
        <v>568</v>
      </c>
      <c r="I382" s="30">
        <v>34000</v>
      </c>
      <c r="J382" s="30">
        <v>0</v>
      </c>
      <c r="K382" s="30">
        <v>34000</v>
      </c>
      <c r="L382" s="30">
        <v>33880</v>
      </c>
      <c r="M382" s="30">
        <v>33880</v>
      </c>
      <c r="N382" s="30">
        <v>20566.61</v>
      </c>
      <c r="O382" s="30">
        <v>18920.89</v>
      </c>
    </row>
    <row r="383" spans="1:15" x14ac:dyDescent="0.25">
      <c r="A383" s="10" t="str">
        <f>MID(Tabla1[[#This Row],[Org 2]],1,2)</f>
        <v>04</v>
      </c>
      <c r="B383" s="28" t="s">
        <v>109</v>
      </c>
      <c r="C383" s="28" t="s">
        <v>113</v>
      </c>
      <c r="D383" s="11" t="str">
        <f>VLOOKUP(C383,Hoja2!B:C,2,FALSE)</f>
        <v>Tecnologías de la Información y Comunicación</v>
      </c>
      <c r="E383" s="12" t="str">
        <f t="shared" si="10"/>
        <v>2</v>
      </c>
      <c r="F383" s="12" t="str">
        <f t="shared" si="11"/>
        <v>22</v>
      </c>
      <c r="G383" s="28" t="s">
        <v>424</v>
      </c>
      <c r="H383" s="29" t="s">
        <v>425</v>
      </c>
      <c r="I383" s="30">
        <v>51000</v>
      </c>
      <c r="J383" s="30">
        <v>0</v>
      </c>
      <c r="K383" s="30">
        <v>51000</v>
      </c>
      <c r="L383" s="30">
        <v>29142.01</v>
      </c>
      <c r="M383" s="30">
        <v>29142.01</v>
      </c>
      <c r="N383" s="30">
        <v>23604.3</v>
      </c>
      <c r="O383" s="30">
        <v>21288.14</v>
      </c>
    </row>
    <row r="384" spans="1:15" x14ac:dyDescent="0.25">
      <c r="A384" s="10" t="str">
        <f>MID(Tabla1[[#This Row],[Org 2]],1,2)</f>
        <v>04</v>
      </c>
      <c r="B384" s="28" t="s">
        <v>109</v>
      </c>
      <c r="C384" s="28" t="s">
        <v>113</v>
      </c>
      <c r="D384" s="11" t="str">
        <f>VLOOKUP(C384,Hoja2!B:C,2,FALSE)</f>
        <v>Tecnologías de la Información y Comunicación</v>
      </c>
      <c r="E384" s="12" t="str">
        <f t="shared" si="10"/>
        <v>2</v>
      </c>
      <c r="F384" s="12" t="str">
        <f t="shared" si="11"/>
        <v>23</v>
      </c>
      <c r="G384" s="28" t="s">
        <v>404</v>
      </c>
      <c r="H384" s="29" t="s">
        <v>405</v>
      </c>
      <c r="I384" s="30">
        <v>1000</v>
      </c>
      <c r="J384" s="30">
        <v>0</v>
      </c>
      <c r="K384" s="30">
        <v>1000</v>
      </c>
      <c r="L384" s="30">
        <v>0</v>
      </c>
      <c r="M384" s="30">
        <v>0</v>
      </c>
      <c r="N384" s="30">
        <v>0</v>
      </c>
      <c r="O384" s="30">
        <v>0</v>
      </c>
    </row>
    <row r="385" spans="1:15" x14ac:dyDescent="0.25">
      <c r="A385" s="10" t="str">
        <f>MID(Tabla1[[#This Row],[Org 2]],1,2)</f>
        <v>04</v>
      </c>
      <c r="B385" s="28" t="s">
        <v>109</v>
      </c>
      <c r="C385" s="28" t="s">
        <v>113</v>
      </c>
      <c r="D385" s="11" t="str">
        <f>VLOOKUP(C385,Hoja2!B:C,2,FALSE)</f>
        <v>Tecnologías de la Información y Comunicación</v>
      </c>
      <c r="E385" s="12" t="str">
        <f t="shared" ref="E385:E448" si="14">LEFT(G385,1)</f>
        <v>2</v>
      </c>
      <c r="F385" s="12" t="str">
        <f t="shared" ref="F385:F448" si="15">LEFT(G385,2)</f>
        <v>23</v>
      </c>
      <c r="G385" s="28" t="s">
        <v>408</v>
      </c>
      <c r="H385" s="29" t="s">
        <v>409</v>
      </c>
      <c r="I385" s="30">
        <v>1900</v>
      </c>
      <c r="J385" s="30">
        <v>0</v>
      </c>
      <c r="K385" s="30">
        <v>1900</v>
      </c>
      <c r="L385" s="30">
        <v>0</v>
      </c>
      <c r="M385" s="30">
        <v>0</v>
      </c>
      <c r="N385" s="30">
        <v>0</v>
      </c>
      <c r="O385" s="30">
        <v>0</v>
      </c>
    </row>
    <row r="386" spans="1:15" x14ac:dyDescent="0.25">
      <c r="A386" s="10" t="str">
        <f>MID(Tabla1[[#This Row],[Org 2]],1,2)</f>
        <v>04</v>
      </c>
      <c r="B386" s="28" t="s">
        <v>109</v>
      </c>
      <c r="C386" s="28" t="s">
        <v>113</v>
      </c>
      <c r="D386" s="11" t="str">
        <f>VLOOKUP(C386,Hoja2!B:C,2,FALSE)</f>
        <v>Tecnologías de la Información y Comunicación</v>
      </c>
      <c r="E386" s="12" t="str">
        <f t="shared" si="14"/>
        <v>6</v>
      </c>
      <c r="F386" s="12" t="str">
        <f t="shared" si="15"/>
        <v>62</v>
      </c>
      <c r="G386" s="28" t="s">
        <v>612</v>
      </c>
      <c r="H386" s="29" t="s">
        <v>611</v>
      </c>
      <c r="I386" s="30">
        <v>910000</v>
      </c>
      <c r="J386" s="30">
        <v>57257</v>
      </c>
      <c r="K386" s="30">
        <v>967257</v>
      </c>
      <c r="L386" s="30">
        <v>604195.28</v>
      </c>
      <c r="M386" s="30">
        <v>604098.48</v>
      </c>
      <c r="N386" s="30">
        <v>491563.22</v>
      </c>
      <c r="O386" s="30">
        <v>334500.74</v>
      </c>
    </row>
    <row r="387" spans="1:15" x14ac:dyDescent="0.25">
      <c r="A387" s="10" t="str">
        <f>MID(Tabla1[[#This Row],[Org 2]],1,2)</f>
        <v>04</v>
      </c>
      <c r="B387" s="28" t="s">
        <v>109</v>
      </c>
      <c r="C387" s="28" t="s">
        <v>113</v>
      </c>
      <c r="D387" s="11" t="str">
        <f>VLOOKUP(C387,Hoja2!B:C,2,FALSE)</f>
        <v>Tecnologías de la Información y Comunicación</v>
      </c>
      <c r="E387" s="12" t="str">
        <f t="shared" si="14"/>
        <v>6</v>
      </c>
      <c r="F387" s="12" t="str">
        <f t="shared" si="15"/>
        <v>63</v>
      </c>
      <c r="G387" s="28" t="s">
        <v>613</v>
      </c>
      <c r="H387" s="29" t="s">
        <v>611</v>
      </c>
      <c r="I387" s="30">
        <v>1234008</v>
      </c>
      <c r="J387" s="30">
        <v>0</v>
      </c>
      <c r="K387" s="30">
        <v>1234008</v>
      </c>
      <c r="L387" s="30">
        <v>811753.31</v>
      </c>
      <c r="M387" s="30">
        <v>801295.7</v>
      </c>
      <c r="N387" s="30">
        <v>663138.80000000005</v>
      </c>
      <c r="O387" s="30">
        <v>489008.75</v>
      </c>
    </row>
    <row r="388" spans="1:15" x14ac:dyDescent="0.25">
      <c r="A388" s="10" t="str">
        <f>MID(Tabla1[[#This Row],[Org 2]],1,2)</f>
        <v>04</v>
      </c>
      <c r="B388" s="28" t="s">
        <v>109</v>
      </c>
      <c r="C388" s="28" t="s">
        <v>113</v>
      </c>
      <c r="D388" s="11" t="str">
        <f>VLOOKUP(C388,Hoja2!B:C,2,FALSE)</f>
        <v>Tecnologías de la Información y Comunicación</v>
      </c>
      <c r="E388" s="12" t="str">
        <f t="shared" si="14"/>
        <v>6</v>
      </c>
      <c r="F388" s="12" t="str">
        <f t="shared" si="15"/>
        <v>64</v>
      </c>
      <c r="G388" s="28" t="s">
        <v>490</v>
      </c>
      <c r="H388" s="29" t="s">
        <v>491</v>
      </c>
      <c r="I388" s="30">
        <v>2275990</v>
      </c>
      <c r="J388" s="30">
        <v>473865.29</v>
      </c>
      <c r="K388" s="30">
        <v>2749855.29</v>
      </c>
      <c r="L388" s="30">
        <v>1603181.13</v>
      </c>
      <c r="M388" s="30">
        <v>1538822.31</v>
      </c>
      <c r="N388" s="30">
        <v>1316793.27</v>
      </c>
      <c r="O388" s="30">
        <v>709966.68</v>
      </c>
    </row>
    <row r="389" spans="1:15" x14ac:dyDescent="0.25">
      <c r="A389" s="10" t="str">
        <f>MID(Tabla1[[#This Row],[Org 2]],1,2)</f>
        <v>04</v>
      </c>
      <c r="B389" s="28" t="s">
        <v>109</v>
      </c>
      <c r="C389" s="28" t="s">
        <v>114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28" t="s">
        <v>412</v>
      </c>
      <c r="H389" s="29" t="s">
        <v>413</v>
      </c>
      <c r="I389" s="30">
        <v>98454</v>
      </c>
      <c r="J389" s="30">
        <v>0</v>
      </c>
      <c r="K389" s="30">
        <v>98454</v>
      </c>
      <c r="L389" s="30">
        <v>94554.94</v>
      </c>
      <c r="M389" s="30">
        <v>94554.94</v>
      </c>
      <c r="N389" s="30">
        <v>94231.19</v>
      </c>
      <c r="O389" s="30">
        <v>94231.19</v>
      </c>
    </row>
    <row r="390" spans="1:15" x14ac:dyDescent="0.25">
      <c r="A390" s="10" t="str">
        <f>MID(Tabla1[[#This Row],[Org 2]],1,2)</f>
        <v>04</v>
      </c>
      <c r="B390" s="28" t="s">
        <v>109</v>
      </c>
      <c r="C390" s="28" t="s">
        <v>114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28" t="s">
        <v>414</v>
      </c>
      <c r="H390" s="29" t="s">
        <v>415</v>
      </c>
      <c r="I390" s="30">
        <v>14429</v>
      </c>
      <c r="J390" s="30">
        <v>0</v>
      </c>
      <c r="K390" s="30">
        <v>14429</v>
      </c>
      <c r="L390" s="30">
        <v>10332</v>
      </c>
      <c r="M390" s="30">
        <v>10332</v>
      </c>
      <c r="N390" s="30">
        <v>9985.11</v>
      </c>
      <c r="O390" s="30">
        <v>9985.11</v>
      </c>
    </row>
    <row r="391" spans="1:15" x14ac:dyDescent="0.25">
      <c r="A391" s="10" t="str">
        <f>MID(Tabla1[[#This Row],[Org 2]],1,2)</f>
        <v>04</v>
      </c>
      <c r="B391" s="28" t="s">
        <v>109</v>
      </c>
      <c r="C391" s="28" t="s">
        <v>114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28" t="s">
        <v>382</v>
      </c>
      <c r="H391" s="29" t="s">
        <v>383</v>
      </c>
      <c r="I391" s="30">
        <v>77359</v>
      </c>
      <c r="J391" s="30">
        <v>0</v>
      </c>
      <c r="K391" s="30">
        <v>77359</v>
      </c>
      <c r="L391" s="30">
        <v>66307.44</v>
      </c>
      <c r="M391" s="30">
        <v>66307.44</v>
      </c>
      <c r="N391" s="30">
        <v>66019.27</v>
      </c>
      <c r="O391" s="30">
        <v>66019.27</v>
      </c>
    </row>
    <row r="392" spans="1:15" x14ac:dyDescent="0.25">
      <c r="A392" s="10" t="str">
        <f>MID(Tabla1[[#This Row],[Org 2]],1,2)</f>
        <v>04</v>
      </c>
      <c r="B392" s="28" t="s">
        <v>109</v>
      </c>
      <c r="C392" s="28" t="s">
        <v>114</v>
      </c>
      <c r="D392" s="11" t="str">
        <f>VLOOKUP(C392,Hoja2!B:C,2,FALSE)</f>
        <v>Dirección del Área de Planificación y Recursos</v>
      </c>
      <c r="E392" s="12" t="str">
        <f t="shared" si="14"/>
        <v>1</v>
      </c>
      <c r="F392" s="12" t="str">
        <f t="shared" si="15"/>
        <v>12</v>
      </c>
      <c r="G392" s="28" t="s">
        <v>416</v>
      </c>
      <c r="H392" s="29" t="s">
        <v>417</v>
      </c>
      <c r="I392" s="30">
        <v>9367</v>
      </c>
      <c r="J392" s="30">
        <v>0</v>
      </c>
      <c r="K392" s="30">
        <v>9367</v>
      </c>
      <c r="L392" s="30">
        <v>9508</v>
      </c>
      <c r="M392" s="30">
        <v>9508</v>
      </c>
      <c r="N392" s="30">
        <v>9495.7199999999993</v>
      </c>
      <c r="O392" s="30">
        <v>9495.7199999999993</v>
      </c>
    </row>
    <row r="393" spans="1:15" x14ac:dyDescent="0.25">
      <c r="A393" s="10" t="str">
        <f>MID(Tabla1[[#This Row],[Org 2]],1,2)</f>
        <v>04</v>
      </c>
      <c r="B393" s="28" t="s">
        <v>109</v>
      </c>
      <c r="C393" s="28" t="s">
        <v>114</v>
      </c>
      <c r="D393" s="11" t="str">
        <f>VLOOKUP(C393,Hoja2!B:C,2,FALSE)</f>
        <v>Dirección del Área de Planificación y Recursos</v>
      </c>
      <c r="E393" s="12" t="str">
        <f t="shared" si="14"/>
        <v>1</v>
      </c>
      <c r="F393" s="12" t="str">
        <f t="shared" si="15"/>
        <v>12</v>
      </c>
      <c r="G393" s="28" t="s">
        <v>384</v>
      </c>
      <c r="H393" s="29" t="s">
        <v>385</v>
      </c>
      <c r="I393" s="30">
        <v>59711</v>
      </c>
      <c r="J393" s="30">
        <v>0</v>
      </c>
      <c r="K393" s="30">
        <v>59711</v>
      </c>
      <c r="L393" s="30">
        <v>63139.54</v>
      </c>
      <c r="M393" s="30">
        <v>63139.54</v>
      </c>
      <c r="N393" s="30">
        <v>63131.24</v>
      </c>
      <c r="O393" s="30">
        <v>63131.24</v>
      </c>
    </row>
    <row r="394" spans="1:15" x14ac:dyDescent="0.25">
      <c r="A394" s="10" t="str">
        <f>MID(Tabla1[[#This Row],[Org 2]],1,2)</f>
        <v>04</v>
      </c>
      <c r="B394" s="28" t="s">
        <v>109</v>
      </c>
      <c r="C394" s="28" t="s">
        <v>114</v>
      </c>
      <c r="D394" s="11" t="str">
        <f>VLOOKUP(C394,Hoja2!B:C,2,FALSE)</f>
        <v>Dirección del Área de Planificación y Recursos</v>
      </c>
      <c r="E394" s="12" t="str">
        <f t="shared" si="14"/>
        <v>1</v>
      </c>
      <c r="F394" s="12" t="str">
        <f t="shared" si="15"/>
        <v>12</v>
      </c>
      <c r="G394" s="28" t="s">
        <v>386</v>
      </c>
      <c r="H394" s="29" t="s">
        <v>387</v>
      </c>
      <c r="I394" s="30">
        <v>137699</v>
      </c>
      <c r="J394" s="30">
        <v>0</v>
      </c>
      <c r="K394" s="30">
        <v>137699</v>
      </c>
      <c r="L394" s="30">
        <v>126930.47</v>
      </c>
      <c r="M394" s="30">
        <v>126930.47</v>
      </c>
      <c r="N394" s="30">
        <v>126926.77</v>
      </c>
      <c r="O394" s="30">
        <v>126926.77</v>
      </c>
    </row>
    <row r="395" spans="1:15" x14ac:dyDescent="0.25">
      <c r="A395" s="10" t="str">
        <f>MID(Tabla1[[#This Row],[Org 2]],1,2)</f>
        <v>04</v>
      </c>
      <c r="B395" s="28" t="s">
        <v>109</v>
      </c>
      <c r="C395" s="28" t="s">
        <v>114</v>
      </c>
      <c r="D395" s="11" t="str">
        <f>VLOOKUP(C395,Hoja2!B:C,2,FALSE)</f>
        <v>Dirección del Área de Planificación y Recursos</v>
      </c>
      <c r="E395" s="12" t="str">
        <f t="shared" si="14"/>
        <v>1</v>
      </c>
      <c r="F395" s="12" t="str">
        <f t="shared" si="15"/>
        <v>12</v>
      </c>
      <c r="G395" s="28" t="s">
        <v>388</v>
      </c>
      <c r="H395" s="29" t="s">
        <v>389</v>
      </c>
      <c r="I395" s="30">
        <v>319950</v>
      </c>
      <c r="J395" s="30">
        <v>0</v>
      </c>
      <c r="K395" s="30">
        <v>319950</v>
      </c>
      <c r="L395" s="30">
        <v>307078.23</v>
      </c>
      <c r="M395" s="30">
        <v>307078.23</v>
      </c>
      <c r="N395" s="30">
        <v>304141.40999999997</v>
      </c>
      <c r="O395" s="30">
        <v>304141.40999999997</v>
      </c>
    </row>
    <row r="396" spans="1:15" x14ac:dyDescent="0.25">
      <c r="A396" s="10" t="str">
        <f>MID(Tabla1[[#This Row],[Org 2]],1,2)</f>
        <v>04</v>
      </c>
      <c r="B396" s="28" t="s">
        <v>109</v>
      </c>
      <c r="C396" s="28" t="s">
        <v>114</v>
      </c>
      <c r="D396" s="11" t="str">
        <f>VLOOKUP(C396,Hoja2!B:C,2,FALSE)</f>
        <v>Dirección del Área de Planificación y Recursos</v>
      </c>
      <c r="E396" s="12" t="str">
        <f t="shared" si="14"/>
        <v>1</v>
      </c>
      <c r="F396" s="12" t="str">
        <f t="shared" si="15"/>
        <v>12</v>
      </c>
      <c r="G396" s="28" t="s">
        <v>390</v>
      </c>
      <c r="H396" s="29" t="s">
        <v>391</v>
      </c>
      <c r="I396" s="30">
        <v>28644</v>
      </c>
      <c r="J396" s="30">
        <v>0</v>
      </c>
      <c r="K396" s="30">
        <v>28644</v>
      </c>
      <c r="L396" s="30">
        <v>32453.99</v>
      </c>
      <c r="M396" s="30">
        <v>32453.99</v>
      </c>
      <c r="N396" s="30">
        <v>32190.05</v>
      </c>
      <c r="O396" s="30">
        <v>32190.05</v>
      </c>
    </row>
    <row r="397" spans="1:15" x14ac:dyDescent="0.25">
      <c r="A397" s="10" t="str">
        <f>MID(Tabla1[[#This Row],[Org 2]],1,2)</f>
        <v>04</v>
      </c>
      <c r="B397" s="28" t="s">
        <v>109</v>
      </c>
      <c r="C397" s="28" t="s">
        <v>114</v>
      </c>
      <c r="D397" s="11" t="str">
        <f>VLOOKUP(C397,Hoja2!B:C,2,FALSE)</f>
        <v>Dirección del Área de Planificación y Recursos</v>
      </c>
      <c r="E397" s="12" t="str">
        <f t="shared" si="14"/>
        <v>2</v>
      </c>
      <c r="F397" s="12" t="str">
        <f t="shared" si="15"/>
        <v>20</v>
      </c>
      <c r="G397" s="28" t="s">
        <v>418</v>
      </c>
      <c r="H397" s="29" t="s">
        <v>419</v>
      </c>
      <c r="I397" s="30">
        <v>4000</v>
      </c>
      <c r="J397" s="30">
        <v>0</v>
      </c>
      <c r="K397" s="30">
        <v>4000</v>
      </c>
      <c r="L397" s="30">
        <v>3333.51</v>
      </c>
      <c r="M397" s="30">
        <v>3333.51</v>
      </c>
      <c r="N397" s="30">
        <v>3200.51</v>
      </c>
      <c r="O397" s="30">
        <v>2648.27</v>
      </c>
    </row>
    <row r="398" spans="1:15" x14ac:dyDescent="0.25">
      <c r="A398" s="10" t="str">
        <f>MID(Tabla1[[#This Row],[Org 2]],1,2)</f>
        <v>04</v>
      </c>
      <c r="B398" s="28" t="s">
        <v>109</v>
      </c>
      <c r="C398" s="28" t="s">
        <v>114</v>
      </c>
      <c r="D398" s="11" t="str">
        <f>VLOOKUP(C398,Hoja2!B:C,2,FALSE)</f>
        <v>Dirección del Área de Planificación y Recursos</v>
      </c>
      <c r="E398" s="12" t="str">
        <f t="shared" si="14"/>
        <v>2</v>
      </c>
      <c r="F398" s="12" t="str">
        <f t="shared" si="15"/>
        <v>22</v>
      </c>
      <c r="G398" s="28" t="s">
        <v>461</v>
      </c>
      <c r="H398" s="29" t="s">
        <v>462</v>
      </c>
      <c r="I398" s="30">
        <v>58800</v>
      </c>
      <c r="J398" s="30">
        <v>-52000</v>
      </c>
      <c r="K398" s="30">
        <v>6800</v>
      </c>
      <c r="L398" s="30">
        <v>0</v>
      </c>
      <c r="M398" s="30">
        <v>0</v>
      </c>
      <c r="N398" s="30">
        <v>0</v>
      </c>
      <c r="O398" s="30">
        <v>0</v>
      </c>
    </row>
    <row r="399" spans="1:15" x14ac:dyDescent="0.25">
      <c r="A399" s="10" t="str">
        <f>MID(Tabla1[[#This Row],[Org 2]],1,2)</f>
        <v>04</v>
      </c>
      <c r="B399" s="28" t="s">
        <v>109</v>
      </c>
      <c r="C399" s="28" t="s">
        <v>114</v>
      </c>
      <c r="D399" s="11" t="str">
        <f>VLOOKUP(C399,Hoja2!B:C,2,FALSE)</f>
        <v>Dirección del Área de Planificación y Recursos</v>
      </c>
      <c r="E399" s="12" t="str">
        <f t="shared" si="14"/>
        <v>2</v>
      </c>
      <c r="F399" s="12" t="str">
        <f t="shared" si="15"/>
        <v>23</v>
      </c>
      <c r="G399" s="28" t="s">
        <v>402</v>
      </c>
      <c r="H399" s="29" t="s">
        <v>403</v>
      </c>
      <c r="I399" s="30">
        <v>1000</v>
      </c>
      <c r="J399" s="30">
        <v>0</v>
      </c>
      <c r="K399" s="30">
        <v>1000</v>
      </c>
      <c r="L399" s="30">
        <v>0</v>
      </c>
      <c r="M399" s="30">
        <v>0</v>
      </c>
      <c r="N399" s="30">
        <v>0</v>
      </c>
      <c r="O399" s="30">
        <v>0</v>
      </c>
    </row>
    <row r="400" spans="1:15" x14ac:dyDescent="0.25">
      <c r="A400" s="10" t="str">
        <f>MID(Tabla1[[#This Row],[Org 2]],1,2)</f>
        <v>04</v>
      </c>
      <c r="B400" s="28" t="s">
        <v>109</v>
      </c>
      <c r="C400" s="28" t="s">
        <v>114</v>
      </c>
      <c r="D400" s="11" t="str">
        <f>VLOOKUP(C400,Hoja2!B:C,2,FALSE)</f>
        <v>Dirección del Área de Planificación y Recursos</v>
      </c>
      <c r="E400" s="12" t="str">
        <f t="shared" si="14"/>
        <v>2</v>
      </c>
      <c r="F400" s="12" t="str">
        <f t="shared" si="15"/>
        <v>23</v>
      </c>
      <c r="G400" s="28" t="s">
        <v>404</v>
      </c>
      <c r="H400" s="29" t="s">
        <v>405</v>
      </c>
      <c r="I400" s="30">
        <v>1000</v>
      </c>
      <c r="J400" s="30">
        <v>0</v>
      </c>
      <c r="K400" s="30">
        <v>1000</v>
      </c>
      <c r="L400" s="30">
        <v>0</v>
      </c>
      <c r="M400" s="30">
        <v>0</v>
      </c>
      <c r="N400" s="30">
        <v>0</v>
      </c>
      <c r="O400" s="30">
        <v>0</v>
      </c>
    </row>
    <row r="401" spans="1:15" x14ac:dyDescent="0.25">
      <c r="A401" s="10" t="str">
        <f>MID(Tabla1[[#This Row],[Org 2]],1,2)</f>
        <v>04</v>
      </c>
      <c r="B401" s="28" t="s">
        <v>109</v>
      </c>
      <c r="C401" s="28" t="s">
        <v>114</v>
      </c>
      <c r="D401" s="11" t="str">
        <f>VLOOKUP(C401,Hoja2!B:C,2,FALSE)</f>
        <v>Dirección del Área de Planificación y Recursos</v>
      </c>
      <c r="E401" s="12" t="str">
        <f t="shared" si="14"/>
        <v>4</v>
      </c>
      <c r="F401" s="12" t="str">
        <f t="shared" si="15"/>
        <v>48</v>
      </c>
      <c r="G401" s="28" t="s">
        <v>569</v>
      </c>
      <c r="H401" s="29" t="s">
        <v>570</v>
      </c>
      <c r="I401" s="30">
        <v>19000</v>
      </c>
      <c r="J401" s="30">
        <v>0</v>
      </c>
      <c r="K401" s="30">
        <v>19000</v>
      </c>
      <c r="L401" s="30">
        <v>0</v>
      </c>
      <c r="M401" s="30">
        <v>0</v>
      </c>
      <c r="N401" s="30">
        <v>0</v>
      </c>
      <c r="O401" s="30">
        <v>0</v>
      </c>
    </row>
    <row r="402" spans="1:15" x14ac:dyDescent="0.25">
      <c r="A402" s="10" t="str">
        <f>MID(Tabla1[[#This Row],[Org 2]],1,2)</f>
        <v>04</v>
      </c>
      <c r="B402" s="28" t="s">
        <v>109</v>
      </c>
      <c r="C402" s="28" t="s">
        <v>114</v>
      </c>
      <c r="D402" s="11" t="str">
        <f>VLOOKUP(C402,Hoja2!B:C,2,FALSE)</f>
        <v>Dirección del Área de Planificación y Recursos</v>
      </c>
      <c r="E402" s="12" t="str">
        <f t="shared" si="14"/>
        <v>6</v>
      </c>
      <c r="F402" s="12" t="str">
        <f t="shared" si="15"/>
        <v>62</v>
      </c>
      <c r="G402" s="28" t="s">
        <v>614</v>
      </c>
      <c r="H402" s="29" t="s">
        <v>577</v>
      </c>
      <c r="I402" s="30">
        <v>30000</v>
      </c>
      <c r="J402" s="30">
        <v>0</v>
      </c>
      <c r="K402" s="30">
        <v>30000</v>
      </c>
      <c r="L402" s="30">
        <v>18296.189999999999</v>
      </c>
      <c r="M402" s="30">
        <v>18296.189999999999</v>
      </c>
      <c r="N402" s="30">
        <v>13298.42</v>
      </c>
      <c r="O402" s="30">
        <v>13092.24</v>
      </c>
    </row>
    <row r="403" spans="1:15" x14ac:dyDescent="0.25">
      <c r="A403" s="10" t="str">
        <f>MID(Tabla1[[#This Row],[Org 2]],1,2)</f>
        <v>04</v>
      </c>
      <c r="B403" s="28" t="s">
        <v>109</v>
      </c>
      <c r="C403" s="28" t="s">
        <v>115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28" t="s">
        <v>412</v>
      </c>
      <c r="H403" s="29" t="s">
        <v>413</v>
      </c>
      <c r="I403" s="30">
        <v>32818</v>
      </c>
      <c r="J403" s="30">
        <v>0</v>
      </c>
      <c r="K403" s="30">
        <v>32818</v>
      </c>
      <c r="L403" s="30">
        <v>33285.800000000003</v>
      </c>
      <c r="M403" s="30">
        <v>33285.800000000003</v>
      </c>
      <c r="N403" s="30">
        <v>33267.800000000003</v>
      </c>
      <c r="O403" s="30">
        <v>33267.800000000003</v>
      </c>
    </row>
    <row r="404" spans="1:15" x14ac:dyDescent="0.25">
      <c r="A404" s="10" t="str">
        <f>MID(Tabla1[[#This Row],[Org 2]],1,2)</f>
        <v>04</v>
      </c>
      <c r="B404" s="28" t="s">
        <v>109</v>
      </c>
      <c r="C404" s="28" t="s">
        <v>115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28" t="s">
        <v>414</v>
      </c>
      <c r="H404" s="29" t="s">
        <v>415</v>
      </c>
      <c r="I404" s="30">
        <v>43287</v>
      </c>
      <c r="J404" s="30">
        <v>0</v>
      </c>
      <c r="K404" s="30">
        <v>43287</v>
      </c>
      <c r="L404" s="30">
        <v>29897</v>
      </c>
      <c r="M404" s="30">
        <v>29897</v>
      </c>
      <c r="N404" s="30">
        <v>29253.96</v>
      </c>
      <c r="O404" s="30">
        <v>29253.96</v>
      </c>
    </row>
    <row r="405" spans="1:15" x14ac:dyDescent="0.25">
      <c r="A405" s="10" t="str">
        <f>MID(Tabla1[[#This Row],[Org 2]],1,2)</f>
        <v>04</v>
      </c>
      <c r="B405" s="28" t="s">
        <v>109</v>
      </c>
      <c r="C405" s="28" t="s">
        <v>115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28" t="s">
        <v>382</v>
      </c>
      <c r="H405" s="29" t="s">
        <v>383</v>
      </c>
      <c r="I405" s="30">
        <v>187871</v>
      </c>
      <c r="J405" s="30">
        <v>0</v>
      </c>
      <c r="K405" s="30">
        <v>187871</v>
      </c>
      <c r="L405" s="30">
        <v>186221.95</v>
      </c>
      <c r="M405" s="30">
        <v>186221.95</v>
      </c>
      <c r="N405" s="30">
        <v>178743.55</v>
      </c>
      <c r="O405" s="30">
        <v>178743.55</v>
      </c>
    </row>
    <row r="406" spans="1:15" x14ac:dyDescent="0.25">
      <c r="A406" s="10" t="str">
        <f>MID(Tabla1[[#This Row],[Org 2]],1,2)</f>
        <v>04</v>
      </c>
      <c r="B406" s="28" t="s">
        <v>109</v>
      </c>
      <c r="C406" s="28" t="s">
        <v>115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12</v>
      </c>
      <c r="G406" s="28" t="s">
        <v>416</v>
      </c>
      <c r="H406" s="29" t="s">
        <v>417</v>
      </c>
      <c r="I406" s="30">
        <v>93672</v>
      </c>
      <c r="J406" s="30">
        <v>0</v>
      </c>
      <c r="K406" s="30">
        <v>93672</v>
      </c>
      <c r="L406" s="30">
        <v>77304.98</v>
      </c>
      <c r="M406" s="30">
        <v>77304.98</v>
      </c>
      <c r="N406" s="30">
        <v>74762.960000000006</v>
      </c>
      <c r="O406" s="30">
        <v>74762.960000000006</v>
      </c>
    </row>
    <row r="407" spans="1:15" x14ac:dyDescent="0.25">
      <c r="A407" s="10" t="str">
        <f>MID(Tabla1[[#This Row],[Org 2]],1,2)</f>
        <v>04</v>
      </c>
      <c r="B407" s="28" t="s">
        <v>109</v>
      </c>
      <c r="C407" s="28" t="s">
        <v>115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12</v>
      </c>
      <c r="G407" s="28" t="s">
        <v>384</v>
      </c>
      <c r="H407" s="29" t="s">
        <v>385</v>
      </c>
      <c r="I407" s="30">
        <v>109723</v>
      </c>
      <c r="J407" s="30">
        <v>0</v>
      </c>
      <c r="K407" s="30">
        <v>109723</v>
      </c>
      <c r="L407" s="30">
        <v>106828</v>
      </c>
      <c r="M407" s="30">
        <v>106828</v>
      </c>
      <c r="N407" s="30">
        <v>103876.87</v>
      </c>
      <c r="O407" s="30">
        <v>103876.87</v>
      </c>
    </row>
    <row r="408" spans="1:15" x14ac:dyDescent="0.25">
      <c r="A408" s="10" t="str">
        <f>MID(Tabla1[[#This Row],[Org 2]],1,2)</f>
        <v>04</v>
      </c>
      <c r="B408" s="28" t="s">
        <v>109</v>
      </c>
      <c r="C408" s="28" t="s">
        <v>115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12</v>
      </c>
      <c r="G408" s="28" t="s">
        <v>386</v>
      </c>
      <c r="H408" s="29" t="s">
        <v>387</v>
      </c>
      <c r="I408" s="30">
        <v>217868</v>
      </c>
      <c r="J408" s="30">
        <v>0</v>
      </c>
      <c r="K408" s="30">
        <v>217868</v>
      </c>
      <c r="L408" s="30">
        <v>198514.7</v>
      </c>
      <c r="M408" s="30">
        <v>198514.7</v>
      </c>
      <c r="N408" s="30">
        <v>194750.42</v>
      </c>
      <c r="O408" s="30">
        <v>194750.42</v>
      </c>
    </row>
    <row r="409" spans="1:15" x14ac:dyDescent="0.25">
      <c r="A409" s="10" t="str">
        <f>MID(Tabla1[[#This Row],[Org 2]],1,2)</f>
        <v>04</v>
      </c>
      <c r="B409" s="28" t="s">
        <v>109</v>
      </c>
      <c r="C409" s="28" t="s">
        <v>115</v>
      </c>
      <c r="D409" s="11" t="str">
        <f>VLOOKUP(C409,Hoja2!B:C,2,FALSE)</f>
        <v>Información, Registro y Gestión del Padrón</v>
      </c>
      <c r="E409" s="12" t="str">
        <f t="shared" si="14"/>
        <v>1</v>
      </c>
      <c r="F409" s="12" t="str">
        <f t="shared" si="15"/>
        <v>12</v>
      </c>
      <c r="G409" s="28" t="s">
        <v>388</v>
      </c>
      <c r="H409" s="29" t="s">
        <v>389</v>
      </c>
      <c r="I409" s="30">
        <v>498276</v>
      </c>
      <c r="J409" s="30">
        <v>0</v>
      </c>
      <c r="K409" s="30">
        <v>498276</v>
      </c>
      <c r="L409" s="30">
        <v>484074.51</v>
      </c>
      <c r="M409" s="30">
        <v>484074.51</v>
      </c>
      <c r="N409" s="30">
        <v>473019.21</v>
      </c>
      <c r="O409" s="30">
        <v>473019.21</v>
      </c>
    </row>
    <row r="410" spans="1:15" x14ac:dyDescent="0.25">
      <c r="A410" s="10" t="str">
        <f>MID(Tabla1[[#This Row],[Org 2]],1,2)</f>
        <v>04</v>
      </c>
      <c r="B410" s="28" t="s">
        <v>109</v>
      </c>
      <c r="C410" s="28" t="s">
        <v>115</v>
      </c>
      <c r="D410" s="11" t="str">
        <f>VLOOKUP(C410,Hoja2!B:C,2,FALSE)</f>
        <v>Información, Registro y Gestión del Padrón</v>
      </c>
      <c r="E410" s="12" t="str">
        <f t="shared" si="14"/>
        <v>1</v>
      </c>
      <c r="F410" s="12" t="str">
        <f t="shared" si="15"/>
        <v>12</v>
      </c>
      <c r="G410" s="28" t="s">
        <v>390</v>
      </c>
      <c r="H410" s="29" t="s">
        <v>391</v>
      </c>
      <c r="I410" s="30">
        <v>60650</v>
      </c>
      <c r="J410" s="30">
        <v>0</v>
      </c>
      <c r="K410" s="30">
        <v>60650</v>
      </c>
      <c r="L410" s="30">
        <v>58633</v>
      </c>
      <c r="M410" s="30">
        <v>58633</v>
      </c>
      <c r="N410" s="30">
        <v>56503.55</v>
      </c>
      <c r="O410" s="30">
        <v>56503.55</v>
      </c>
    </row>
    <row r="411" spans="1:15" x14ac:dyDescent="0.25">
      <c r="A411" s="10" t="str">
        <f>MID(Tabla1[[#This Row],[Org 2]],1,2)</f>
        <v>04</v>
      </c>
      <c r="B411" s="28" t="s">
        <v>109</v>
      </c>
      <c r="C411" s="28" t="s">
        <v>115</v>
      </c>
      <c r="D411" s="11" t="str">
        <f>VLOOKUP(C411,Hoja2!B:C,2,FALSE)</f>
        <v>Información, Registro y Gestión del Padrón</v>
      </c>
      <c r="E411" s="12" t="str">
        <f t="shared" si="14"/>
        <v>1</v>
      </c>
      <c r="F411" s="12" t="str">
        <f t="shared" si="15"/>
        <v>13</v>
      </c>
      <c r="G411" s="28" t="s">
        <v>428</v>
      </c>
      <c r="H411" s="29" t="s">
        <v>379</v>
      </c>
      <c r="I411" s="30">
        <v>72637</v>
      </c>
      <c r="J411" s="30">
        <v>0</v>
      </c>
      <c r="K411" s="30">
        <v>72637</v>
      </c>
      <c r="L411" s="30">
        <v>68262</v>
      </c>
      <c r="M411" s="30">
        <v>68262</v>
      </c>
      <c r="N411" s="30">
        <v>68226.73</v>
      </c>
      <c r="O411" s="30">
        <v>68226.73</v>
      </c>
    </row>
    <row r="412" spans="1:15" x14ac:dyDescent="0.25">
      <c r="A412" s="10" t="str">
        <f>MID(Tabla1[[#This Row],[Org 2]],1,2)</f>
        <v>04</v>
      </c>
      <c r="B412" s="28" t="s">
        <v>109</v>
      </c>
      <c r="C412" s="28" t="s">
        <v>115</v>
      </c>
      <c r="D412" s="11" t="str">
        <f>VLOOKUP(C412,Hoja2!B:C,2,FALSE)</f>
        <v>Información, Registro y Gestión del Padrón</v>
      </c>
      <c r="E412" s="12" t="str">
        <f t="shared" si="14"/>
        <v>1</v>
      </c>
      <c r="F412" s="12" t="str">
        <f t="shared" si="15"/>
        <v>13</v>
      </c>
      <c r="G412" s="28" t="s">
        <v>431</v>
      </c>
      <c r="H412" s="29" t="s">
        <v>432</v>
      </c>
      <c r="I412" s="30">
        <v>62056</v>
      </c>
      <c r="J412" s="30">
        <v>6700</v>
      </c>
      <c r="K412" s="30">
        <v>68756</v>
      </c>
      <c r="L412" s="30">
        <v>72366.460000000006</v>
      </c>
      <c r="M412" s="30">
        <v>72366.460000000006</v>
      </c>
      <c r="N412" s="30">
        <v>68235.350000000006</v>
      </c>
      <c r="O412" s="30">
        <v>68235.350000000006</v>
      </c>
    </row>
    <row r="413" spans="1:15" x14ac:dyDescent="0.25">
      <c r="A413" s="10" t="str">
        <f>MID(Tabla1[[#This Row],[Org 2]],1,2)</f>
        <v>04</v>
      </c>
      <c r="B413" s="28" t="s">
        <v>109</v>
      </c>
      <c r="C413" s="28" t="s">
        <v>115</v>
      </c>
      <c r="D413" s="11" t="str">
        <f>VLOOKUP(C413,Hoja2!B:C,2,FALSE)</f>
        <v>Información, Registro y Gestión del Padrón</v>
      </c>
      <c r="E413" s="12" t="str">
        <f t="shared" si="14"/>
        <v>1</v>
      </c>
      <c r="F413" s="12" t="str">
        <f t="shared" si="15"/>
        <v>13</v>
      </c>
      <c r="G413" s="28" t="s">
        <v>451</v>
      </c>
      <c r="H413" s="29" t="s">
        <v>452</v>
      </c>
      <c r="I413" s="30">
        <v>0</v>
      </c>
      <c r="J413" s="30">
        <v>21000</v>
      </c>
      <c r="K413" s="30">
        <v>21000</v>
      </c>
      <c r="L413" s="30">
        <v>21500</v>
      </c>
      <c r="M413" s="30">
        <v>21500</v>
      </c>
      <c r="N413" s="30">
        <v>21124.48</v>
      </c>
      <c r="O413" s="30">
        <v>21124.48</v>
      </c>
    </row>
    <row r="414" spans="1:15" x14ac:dyDescent="0.25">
      <c r="A414" s="10" t="str">
        <f>MID(Tabla1[[#This Row],[Org 2]],1,2)</f>
        <v>04</v>
      </c>
      <c r="B414" s="28" t="s">
        <v>109</v>
      </c>
      <c r="C414" s="28" t="s">
        <v>115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21</v>
      </c>
      <c r="G414" s="28" t="s">
        <v>420</v>
      </c>
      <c r="H414" s="29" t="s">
        <v>421</v>
      </c>
      <c r="I414" s="30">
        <v>5000</v>
      </c>
      <c r="J414" s="30">
        <v>0</v>
      </c>
      <c r="K414" s="30">
        <v>5000</v>
      </c>
      <c r="L414" s="30">
        <v>5000</v>
      </c>
      <c r="M414" s="30">
        <v>5000</v>
      </c>
      <c r="N414" s="30">
        <v>3122.22</v>
      </c>
      <c r="O414" s="30">
        <v>2851.93</v>
      </c>
    </row>
    <row r="415" spans="1:15" x14ac:dyDescent="0.25">
      <c r="A415" s="10" t="str">
        <f>MID(Tabla1[[#This Row],[Org 2]],1,2)</f>
        <v>04</v>
      </c>
      <c r="B415" s="28" t="s">
        <v>109</v>
      </c>
      <c r="C415" s="28" t="s">
        <v>115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28" t="s">
        <v>392</v>
      </c>
      <c r="H415" s="29" t="s">
        <v>393</v>
      </c>
      <c r="I415" s="30">
        <v>2000</v>
      </c>
      <c r="J415" s="30">
        <v>0</v>
      </c>
      <c r="K415" s="30">
        <v>2000</v>
      </c>
      <c r="L415" s="30">
        <v>1309.83</v>
      </c>
      <c r="M415" s="30">
        <v>1309.83</v>
      </c>
      <c r="N415" s="30">
        <v>1309.83</v>
      </c>
      <c r="O415" s="30">
        <v>1309.83</v>
      </c>
    </row>
    <row r="416" spans="1:15" x14ac:dyDescent="0.25">
      <c r="A416" s="10" t="str">
        <f>MID(Tabla1[[#This Row],[Org 2]],1,2)</f>
        <v>04</v>
      </c>
      <c r="B416" s="28" t="s">
        <v>109</v>
      </c>
      <c r="C416" s="28" t="s">
        <v>115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28" t="s">
        <v>443</v>
      </c>
      <c r="H416" s="29" t="s">
        <v>444</v>
      </c>
      <c r="I416" s="30">
        <v>2000</v>
      </c>
      <c r="J416" s="30">
        <v>0</v>
      </c>
      <c r="K416" s="30">
        <v>2000</v>
      </c>
      <c r="L416" s="30">
        <v>0</v>
      </c>
      <c r="M416" s="30">
        <v>0</v>
      </c>
      <c r="N416" s="30">
        <v>0</v>
      </c>
      <c r="O416" s="30">
        <v>0</v>
      </c>
    </row>
    <row r="417" spans="1:15" x14ac:dyDescent="0.25">
      <c r="A417" s="10" t="str">
        <f>MID(Tabla1[[#This Row],[Org 2]],1,2)</f>
        <v>04</v>
      </c>
      <c r="B417" s="28" t="s">
        <v>109</v>
      </c>
      <c r="C417" s="28" t="s">
        <v>115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28" t="s">
        <v>563</v>
      </c>
      <c r="H417" s="29" t="s">
        <v>564</v>
      </c>
      <c r="I417" s="30">
        <v>0</v>
      </c>
      <c r="J417" s="30">
        <v>0</v>
      </c>
      <c r="K417" s="30">
        <v>0</v>
      </c>
      <c r="L417" s="30">
        <v>98651.16</v>
      </c>
      <c r="M417" s="30">
        <v>98651.16</v>
      </c>
      <c r="N417" s="30">
        <v>98590.87</v>
      </c>
      <c r="O417" s="30">
        <v>81069.960000000006</v>
      </c>
    </row>
    <row r="418" spans="1:15" x14ac:dyDescent="0.25">
      <c r="A418" s="10" t="str">
        <f>MID(Tabla1[[#This Row],[Org 2]],1,2)</f>
        <v>04</v>
      </c>
      <c r="B418" s="28" t="s">
        <v>109</v>
      </c>
      <c r="C418" s="28" t="s">
        <v>115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22</v>
      </c>
      <c r="G418" s="28" t="s">
        <v>615</v>
      </c>
      <c r="H418" s="29" t="s">
        <v>616</v>
      </c>
      <c r="I418" s="30">
        <v>1300000</v>
      </c>
      <c r="J418" s="30">
        <v>0</v>
      </c>
      <c r="K418" s="30">
        <v>1300000</v>
      </c>
      <c r="L418" s="30">
        <v>1287114.68</v>
      </c>
      <c r="M418" s="30">
        <v>1287114.68</v>
      </c>
      <c r="N418" s="30">
        <v>1132793.0900000001</v>
      </c>
      <c r="O418" s="30">
        <v>1114406.42</v>
      </c>
    </row>
    <row r="419" spans="1:15" x14ac:dyDescent="0.25">
      <c r="A419" s="10" t="str">
        <f>MID(Tabla1[[#This Row],[Org 2]],1,2)</f>
        <v>04</v>
      </c>
      <c r="B419" s="28" t="s">
        <v>109</v>
      </c>
      <c r="C419" s="28" t="s">
        <v>115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22</v>
      </c>
      <c r="G419" s="28" t="s">
        <v>617</v>
      </c>
      <c r="H419" s="29" t="s">
        <v>618</v>
      </c>
      <c r="I419" s="30">
        <v>15000</v>
      </c>
      <c r="J419" s="30">
        <v>0</v>
      </c>
      <c r="K419" s="30">
        <v>15000</v>
      </c>
      <c r="L419" s="30">
        <v>0</v>
      </c>
      <c r="M419" s="30">
        <v>0</v>
      </c>
      <c r="N419" s="30">
        <v>0</v>
      </c>
      <c r="O419" s="30">
        <v>0</v>
      </c>
    </row>
    <row r="420" spans="1:15" x14ac:dyDescent="0.25">
      <c r="A420" s="10" t="str">
        <f>MID(Tabla1[[#This Row],[Org 2]],1,2)</f>
        <v>04</v>
      </c>
      <c r="B420" s="28" t="s">
        <v>109</v>
      </c>
      <c r="C420" s="28" t="s">
        <v>115</v>
      </c>
      <c r="D420" s="11" t="str">
        <f>VLOOKUP(C420,Hoja2!B:C,2,FALSE)</f>
        <v>Información, Registro y Gestión del Padrón</v>
      </c>
      <c r="E420" s="12" t="str">
        <f t="shared" si="14"/>
        <v>2</v>
      </c>
      <c r="F420" s="12" t="str">
        <f t="shared" si="15"/>
        <v>22</v>
      </c>
      <c r="G420" s="28" t="s">
        <v>449</v>
      </c>
      <c r="H420" s="29" t="s">
        <v>450</v>
      </c>
      <c r="I420" s="30">
        <v>6000</v>
      </c>
      <c r="J420" s="30">
        <v>0</v>
      </c>
      <c r="K420" s="30">
        <v>6000</v>
      </c>
      <c r="L420" s="30">
        <v>1279.3800000000001</v>
      </c>
      <c r="M420" s="30">
        <v>1279.3800000000001</v>
      </c>
      <c r="N420" s="30">
        <v>1279.3800000000001</v>
      </c>
      <c r="O420" s="30">
        <v>1279.3800000000001</v>
      </c>
    </row>
    <row r="421" spans="1:15" x14ac:dyDescent="0.25">
      <c r="A421" s="10" t="str">
        <f>MID(Tabla1[[#This Row],[Org 2]],1,2)</f>
        <v>04</v>
      </c>
      <c r="B421" s="28" t="s">
        <v>109</v>
      </c>
      <c r="C421" s="28" t="s">
        <v>115</v>
      </c>
      <c r="D421" s="11" t="str">
        <f>VLOOKUP(C421,Hoja2!B:C,2,FALSE)</f>
        <v>Información, Registro y Gestión del Padrón</v>
      </c>
      <c r="E421" s="12" t="str">
        <f t="shared" si="14"/>
        <v>2</v>
      </c>
      <c r="F421" s="12" t="str">
        <f t="shared" si="15"/>
        <v>22</v>
      </c>
      <c r="G421" s="28" t="s">
        <v>619</v>
      </c>
      <c r="H421" s="29" t="s">
        <v>620</v>
      </c>
      <c r="I421" s="30">
        <v>0</v>
      </c>
      <c r="J421" s="30">
        <v>0</v>
      </c>
      <c r="K421" s="30">
        <v>0</v>
      </c>
      <c r="L421" s="30">
        <v>19854.55</v>
      </c>
      <c r="M421" s="30">
        <v>19854.55</v>
      </c>
      <c r="N421" s="30">
        <v>19854.53</v>
      </c>
      <c r="O421" s="30">
        <v>19854.53</v>
      </c>
    </row>
    <row r="422" spans="1:15" x14ac:dyDescent="0.25">
      <c r="A422" s="10" t="str">
        <f>MID(Tabla1[[#This Row],[Org 2]],1,2)</f>
        <v>04</v>
      </c>
      <c r="B422" s="28" t="s">
        <v>109</v>
      </c>
      <c r="C422" s="28" t="s">
        <v>115</v>
      </c>
      <c r="D422" s="11" t="str">
        <f>VLOOKUP(C422,Hoja2!B:C,2,FALSE)</f>
        <v>Información, Registro y Gestión del Padrón</v>
      </c>
      <c r="E422" s="12" t="str">
        <f t="shared" si="14"/>
        <v>2</v>
      </c>
      <c r="F422" s="12" t="str">
        <f t="shared" si="15"/>
        <v>22</v>
      </c>
      <c r="G422" s="28" t="s">
        <v>424</v>
      </c>
      <c r="H422" s="29" t="s">
        <v>425</v>
      </c>
      <c r="I422" s="30">
        <v>450000</v>
      </c>
      <c r="J422" s="30">
        <v>120000</v>
      </c>
      <c r="K422" s="30">
        <v>570000</v>
      </c>
      <c r="L422" s="30">
        <v>401236.32</v>
      </c>
      <c r="M422" s="30">
        <v>401236.32</v>
      </c>
      <c r="N422" s="30">
        <v>353272.49</v>
      </c>
      <c r="O422" s="30">
        <v>331662.53000000003</v>
      </c>
    </row>
    <row r="423" spans="1:15" x14ac:dyDescent="0.25">
      <c r="A423" s="10" t="str">
        <f>MID(Tabla1[[#This Row],[Org 2]],1,2)</f>
        <v>04</v>
      </c>
      <c r="B423" s="28" t="s">
        <v>109</v>
      </c>
      <c r="C423" s="28" t="s">
        <v>115</v>
      </c>
      <c r="D423" s="11" t="str">
        <f>VLOOKUP(C423,Hoja2!B:C,2,FALSE)</f>
        <v>Información, Registro y Gestión del Padrón</v>
      </c>
      <c r="E423" s="12" t="str">
        <f t="shared" si="14"/>
        <v>2</v>
      </c>
      <c r="F423" s="12" t="str">
        <f t="shared" si="15"/>
        <v>23</v>
      </c>
      <c r="G423" s="28" t="s">
        <v>404</v>
      </c>
      <c r="H423" s="29" t="s">
        <v>405</v>
      </c>
      <c r="I423" s="30">
        <v>300</v>
      </c>
      <c r="J423" s="30">
        <v>0</v>
      </c>
      <c r="K423" s="30">
        <v>300</v>
      </c>
      <c r="L423" s="30">
        <v>0</v>
      </c>
      <c r="M423" s="30">
        <v>0</v>
      </c>
      <c r="N423" s="30">
        <v>0</v>
      </c>
      <c r="O423" s="30">
        <v>0</v>
      </c>
    </row>
    <row r="424" spans="1:15" x14ac:dyDescent="0.25">
      <c r="A424" s="10" t="str">
        <f>MID(Tabla1[[#This Row],[Org 2]],1,2)</f>
        <v>04</v>
      </c>
      <c r="B424" s="28" t="s">
        <v>109</v>
      </c>
      <c r="C424" s="28" t="s">
        <v>115</v>
      </c>
      <c r="D424" s="11" t="str">
        <f>VLOOKUP(C424,Hoja2!B:C,2,FALSE)</f>
        <v>Información, Registro y Gestión del Padrón</v>
      </c>
      <c r="E424" s="12" t="str">
        <f t="shared" si="14"/>
        <v>2</v>
      </c>
      <c r="F424" s="12" t="str">
        <f t="shared" si="15"/>
        <v>23</v>
      </c>
      <c r="G424" s="28" t="s">
        <v>408</v>
      </c>
      <c r="H424" s="29" t="s">
        <v>409</v>
      </c>
      <c r="I424" s="30">
        <v>300</v>
      </c>
      <c r="J424" s="30">
        <v>0</v>
      </c>
      <c r="K424" s="30">
        <v>300</v>
      </c>
      <c r="L424" s="30">
        <v>0</v>
      </c>
      <c r="M424" s="30">
        <v>0</v>
      </c>
      <c r="N424" s="30">
        <v>0</v>
      </c>
      <c r="O424" s="30">
        <v>0</v>
      </c>
    </row>
    <row r="425" spans="1:15" x14ac:dyDescent="0.25">
      <c r="A425" s="10" t="str">
        <f>MID(Tabla1[[#This Row],[Org 2]],1,2)</f>
        <v>04</v>
      </c>
      <c r="B425" s="28" t="s">
        <v>109</v>
      </c>
      <c r="C425" s="28" t="s">
        <v>115</v>
      </c>
      <c r="D425" s="11" t="str">
        <f>VLOOKUP(C425,Hoja2!B:C,2,FALSE)</f>
        <v>Información, Registro y Gestión del Padrón</v>
      </c>
      <c r="E425" s="12" t="str">
        <f t="shared" si="14"/>
        <v>4</v>
      </c>
      <c r="F425" s="12" t="str">
        <f t="shared" si="15"/>
        <v>46</v>
      </c>
      <c r="G425" s="28" t="s">
        <v>470</v>
      </c>
      <c r="H425" s="29" t="s">
        <v>471</v>
      </c>
      <c r="I425" s="30">
        <v>3000</v>
      </c>
      <c r="J425" s="30">
        <v>0</v>
      </c>
      <c r="K425" s="30">
        <v>3000</v>
      </c>
      <c r="L425" s="30">
        <v>3000</v>
      </c>
      <c r="M425" s="30">
        <v>3000</v>
      </c>
      <c r="N425" s="30">
        <v>3000</v>
      </c>
      <c r="O425" s="30">
        <v>3000</v>
      </c>
    </row>
    <row r="426" spans="1:15" x14ac:dyDescent="0.25">
      <c r="A426" s="10" t="str">
        <f>MID(Tabla1[[#This Row],[Org 2]],1,2)</f>
        <v>04</v>
      </c>
      <c r="B426" s="28" t="s">
        <v>109</v>
      </c>
      <c r="C426" s="28" t="s">
        <v>115</v>
      </c>
      <c r="D426" s="11" t="str">
        <f>VLOOKUP(C426,Hoja2!B:C,2,FALSE)</f>
        <v>Información, Registro y Gestión del Padrón</v>
      </c>
      <c r="E426" s="12" t="str">
        <f t="shared" si="14"/>
        <v>6</v>
      </c>
      <c r="F426" s="12" t="str">
        <f t="shared" si="15"/>
        <v>64</v>
      </c>
      <c r="G426" s="28" t="s">
        <v>490</v>
      </c>
      <c r="H426" s="29" t="s">
        <v>491</v>
      </c>
      <c r="I426" s="30">
        <v>120000</v>
      </c>
      <c r="J426" s="30">
        <v>0</v>
      </c>
      <c r="K426" s="30">
        <v>120000</v>
      </c>
      <c r="L426" s="30">
        <v>0</v>
      </c>
      <c r="M426" s="30">
        <v>0</v>
      </c>
      <c r="N426" s="30">
        <v>0</v>
      </c>
      <c r="O426" s="30">
        <v>0</v>
      </c>
    </row>
    <row r="427" spans="1:15" x14ac:dyDescent="0.25">
      <c r="A427" s="10" t="str">
        <f>MID(Tabla1[[#This Row],[Org 2]],1,2)</f>
        <v>04</v>
      </c>
      <c r="B427" s="28" t="s">
        <v>109</v>
      </c>
      <c r="C427" s="28" t="s">
        <v>116</v>
      </c>
      <c r="D427" s="11" t="str">
        <f>VLOOKUP(C427,Hoja2!B:C,2,FALSE)</f>
        <v>Imprevistos y Contingencias de Ejecución</v>
      </c>
      <c r="E427" s="12" t="str">
        <f t="shared" si="14"/>
        <v>5</v>
      </c>
      <c r="F427" s="12" t="str">
        <f t="shared" si="15"/>
        <v>50</v>
      </c>
      <c r="G427" s="28" t="s">
        <v>621</v>
      </c>
      <c r="H427" s="29" t="s">
        <v>622</v>
      </c>
      <c r="I427" s="30">
        <v>400000</v>
      </c>
      <c r="J427" s="30">
        <v>0</v>
      </c>
      <c r="K427" s="30">
        <v>400000</v>
      </c>
      <c r="L427" s="30">
        <v>0</v>
      </c>
      <c r="M427" s="30">
        <v>0</v>
      </c>
      <c r="N427" s="30">
        <v>0</v>
      </c>
      <c r="O427" s="30">
        <v>0</v>
      </c>
    </row>
    <row r="428" spans="1:15" x14ac:dyDescent="0.25">
      <c r="A428" s="10" t="str">
        <f>MID(Tabla1[[#This Row],[Org 2]],1,2)</f>
        <v>04</v>
      </c>
      <c r="B428" s="28" t="s">
        <v>109</v>
      </c>
      <c r="C428" s="28" t="s">
        <v>117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28" t="s">
        <v>412</v>
      </c>
      <c r="H428" s="29" t="s">
        <v>413</v>
      </c>
      <c r="I428" s="30">
        <v>32818</v>
      </c>
      <c r="J428" s="30">
        <v>0</v>
      </c>
      <c r="K428" s="30">
        <v>32818</v>
      </c>
      <c r="L428" s="30">
        <v>32633</v>
      </c>
      <c r="M428" s="30">
        <v>32633</v>
      </c>
      <c r="N428" s="30">
        <v>32491.599999999999</v>
      </c>
      <c r="O428" s="30">
        <v>32491.599999999999</v>
      </c>
    </row>
    <row r="429" spans="1:15" x14ac:dyDescent="0.25">
      <c r="A429" s="10" t="str">
        <f>MID(Tabla1[[#This Row],[Org 2]],1,2)</f>
        <v>04</v>
      </c>
      <c r="B429" s="28" t="s">
        <v>109</v>
      </c>
      <c r="C429" s="28" t="s">
        <v>117</v>
      </c>
      <c r="D429" s="11" t="str">
        <f>VLOOKUP(C429,Hoja2!B:C,2,FALSE)</f>
        <v>Planificación Económico Financiera</v>
      </c>
      <c r="E429" s="12" t="str">
        <f t="shared" si="14"/>
        <v>1</v>
      </c>
      <c r="F429" s="12" t="str">
        <f t="shared" si="15"/>
        <v>12</v>
      </c>
      <c r="G429" s="28" t="s">
        <v>382</v>
      </c>
      <c r="H429" s="29" t="s">
        <v>383</v>
      </c>
      <c r="I429" s="30">
        <v>22102</v>
      </c>
      <c r="J429" s="30">
        <v>0</v>
      </c>
      <c r="K429" s="30">
        <v>22102</v>
      </c>
      <c r="L429" s="30">
        <v>22430.799999999999</v>
      </c>
      <c r="M429" s="30">
        <v>22430.799999999999</v>
      </c>
      <c r="N429" s="30">
        <v>22405.360000000001</v>
      </c>
      <c r="O429" s="30">
        <v>22405.360000000001</v>
      </c>
    </row>
    <row r="430" spans="1:15" x14ac:dyDescent="0.25">
      <c r="A430" s="10" t="str">
        <f>MID(Tabla1[[#This Row],[Org 2]],1,2)</f>
        <v>04</v>
      </c>
      <c r="B430" s="28" t="s">
        <v>109</v>
      </c>
      <c r="C430" s="28" t="s">
        <v>117</v>
      </c>
      <c r="D430" s="11" t="str">
        <f>VLOOKUP(C430,Hoja2!B:C,2,FALSE)</f>
        <v>Planificación Económico Financiera</v>
      </c>
      <c r="E430" s="12" t="str">
        <f t="shared" si="14"/>
        <v>1</v>
      </c>
      <c r="F430" s="12" t="str">
        <f t="shared" si="15"/>
        <v>12</v>
      </c>
      <c r="G430" s="28" t="s">
        <v>384</v>
      </c>
      <c r="H430" s="29" t="s">
        <v>385</v>
      </c>
      <c r="I430" s="30">
        <v>13189</v>
      </c>
      <c r="J430" s="30">
        <v>0</v>
      </c>
      <c r="K430" s="30">
        <v>13189</v>
      </c>
      <c r="L430" s="30">
        <v>13897.05</v>
      </c>
      <c r="M430" s="30">
        <v>13897.05</v>
      </c>
      <c r="N430" s="30">
        <v>13891.77</v>
      </c>
      <c r="O430" s="30">
        <v>13891.77</v>
      </c>
    </row>
    <row r="431" spans="1:15" x14ac:dyDescent="0.25">
      <c r="A431" s="10" t="str">
        <f>MID(Tabla1[[#This Row],[Org 2]],1,2)</f>
        <v>04</v>
      </c>
      <c r="B431" s="28" t="s">
        <v>109</v>
      </c>
      <c r="C431" s="28" t="s">
        <v>117</v>
      </c>
      <c r="D431" s="11" t="str">
        <f>VLOOKUP(C431,Hoja2!B:C,2,FALSE)</f>
        <v>Planificación Económico Financiera</v>
      </c>
      <c r="E431" s="12" t="str">
        <f t="shared" si="14"/>
        <v>1</v>
      </c>
      <c r="F431" s="12" t="str">
        <f t="shared" si="15"/>
        <v>12</v>
      </c>
      <c r="G431" s="28" t="s">
        <v>386</v>
      </c>
      <c r="H431" s="29" t="s">
        <v>387</v>
      </c>
      <c r="I431" s="30">
        <v>37722</v>
      </c>
      <c r="J431" s="30">
        <v>0</v>
      </c>
      <c r="K431" s="30">
        <v>37722</v>
      </c>
      <c r="L431" s="30">
        <v>37664.32</v>
      </c>
      <c r="M431" s="30">
        <v>37664.32</v>
      </c>
      <c r="N431" s="30">
        <v>37656.17</v>
      </c>
      <c r="O431" s="30">
        <v>37656.17</v>
      </c>
    </row>
    <row r="432" spans="1:15" x14ac:dyDescent="0.25">
      <c r="A432" s="10" t="str">
        <f>MID(Tabla1[[#This Row],[Org 2]],1,2)</f>
        <v>04</v>
      </c>
      <c r="B432" s="28" t="s">
        <v>109</v>
      </c>
      <c r="C432" s="28" t="s">
        <v>117</v>
      </c>
      <c r="D432" s="11" t="str">
        <f>VLOOKUP(C432,Hoja2!B:C,2,FALSE)</f>
        <v>Planificación Económico Financiera</v>
      </c>
      <c r="E432" s="12" t="str">
        <f t="shared" si="14"/>
        <v>1</v>
      </c>
      <c r="F432" s="12" t="str">
        <f t="shared" si="15"/>
        <v>12</v>
      </c>
      <c r="G432" s="28" t="s">
        <v>388</v>
      </c>
      <c r="H432" s="29" t="s">
        <v>389</v>
      </c>
      <c r="I432" s="30">
        <v>90502</v>
      </c>
      <c r="J432" s="30">
        <v>5000</v>
      </c>
      <c r="K432" s="30">
        <v>95502</v>
      </c>
      <c r="L432" s="30">
        <v>93694.5</v>
      </c>
      <c r="M432" s="30">
        <v>93694.5</v>
      </c>
      <c r="N432" s="30">
        <v>93531.07</v>
      </c>
      <c r="O432" s="30">
        <v>93531.07</v>
      </c>
    </row>
    <row r="433" spans="1:15" x14ac:dyDescent="0.25">
      <c r="A433" s="10" t="str">
        <f>MID(Tabla1[[#This Row],[Org 2]],1,2)</f>
        <v>04</v>
      </c>
      <c r="B433" s="28" t="s">
        <v>109</v>
      </c>
      <c r="C433" s="28" t="s">
        <v>117</v>
      </c>
      <c r="D433" s="11" t="str">
        <f>VLOOKUP(C433,Hoja2!B:C,2,FALSE)</f>
        <v>Planificación Económico Financiera</v>
      </c>
      <c r="E433" s="12" t="str">
        <f t="shared" si="14"/>
        <v>1</v>
      </c>
      <c r="F433" s="12" t="str">
        <f t="shared" si="15"/>
        <v>12</v>
      </c>
      <c r="G433" s="28" t="s">
        <v>390</v>
      </c>
      <c r="H433" s="29" t="s">
        <v>391</v>
      </c>
      <c r="I433" s="30">
        <v>6503</v>
      </c>
      <c r="J433" s="30">
        <v>0</v>
      </c>
      <c r="K433" s="30">
        <v>6503</v>
      </c>
      <c r="L433" s="30">
        <v>6855.76</v>
      </c>
      <c r="M433" s="30">
        <v>6855.76</v>
      </c>
      <c r="N433" s="30">
        <v>6845.68</v>
      </c>
      <c r="O433" s="30">
        <v>6845.68</v>
      </c>
    </row>
    <row r="434" spans="1:15" x14ac:dyDescent="0.25">
      <c r="A434" s="10" t="str">
        <f>MID(Tabla1[[#This Row],[Org 2]],1,2)</f>
        <v>04</v>
      </c>
      <c r="B434" s="28" t="s">
        <v>109</v>
      </c>
      <c r="C434" s="28" t="s">
        <v>117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20</v>
      </c>
      <c r="G434" s="28" t="s">
        <v>418</v>
      </c>
      <c r="H434" s="29" t="s">
        <v>419</v>
      </c>
      <c r="I434" s="30">
        <v>4000</v>
      </c>
      <c r="J434" s="30">
        <v>0</v>
      </c>
      <c r="K434" s="30">
        <v>4000</v>
      </c>
      <c r="L434" s="30">
        <v>1695.16</v>
      </c>
      <c r="M434" s="30">
        <v>1695.16</v>
      </c>
      <c r="N434" s="30">
        <v>894.99</v>
      </c>
      <c r="O434" s="30">
        <v>795.82</v>
      </c>
    </row>
    <row r="435" spans="1:15" x14ac:dyDescent="0.25">
      <c r="A435" s="10" t="str">
        <f>MID(Tabla1[[#This Row],[Org 2]],1,2)</f>
        <v>04</v>
      </c>
      <c r="B435" s="28" t="s">
        <v>109</v>
      </c>
      <c r="C435" s="28" t="s">
        <v>117</v>
      </c>
      <c r="D435" s="11" t="str">
        <f>VLOOKUP(C435,Hoja2!B:C,2,FALSE)</f>
        <v>Planificación Económico Financiera</v>
      </c>
      <c r="E435" s="12" t="str">
        <f t="shared" si="14"/>
        <v>2</v>
      </c>
      <c r="F435" s="12" t="str">
        <f t="shared" si="15"/>
        <v>22</v>
      </c>
      <c r="G435" s="28" t="s">
        <v>473</v>
      </c>
      <c r="H435" s="29" t="s">
        <v>474</v>
      </c>
      <c r="I435" s="30">
        <v>6000</v>
      </c>
      <c r="J435" s="30">
        <v>0</v>
      </c>
      <c r="K435" s="30">
        <v>6000</v>
      </c>
      <c r="L435" s="30">
        <v>5249.48</v>
      </c>
      <c r="M435" s="30">
        <v>5249.48</v>
      </c>
      <c r="N435" s="30">
        <v>5249.48</v>
      </c>
      <c r="O435" s="30">
        <v>5249.48</v>
      </c>
    </row>
    <row r="436" spans="1:15" x14ac:dyDescent="0.25">
      <c r="A436" s="10" t="str">
        <f>MID(Tabla1[[#This Row],[Org 2]],1,2)</f>
        <v>04</v>
      </c>
      <c r="B436" s="28" t="s">
        <v>109</v>
      </c>
      <c r="C436" s="28" t="s">
        <v>117</v>
      </c>
      <c r="D436" s="11" t="str">
        <f>VLOOKUP(C436,Hoja2!B:C,2,FALSE)</f>
        <v>Planificación Económico Financiera</v>
      </c>
      <c r="E436" s="12" t="str">
        <f t="shared" si="14"/>
        <v>2</v>
      </c>
      <c r="F436" s="12" t="str">
        <f t="shared" si="15"/>
        <v>22</v>
      </c>
      <c r="G436" s="28" t="s">
        <v>445</v>
      </c>
      <c r="H436" s="29" t="s">
        <v>446</v>
      </c>
      <c r="I436" s="30">
        <v>1000</v>
      </c>
      <c r="J436" s="30">
        <v>0</v>
      </c>
      <c r="K436" s="30">
        <v>1000</v>
      </c>
      <c r="L436" s="30">
        <v>115.2</v>
      </c>
      <c r="M436" s="30">
        <v>115.2</v>
      </c>
      <c r="N436" s="30">
        <v>115.2</v>
      </c>
      <c r="O436" s="30">
        <v>115.2</v>
      </c>
    </row>
    <row r="437" spans="1:15" x14ac:dyDescent="0.25">
      <c r="A437" s="10" t="str">
        <f>MID(Tabla1[[#This Row],[Org 2]],1,2)</f>
        <v>04</v>
      </c>
      <c r="B437" s="28" t="s">
        <v>109</v>
      </c>
      <c r="C437" s="28" t="s">
        <v>117</v>
      </c>
      <c r="D437" s="11" t="str">
        <f>VLOOKUP(C437,Hoja2!B:C,2,FALSE)</f>
        <v>Planificación Económico Financiera</v>
      </c>
      <c r="E437" s="12" t="str">
        <f t="shared" si="14"/>
        <v>2</v>
      </c>
      <c r="F437" s="12" t="str">
        <f t="shared" si="15"/>
        <v>22</v>
      </c>
      <c r="G437" s="28" t="s">
        <v>449</v>
      </c>
      <c r="H437" s="29" t="s">
        <v>450</v>
      </c>
      <c r="I437" s="30">
        <v>2500</v>
      </c>
      <c r="J437" s="30">
        <v>0</v>
      </c>
      <c r="K437" s="30">
        <v>2500</v>
      </c>
      <c r="L437" s="30">
        <v>0</v>
      </c>
      <c r="M437" s="30">
        <v>0</v>
      </c>
      <c r="N437" s="30">
        <v>0</v>
      </c>
      <c r="O437" s="30">
        <v>0</v>
      </c>
    </row>
    <row r="438" spans="1:15" x14ac:dyDescent="0.25">
      <c r="A438" s="10" t="str">
        <f>MID(Tabla1[[#This Row],[Org 2]],1,2)</f>
        <v>04</v>
      </c>
      <c r="B438" s="28" t="s">
        <v>109</v>
      </c>
      <c r="C438" s="28" t="s">
        <v>117</v>
      </c>
      <c r="D438" s="11" t="str">
        <f>VLOOKUP(C438,Hoja2!B:C,2,FALSE)</f>
        <v>Planificación Económico Financiera</v>
      </c>
      <c r="E438" s="12" t="str">
        <f t="shared" si="14"/>
        <v>2</v>
      </c>
      <c r="F438" s="12" t="str">
        <f t="shared" si="15"/>
        <v>22</v>
      </c>
      <c r="G438" s="28" t="s">
        <v>424</v>
      </c>
      <c r="H438" s="29" t="s">
        <v>425</v>
      </c>
      <c r="I438" s="30">
        <v>10250</v>
      </c>
      <c r="J438" s="30">
        <v>0</v>
      </c>
      <c r="K438" s="30">
        <v>10250</v>
      </c>
      <c r="L438" s="30">
        <v>3811.5</v>
      </c>
      <c r="M438" s="30">
        <v>3811.5</v>
      </c>
      <c r="N438" s="30">
        <v>3811.5</v>
      </c>
      <c r="O438" s="30">
        <v>3811.5</v>
      </c>
    </row>
    <row r="439" spans="1:15" x14ac:dyDescent="0.25">
      <c r="A439" s="10" t="str">
        <f>MID(Tabla1[[#This Row],[Org 2]],1,2)</f>
        <v>04</v>
      </c>
      <c r="B439" s="28" t="s">
        <v>109</v>
      </c>
      <c r="C439" s="28" t="s">
        <v>117</v>
      </c>
      <c r="D439" s="11" t="str">
        <f>VLOOKUP(C439,Hoja2!B:C,2,FALSE)</f>
        <v>Planificación Económico Financiera</v>
      </c>
      <c r="E439" s="12" t="str">
        <f t="shared" si="14"/>
        <v>2</v>
      </c>
      <c r="F439" s="12" t="str">
        <f t="shared" si="15"/>
        <v>23</v>
      </c>
      <c r="G439" s="28" t="s">
        <v>404</v>
      </c>
      <c r="H439" s="29" t="s">
        <v>405</v>
      </c>
      <c r="I439" s="30">
        <v>1000</v>
      </c>
      <c r="J439" s="30">
        <v>0</v>
      </c>
      <c r="K439" s="30">
        <v>1000</v>
      </c>
      <c r="L439" s="30">
        <v>0</v>
      </c>
      <c r="M439" s="30">
        <v>0</v>
      </c>
      <c r="N439" s="30">
        <v>0</v>
      </c>
      <c r="O439" s="30">
        <v>0</v>
      </c>
    </row>
    <row r="440" spans="1:15" x14ac:dyDescent="0.25">
      <c r="A440" s="10" t="str">
        <f>MID(Tabla1[[#This Row],[Org 2]],1,2)</f>
        <v>04</v>
      </c>
      <c r="B440" s="28" t="s">
        <v>109</v>
      </c>
      <c r="C440" s="28" t="s">
        <v>118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28" t="s">
        <v>412</v>
      </c>
      <c r="H440" s="29" t="s">
        <v>413</v>
      </c>
      <c r="I440" s="30">
        <v>114862</v>
      </c>
      <c r="J440" s="30">
        <v>-30000</v>
      </c>
      <c r="K440" s="30">
        <v>84862</v>
      </c>
      <c r="L440" s="30">
        <v>75517.820000000007</v>
      </c>
      <c r="M440" s="30">
        <v>75517.820000000007</v>
      </c>
      <c r="N440" s="30">
        <v>70004.78</v>
      </c>
      <c r="O440" s="30">
        <v>70004.78</v>
      </c>
    </row>
    <row r="441" spans="1:15" x14ac:dyDescent="0.25">
      <c r="A441" s="10" t="str">
        <f>MID(Tabla1[[#This Row],[Org 2]],1,2)</f>
        <v>04</v>
      </c>
      <c r="B441" s="28" t="s">
        <v>109</v>
      </c>
      <c r="C441" s="28" t="s">
        <v>118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28" t="s">
        <v>414</v>
      </c>
      <c r="H441" s="29" t="s">
        <v>415</v>
      </c>
      <c r="I441" s="30">
        <v>57717</v>
      </c>
      <c r="J441" s="30">
        <v>0</v>
      </c>
      <c r="K441" s="30">
        <v>57717</v>
      </c>
      <c r="L441" s="30">
        <v>70643.199999999997</v>
      </c>
      <c r="M441" s="30">
        <v>70643.199999999997</v>
      </c>
      <c r="N441" s="30">
        <v>68980.08</v>
      </c>
      <c r="O441" s="30">
        <v>68980.08</v>
      </c>
    </row>
    <row r="442" spans="1:15" x14ac:dyDescent="0.25">
      <c r="A442" s="10" t="str">
        <f>MID(Tabla1[[#This Row],[Org 2]],1,2)</f>
        <v>04</v>
      </c>
      <c r="B442" s="28" t="s">
        <v>109</v>
      </c>
      <c r="C442" s="28" t="s">
        <v>118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28" t="s">
        <v>382</v>
      </c>
      <c r="H442" s="29" t="s">
        <v>383</v>
      </c>
      <c r="I442" s="30">
        <v>232076</v>
      </c>
      <c r="J442" s="30">
        <v>0</v>
      </c>
      <c r="K442" s="30">
        <v>232076</v>
      </c>
      <c r="L442" s="30">
        <v>206990.27</v>
      </c>
      <c r="M442" s="30">
        <v>206990.27</v>
      </c>
      <c r="N442" s="30">
        <v>203788.67</v>
      </c>
      <c r="O442" s="30">
        <v>203788.67</v>
      </c>
    </row>
    <row r="443" spans="1:15" x14ac:dyDescent="0.25">
      <c r="A443" s="10" t="str">
        <f>MID(Tabla1[[#This Row],[Org 2]],1,2)</f>
        <v>04</v>
      </c>
      <c r="B443" s="28" t="s">
        <v>109</v>
      </c>
      <c r="C443" s="28" t="s">
        <v>118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12</v>
      </c>
      <c r="G443" s="28" t="s">
        <v>416</v>
      </c>
      <c r="H443" s="29" t="s">
        <v>417</v>
      </c>
      <c r="I443" s="30">
        <v>74938</v>
      </c>
      <c r="J443" s="30">
        <v>0</v>
      </c>
      <c r="K443" s="30">
        <v>74938</v>
      </c>
      <c r="L443" s="30">
        <v>76533.850000000006</v>
      </c>
      <c r="M443" s="30">
        <v>76533.850000000006</v>
      </c>
      <c r="N443" s="30">
        <v>62492.38</v>
      </c>
      <c r="O443" s="30">
        <v>62492.38</v>
      </c>
    </row>
    <row r="444" spans="1:15" x14ac:dyDescent="0.25">
      <c r="A444" s="10" t="str">
        <f>MID(Tabla1[[#This Row],[Org 2]],1,2)</f>
        <v>04</v>
      </c>
      <c r="B444" s="28" t="s">
        <v>109</v>
      </c>
      <c r="C444" s="28" t="s">
        <v>118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12</v>
      </c>
      <c r="G444" s="28" t="s">
        <v>384</v>
      </c>
      <c r="H444" s="29" t="s">
        <v>385</v>
      </c>
      <c r="I444" s="30">
        <v>130296</v>
      </c>
      <c r="J444" s="30">
        <v>0</v>
      </c>
      <c r="K444" s="30">
        <v>130296</v>
      </c>
      <c r="L444" s="30">
        <v>132295.66</v>
      </c>
      <c r="M444" s="30">
        <v>132295.66</v>
      </c>
      <c r="N444" s="30">
        <v>130099.79</v>
      </c>
      <c r="O444" s="30">
        <v>130099.79</v>
      </c>
    </row>
    <row r="445" spans="1:15" x14ac:dyDescent="0.25">
      <c r="A445" s="10" t="str">
        <f>MID(Tabla1[[#This Row],[Org 2]],1,2)</f>
        <v>04</v>
      </c>
      <c r="B445" s="28" t="s">
        <v>109</v>
      </c>
      <c r="C445" s="28" t="s">
        <v>118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12</v>
      </c>
      <c r="G445" s="28" t="s">
        <v>386</v>
      </c>
      <c r="H445" s="29" t="s">
        <v>387</v>
      </c>
      <c r="I445" s="30">
        <v>286281</v>
      </c>
      <c r="J445" s="30">
        <v>0</v>
      </c>
      <c r="K445" s="30">
        <v>286281</v>
      </c>
      <c r="L445" s="30">
        <v>268007.55</v>
      </c>
      <c r="M445" s="30">
        <v>268007.55</v>
      </c>
      <c r="N445" s="30">
        <v>246574.19</v>
      </c>
      <c r="O445" s="30">
        <v>246574.19</v>
      </c>
    </row>
    <row r="446" spans="1:15" x14ac:dyDescent="0.25">
      <c r="A446" s="10" t="str">
        <f>MID(Tabla1[[#This Row],[Org 2]],1,2)</f>
        <v>04</v>
      </c>
      <c r="B446" s="28" t="s">
        <v>109</v>
      </c>
      <c r="C446" s="28" t="s">
        <v>118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12</v>
      </c>
      <c r="G446" s="28" t="s">
        <v>388</v>
      </c>
      <c r="H446" s="29" t="s">
        <v>389</v>
      </c>
      <c r="I446" s="30">
        <v>667194</v>
      </c>
      <c r="J446" s="30">
        <v>-7000</v>
      </c>
      <c r="K446" s="30">
        <v>660194</v>
      </c>
      <c r="L446" s="30">
        <v>656692.79</v>
      </c>
      <c r="M446" s="30">
        <v>656692.79</v>
      </c>
      <c r="N446" s="30">
        <v>615867.56999999995</v>
      </c>
      <c r="O446" s="30">
        <v>615867.56999999995</v>
      </c>
    </row>
    <row r="447" spans="1:15" x14ac:dyDescent="0.25">
      <c r="A447" s="10" t="str">
        <f>MID(Tabla1[[#This Row],[Org 2]],1,2)</f>
        <v>04</v>
      </c>
      <c r="B447" s="28" t="s">
        <v>109</v>
      </c>
      <c r="C447" s="28" t="s">
        <v>118</v>
      </c>
      <c r="D447" s="11" t="str">
        <f>VLOOKUP(C447,Hoja2!B:C,2,FALSE)</f>
        <v>Gestión de Ingresos e Inspección</v>
      </c>
      <c r="E447" s="12" t="str">
        <f t="shared" si="14"/>
        <v>1</v>
      </c>
      <c r="F447" s="12" t="str">
        <f t="shared" si="15"/>
        <v>12</v>
      </c>
      <c r="G447" s="28" t="s">
        <v>390</v>
      </c>
      <c r="H447" s="29" t="s">
        <v>391</v>
      </c>
      <c r="I447" s="30">
        <v>62767</v>
      </c>
      <c r="J447" s="30">
        <v>0</v>
      </c>
      <c r="K447" s="30">
        <v>62767</v>
      </c>
      <c r="L447" s="30">
        <v>65575.28</v>
      </c>
      <c r="M447" s="30">
        <v>65575.28</v>
      </c>
      <c r="N447" s="30">
        <v>64907.42</v>
      </c>
      <c r="O447" s="30">
        <v>64907.42</v>
      </c>
    </row>
    <row r="448" spans="1:15" x14ac:dyDescent="0.25">
      <c r="A448" s="10" t="str">
        <f>MID(Tabla1[[#This Row],[Org 2]],1,2)</f>
        <v>04</v>
      </c>
      <c r="B448" s="28" t="s">
        <v>109</v>
      </c>
      <c r="C448" s="28" t="s">
        <v>118</v>
      </c>
      <c r="D448" s="11" t="str">
        <f>VLOOKUP(C448,Hoja2!B:C,2,FALSE)</f>
        <v>Gestión de Ingresos e Inspección</v>
      </c>
      <c r="E448" s="12" t="str">
        <f t="shared" si="14"/>
        <v>1</v>
      </c>
      <c r="F448" s="12" t="str">
        <f t="shared" si="15"/>
        <v>13</v>
      </c>
      <c r="G448" s="28" t="s">
        <v>428</v>
      </c>
      <c r="H448" s="29" t="s">
        <v>379</v>
      </c>
      <c r="I448" s="30">
        <v>33161</v>
      </c>
      <c r="J448" s="30">
        <v>0</v>
      </c>
      <c r="K448" s="30">
        <v>33161</v>
      </c>
      <c r="L448" s="30">
        <v>33629.18</v>
      </c>
      <c r="M448" s="30">
        <v>33629.18</v>
      </c>
      <c r="N448" s="30">
        <v>33615.4</v>
      </c>
      <c r="O448" s="30">
        <v>33615.4</v>
      </c>
    </row>
    <row r="449" spans="1:15" x14ac:dyDescent="0.25">
      <c r="A449" s="10" t="str">
        <f>MID(Tabla1[[#This Row],[Org 2]],1,2)</f>
        <v>04</v>
      </c>
      <c r="B449" s="28" t="s">
        <v>109</v>
      </c>
      <c r="C449" s="28" t="s">
        <v>118</v>
      </c>
      <c r="D449" s="11" t="str">
        <f>VLOOKUP(C449,Hoja2!B:C,2,FALSE)</f>
        <v>Gestión de Ingresos e Inspección</v>
      </c>
      <c r="E449" s="12" t="str">
        <f t="shared" ref="E449:E512" si="16">LEFT(G449,1)</f>
        <v>1</v>
      </c>
      <c r="F449" s="12" t="str">
        <f t="shared" ref="F449:F512" si="17">LEFT(G449,2)</f>
        <v>13</v>
      </c>
      <c r="G449" s="28" t="s">
        <v>431</v>
      </c>
      <c r="H449" s="29" t="s">
        <v>432</v>
      </c>
      <c r="I449" s="30">
        <v>29499</v>
      </c>
      <c r="J449" s="30">
        <v>0</v>
      </c>
      <c r="K449" s="30">
        <v>29499</v>
      </c>
      <c r="L449" s="30">
        <v>30024.639999999999</v>
      </c>
      <c r="M449" s="30">
        <v>30024.639999999999</v>
      </c>
      <c r="N449" s="30">
        <v>30009.65</v>
      </c>
      <c r="O449" s="30">
        <v>30009.65</v>
      </c>
    </row>
    <row r="450" spans="1:15" x14ac:dyDescent="0.25">
      <c r="A450" s="10" t="str">
        <f>MID(Tabla1[[#This Row],[Org 2]],1,2)</f>
        <v>04</v>
      </c>
      <c r="B450" s="28" t="s">
        <v>109</v>
      </c>
      <c r="C450" s="28" t="s">
        <v>118</v>
      </c>
      <c r="D450" s="11" t="str">
        <f>VLOOKUP(C450,Hoja2!B:C,2,FALSE)</f>
        <v>Gestión de Ingresos e Inspección</v>
      </c>
      <c r="E450" s="12" t="str">
        <f t="shared" si="16"/>
        <v>1</v>
      </c>
      <c r="F450" s="12" t="str">
        <f t="shared" si="17"/>
        <v>13</v>
      </c>
      <c r="G450" s="28" t="s">
        <v>451</v>
      </c>
      <c r="H450" s="29" t="s">
        <v>452</v>
      </c>
      <c r="I450" s="30">
        <v>0</v>
      </c>
      <c r="J450" s="30">
        <v>38000</v>
      </c>
      <c r="K450" s="30">
        <v>38000</v>
      </c>
      <c r="L450" s="30">
        <v>32500</v>
      </c>
      <c r="M450" s="30">
        <v>32500</v>
      </c>
      <c r="N450" s="30">
        <v>31627.1</v>
      </c>
      <c r="O450" s="30">
        <v>31627.1</v>
      </c>
    </row>
    <row r="451" spans="1:15" x14ac:dyDescent="0.25">
      <c r="A451" s="10" t="str">
        <f>MID(Tabla1[[#This Row],[Org 2]],1,2)</f>
        <v>04</v>
      </c>
      <c r="B451" s="28" t="s">
        <v>109</v>
      </c>
      <c r="C451" s="28" t="s">
        <v>118</v>
      </c>
      <c r="D451" s="11" t="str">
        <f>VLOOKUP(C451,Hoja2!B:C,2,FALSE)</f>
        <v>Gestión de Ingresos e Inspección</v>
      </c>
      <c r="E451" s="12" t="str">
        <f t="shared" si="16"/>
        <v>1</v>
      </c>
      <c r="F451" s="12" t="str">
        <f t="shared" si="17"/>
        <v>15</v>
      </c>
      <c r="G451" s="28" t="s">
        <v>433</v>
      </c>
      <c r="H451" s="29" t="s">
        <v>434</v>
      </c>
      <c r="I451" s="30">
        <v>2500</v>
      </c>
      <c r="J451" s="30">
        <v>7000</v>
      </c>
      <c r="K451" s="30">
        <v>9500</v>
      </c>
      <c r="L451" s="30">
        <v>8805.2999999999993</v>
      </c>
      <c r="M451" s="30">
        <v>8805.2999999999993</v>
      </c>
      <c r="N451" s="30">
        <v>8804.76</v>
      </c>
      <c r="O451" s="30">
        <v>8804.76</v>
      </c>
    </row>
    <row r="452" spans="1:15" x14ac:dyDescent="0.25">
      <c r="A452" s="10" t="str">
        <f>MID(Tabla1[[#This Row],[Org 2]],1,2)</f>
        <v>04</v>
      </c>
      <c r="B452" s="28" t="s">
        <v>109</v>
      </c>
      <c r="C452" s="28" t="s">
        <v>118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20</v>
      </c>
      <c r="G452" s="28" t="s">
        <v>418</v>
      </c>
      <c r="H452" s="29" t="s">
        <v>419</v>
      </c>
      <c r="I452" s="30">
        <v>9500</v>
      </c>
      <c r="J452" s="30">
        <v>0</v>
      </c>
      <c r="K452" s="30">
        <v>9500</v>
      </c>
      <c r="L452" s="30">
        <v>6000</v>
      </c>
      <c r="M452" s="30">
        <v>6000</v>
      </c>
      <c r="N452" s="30">
        <v>4832.09</v>
      </c>
      <c r="O452" s="30">
        <v>4522.25</v>
      </c>
    </row>
    <row r="453" spans="1:15" x14ac:dyDescent="0.25">
      <c r="A453" s="10" t="str">
        <f>MID(Tabla1[[#This Row],[Org 2]],1,2)</f>
        <v>04</v>
      </c>
      <c r="B453" s="28" t="s">
        <v>109</v>
      </c>
      <c r="C453" s="28" t="s">
        <v>118</v>
      </c>
      <c r="D453" s="11" t="str">
        <f>VLOOKUP(C453,Hoja2!B:C,2,FALSE)</f>
        <v>Gestión de Ingresos e Inspección</v>
      </c>
      <c r="E453" s="12" t="str">
        <f t="shared" si="16"/>
        <v>2</v>
      </c>
      <c r="F453" s="12" t="str">
        <f t="shared" si="17"/>
        <v>22</v>
      </c>
      <c r="G453" s="28" t="s">
        <v>392</v>
      </c>
      <c r="H453" s="29" t="s">
        <v>393</v>
      </c>
      <c r="I453" s="30">
        <v>2200</v>
      </c>
      <c r="J453" s="30">
        <v>0</v>
      </c>
      <c r="K453" s="30">
        <v>2200</v>
      </c>
      <c r="L453" s="30">
        <v>642.69000000000005</v>
      </c>
      <c r="M453" s="30">
        <v>642.69000000000005</v>
      </c>
      <c r="N453" s="30">
        <v>642.69000000000005</v>
      </c>
      <c r="O453" s="30">
        <v>642.69000000000005</v>
      </c>
    </row>
    <row r="454" spans="1:15" x14ac:dyDescent="0.25">
      <c r="A454" s="10" t="str">
        <f>MID(Tabla1[[#This Row],[Org 2]],1,2)</f>
        <v>04</v>
      </c>
      <c r="B454" s="28" t="s">
        <v>109</v>
      </c>
      <c r="C454" s="28" t="s">
        <v>118</v>
      </c>
      <c r="D454" s="11" t="str">
        <f>VLOOKUP(C454,Hoja2!B:C,2,FALSE)</f>
        <v>Gestión de Ingresos e Inspección</v>
      </c>
      <c r="E454" s="12" t="str">
        <f t="shared" si="16"/>
        <v>2</v>
      </c>
      <c r="F454" s="12" t="str">
        <f t="shared" si="17"/>
        <v>22</v>
      </c>
      <c r="G454" s="28" t="s">
        <v>445</v>
      </c>
      <c r="H454" s="29" t="s">
        <v>446</v>
      </c>
      <c r="I454" s="30">
        <v>14000</v>
      </c>
      <c r="J454" s="30">
        <v>0</v>
      </c>
      <c r="K454" s="30">
        <v>14000</v>
      </c>
      <c r="L454" s="30">
        <v>10903.2</v>
      </c>
      <c r="M454" s="30">
        <v>10903.2</v>
      </c>
      <c r="N454" s="30">
        <v>5884.5</v>
      </c>
      <c r="O454" s="30">
        <v>5884.5</v>
      </c>
    </row>
    <row r="455" spans="1:15" x14ac:dyDescent="0.25">
      <c r="A455" s="10" t="str">
        <f>MID(Tabla1[[#This Row],[Org 2]],1,2)</f>
        <v>04</v>
      </c>
      <c r="B455" s="28" t="s">
        <v>109</v>
      </c>
      <c r="C455" s="28" t="s">
        <v>118</v>
      </c>
      <c r="D455" s="11" t="str">
        <f>VLOOKUP(C455,Hoja2!B:C,2,FALSE)</f>
        <v>Gestión de Ingresos e Inspección</v>
      </c>
      <c r="E455" s="12" t="str">
        <f t="shared" si="16"/>
        <v>2</v>
      </c>
      <c r="F455" s="12" t="str">
        <f t="shared" si="17"/>
        <v>22</v>
      </c>
      <c r="G455" s="28" t="s">
        <v>422</v>
      </c>
      <c r="H455" s="29" t="s">
        <v>423</v>
      </c>
      <c r="I455" s="30">
        <v>1000</v>
      </c>
      <c r="J455" s="30">
        <v>0</v>
      </c>
      <c r="K455" s="30">
        <v>1000</v>
      </c>
      <c r="L455" s="30">
        <v>0</v>
      </c>
      <c r="M455" s="30">
        <v>0</v>
      </c>
      <c r="N455" s="30">
        <v>0</v>
      </c>
      <c r="O455" s="30">
        <v>0</v>
      </c>
    </row>
    <row r="456" spans="1:15" x14ac:dyDescent="0.25">
      <c r="A456" s="10" t="str">
        <f>MID(Tabla1[[#This Row],[Org 2]],1,2)</f>
        <v>04</v>
      </c>
      <c r="B456" s="28" t="s">
        <v>109</v>
      </c>
      <c r="C456" s="28" t="s">
        <v>118</v>
      </c>
      <c r="D456" s="11" t="str">
        <f>VLOOKUP(C456,Hoja2!B:C,2,FALSE)</f>
        <v>Gestión de Ingresos e Inspección</v>
      </c>
      <c r="E456" s="12" t="str">
        <f t="shared" si="16"/>
        <v>2</v>
      </c>
      <c r="F456" s="12" t="str">
        <f t="shared" si="17"/>
        <v>22</v>
      </c>
      <c r="G456" s="28" t="s">
        <v>449</v>
      </c>
      <c r="H456" s="29" t="s">
        <v>450</v>
      </c>
      <c r="I456" s="30">
        <v>8100</v>
      </c>
      <c r="J456" s="30">
        <v>0</v>
      </c>
      <c r="K456" s="30">
        <v>8100</v>
      </c>
      <c r="L456" s="30">
        <v>5698.46</v>
      </c>
      <c r="M456" s="30">
        <v>5698.46</v>
      </c>
      <c r="N456" s="30">
        <v>5696.85</v>
      </c>
      <c r="O456" s="30">
        <v>5696.85</v>
      </c>
    </row>
    <row r="457" spans="1:15" x14ac:dyDescent="0.25">
      <c r="A457" s="10" t="str">
        <f>MID(Tabla1[[#This Row],[Org 2]],1,2)</f>
        <v>04</v>
      </c>
      <c r="B457" s="28" t="s">
        <v>109</v>
      </c>
      <c r="C457" s="28" t="s">
        <v>118</v>
      </c>
      <c r="D457" s="11" t="str">
        <f>VLOOKUP(C457,Hoja2!B:C,2,FALSE)</f>
        <v>Gestión de Ingresos e Inspección</v>
      </c>
      <c r="E457" s="12" t="str">
        <f t="shared" si="16"/>
        <v>2</v>
      </c>
      <c r="F457" s="12" t="str">
        <f t="shared" si="17"/>
        <v>22</v>
      </c>
      <c r="G457" s="28" t="s">
        <v>424</v>
      </c>
      <c r="H457" s="29" t="s">
        <v>425</v>
      </c>
      <c r="I457" s="30">
        <v>38000</v>
      </c>
      <c r="J457" s="30">
        <v>0</v>
      </c>
      <c r="K457" s="30">
        <v>38000</v>
      </c>
      <c r="L457" s="30">
        <v>31449.27</v>
      </c>
      <c r="M457" s="30">
        <v>31449.27</v>
      </c>
      <c r="N457" s="30">
        <v>30291.74</v>
      </c>
      <c r="O457" s="30">
        <v>30291.74</v>
      </c>
    </row>
    <row r="458" spans="1:15" x14ac:dyDescent="0.25">
      <c r="A458" s="10" t="str">
        <f>MID(Tabla1[[#This Row],[Org 2]],1,2)</f>
        <v>04</v>
      </c>
      <c r="B458" s="28" t="s">
        <v>109</v>
      </c>
      <c r="C458" s="28" t="s">
        <v>118</v>
      </c>
      <c r="D458" s="11" t="str">
        <f>VLOOKUP(C458,Hoja2!B:C,2,FALSE)</f>
        <v>Gestión de Ingresos e Inspección</v>
      </c>
      <c r="E458" s="12" t="str">
        <f t="shared" si="16"/>
        <v>6</v>
      </c>
      <c r="F458" s="12" t="str">
        <f t="shared" si="17"/>
        <v>64</v>
      </c>
      <c r="G458" s="28" t="s">
        <v>490</v>
      </c>
      <c r="H458" s="29" t="s">
        <v>491</v>
      </c>
      <c r="I458" s="30">
        <v>260345</v>
      </c>
      <c r="J458" s="30">
        <v>21829.200000000001</v>
      </c>
      <c r="K458" s="30">
        <v>282174.2</v>
      </c>
      <c r="L458" s="30">
        <v>150862.79999999999</v>
      </c>
      <c r="M458" s="30">
        <v>150862.79999999999</v>
      </c>
      <c r="N458" s="30">
        <v>123497.44</v>
      </c>
      <c r="O458" s="30">
        <v>57691.199999999997</v>
      </c>
    </row>
    <row r="459" spans="1:15" x14ac:dyDescent="0.25">
      <c r="A459" s="10" t="str">
        <f>MID(Tabla1[[#This Row],[Org 2]],1,2)</f>
        <v>04</v>
      </c>
      <c r="B459" s="28" t="s">
        <v>109</v>
      </c>
      <c r="C459" s="28" t="s">
        <v>119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28" t="s">
        <v>412</v>
      </c>
      <c r="H459" s="29" t="s">
        <v>413</v>
      </c>
      <c r="I459" s="30">
        <v>65636</v>
      </c>
      <c r="J459" s="30">
        <v>0</v>
      </c>
      <c r="K459" s="30">
        <v>65636</v>
      </c>
      <c r="L459" s="30">
        <v>76444.210000000006</v>
      </c>
      <c r="M459" s="30">
        <v>76444.210000000006</v>
      </c>
      <c r="N459" s="30">
        <v>66406.33</v>
      </c>
      <c r="O459" s="30">
        <v>66406.33</v>
      </c>
    </row>
    <row r="460" spans="1:15" x14ac:dyDescent="0.25">
      <c r="A460" s="10" t="str">
        <f>MID(Tabla1[[#This Row],[Org 2]],1,2)</f>
        <v>04</v>
      </c>
      <c r="B460" s="28" t="s">
        <v>109</v>
      </c>
      <c r="C460" s="28" t="s">
        <v>119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28" t="s">
        <v>414</v>
      </c>
      <c r="H460" s="29" t="s">
        <v>415</v>
      </c>
      <c r="I460" s="30">
        <v>43287</v>
      </c>
      <c r="J460" s="30">
        <v>0</v>
      </c>
      <c r="K460" s="30">
        <v>43287</v>
      </c>
      <c r="L460" s="30">
        <v>33326.04</v>
      </c>
      <c r="M460" s="30">
        <v>33326.04</v>
      </c>
      <c r="N460" s="30">
        <v>33307.019999999997</v>
      </c>
      <c r="O460" s="30">
        <v>33307.019999999997</v>
      </c>
    </row>
    <row r="461" spans="1:15" x14ac:dyDescent="0.25">
      <c r="A461" s="10" t="str">
        <f>MID(Tabla1[[#This Row],[Org 2]],1,2)</f>
        <v>04</v>
      </c>
      <c r="B461" s="28" t="s">
        <v>109</v>
      </c>
      <c r="C461" s="28" t="s">
        <v>119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28" t="s">
        <v>382</v>
      </c>
      <c r="H461" s="29" t="s">
        <v>383</v>
      </c>
      <c r="I461" s="30">
        <v>221056</v>
      </c>
      <c r="J461" s="30">
        <v>0</v>
      </c>
      <c r="K461" s="30">
        <v>221056</v>
      </c>
      <c r="L461" s="30">
        <v>193962.32</v>
      </c>
      <c r="M461" s="30">
        <v>193962.32</v>
      </c>
      <c r="N461" s="30">
        <v>170895.89</v>
      </c>
      <c r="O461" s="30">
        <v>170895.89</v>
      </c>
    </row>
    <row r="462" spans="1:15" x14ac:dyDescent="0.25">
      <c r="A462" s="10" t="str">
        <f>MID(Tabla1[[#This Row],[Org 2]],1,2)</f>
        <v>04</v>
      </c>
      <c r="B462" s="28" t="s">
        <v>109</v>
      </c>
      <c r="C462" s="28" t="s">
        <v>119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12</v>
      </c>
      <c r="G462" s="28" t="s">
        <v>416</v>
      </c>
      <c r="H462" s="29" t="s">
        <v>417</v>
      </c>
      <c r="I462" s="30">
        <v>65571</v>
      </c>
      <c r="J462" s="30">
        <v>0</v>
      </c>
      <c r="K462" s="30">
        <v>65571</v>
      </c>
      <c r="L462" s="30">
        <v>57203.32</v>
      </c>
      <c r="M462" s="30">
        <v>57203.32</v>
      </c>
      <c r="N462" s="30">
        <v>55456.01</v>
      </c>
      <c r="O462" s="30">
        <v>55456.01</v>
      </c>
    </row>
    <row r="463" spans="1:15" x14ac:dyDescent="0.25">
      <c r="A463" s="10" t="str">
        <f>MID(Tabla1[[#This Row],[Org 2]],1,2)</f>
        <v>04</v>
      </c>
      <c r="B463" s="28" t="s">
        <v>109</v>
      </c>
      <c r="C463" s="28" t="s">
        <v>119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12</v>
      </c>
      <c r="G463" s="28" t="s">
        <v>384</v>
      </c>
      <c r="H463" s="29" t="s">
        <v>385</v>
      </c>
      <c r="I463" s="30">
        <v>112688</v>
      </c>
      <c r="J463" s="30">
        <v>0</v>
      </c>
      <c r="K463" s="30">
        <v>112688</v>
      </c>
      <c r="L463" s="30">
        <v>110050</v>
      </c>
      <c r="M463" s="30">
        <v>110050</v>
      </c>
      <c r="N463" s="30">
        <v>108567.1</v>
      </c>
      <c r="O463" s="30">
        <v>108567.1</v>
      </c>
    </row>
    <row r="464" spans="1:15" x14ac:dyDescent="0.25">
      <c r="A464" s="10" t="str">
        <f>MID(Tabla1[[#This Row],[Org 2]],1,2)</f>
        <v>04</v>
      </c>
      <c r="B464" s="28" t="s">
        <v>109</v>
      </c>
      <c r="C464" s="28" t="s">
        <v>119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12</v>
      </c>
      <c r="G464" s="28" t="s">
        <v>386</v>
      </c>
      <c r="H464" s="29" t="s">
        <v>387</v>
      </c>
      <c r="I464" s="30">
        <v>240807</v>
      </c>
      <c r="J464" s="30">
        <v>0</v>
      </c>
      <c r="K464" s="30">
        <v>240807</v>
      </c>
      <c r="L464" s="30">
        <v>207318.5</v>
      </c>
      <c r="M464" s="30">
        <v>207318.5</v>
      </c>
      <c r="N464" s="30">
        <v>198936.46</v>
      </c>
      <c r="O464" s="30">
        <v>198936.46</v>
      </c>
    </row>
    <row r="465" spans="1:15" x14ac:dyDescent="0.25">
      <c r="A465" s="10" t="str">
        <f>MID(Tabla1[[#This Row],[Org 2]],1,2)</f>
        <v>04</v>
      </c>
      <c r="B465" s="28" t="s">
        <v>109</v>
      </c>
      <c r="C465" s="28" t="s">
        <v>119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12</v>
      </c>
      <c r="G465" s="28" t="s">
        <v>388</v>
      </c>
      <c r="H465" s="29" t="s">
        <v>389</v>
      </c>
      <c r="I465" s="30">
        <v>567650</v>
      </c>
      <c r="J465" s="30">
        <v>-30000</v>
      </c>
      <c r="K465" s="30">
        <v>537650</v>
      </c>
      <c r="L465" s="30">
        <v>501560.33</v>
      </c>
      <c r="M465" s="30">
        <v>501560.33</v>
      </c>
      <c r="N465" s="30">
        <v>497326.76</v>
      </c>
      <c r="O465" s="30">
        <v>497326.76</v>
      </c>
    </row>
    <row r="466" spans="1:15" x14ac:dyDescent="0.25">
      <c r="A466" s="10" t="str">
        <f>MID(Tabla1[[#This Row],[Org 2]],1,2)</f>
        <v>04</v>
      </c>
      <c r="B466" s="28" t="s">
        <v>109</v>
      </c>
      <c r="C466" s="28" t="s">
        <v>119</v>
      </c>
      <c r="D466" s="11" t="str">
        <f>VLOOKUP(C466,Hoja2!B:C,2,FALSE)</f>
        <v>Tesorería y Recaudación</v>
      </c>
      <c r="E466" s="12" t="str">
        <f t="shared" si="16"/>
        <v>1</v>
      </c>
      <c r="F466" s="12" t="str">
        <f t="shared" si="17"/>
        <v>12</v>
      </c>
      <c r="G466" s="28" t="s">
        <v>390</v>
      </c>
      <c r="H466" s="29" t="s">
        <v>391</v>
      </c>
      <c r="I466" s="30">
        <v>58064</v>
      </c>
      <c r="J466" s="30">
        <v>0</v>
      </c>
      <c r="K466" s="30">
        <v>58064</v>
      </c>
      <c r="L466" s="30">
        <v>57639</v>
      </c>
      <c r="M466" s="30">
        <v>57639</v>
      </c>
      <c r="N466" s="30">
        <v>56705.19</v>
      </c>
      <c r="O466" s="30">
        <v>56705.19</v>
      </c>
    </row>
    <row r="467" spans="1:15" x14ac:dyDescent="0.25">
      <c r="A467" s="10" t="str">
        <f>MID(Tabla1[[#This Row],[Org 2]],1,2)</f>
        <v>04</v>
      </c>
      <c r="B467" s="28" t="s">
        <v>109</v>
      </c>
      <c r="C467" s="28" t="s">
        <v>119</v>
      </c>
      <c r="D467" s="11" t="str">
        <f>VLOOKUP(C467,Hoja2!B:C,2,FALSE)</f>
        <v>Tesorería y Recaudación</v>
      </c>
      <c r="E467" s="12" t="str">
        <f t="shared" si="16"/>
        <v>1</v>
      </c>
      <c r="F467" s="12" t="str">
        <f t="shared" si="17"/>
        <v>13</v>
      </c>
      <c r="G467" s="28" t="s">
        <v>428</v>
      </c>
      <c r="H467" s="29" t="s">
        <v>379</v>
      </c>
      <c r="I467" s="30">
        <v>78548</v>
      </c>
      <c r="J467" s="30">
        <v>40000</v>
      </c>
      <c r="K467" s="30">
        <v>118548</v>
      </c>
      <c r="L467" s="30">
        <v>86263.38</v>
      </c>
      <c r="M467" s="30">
        <v>86263.38</v>
      </c>
      <c r="N467" s="30">
        <v>80447.39</v>
      </c>
      <c r="O467" s="30">
        <v>80447.39</v>
      </c>
    </row>
    <row r="468" spans="1:15" x14ac:dyDescent="0.25">
      <c r="A468" s="10" t="str">
        <f>MID(Tabla1[[#This Row],[Org 2]],1,2)</f>
        <v>04</v>
      </c>
      <c r="B468" s="28" t="s">
        <v>109</v>
      </c>
      <c r="C468" s="28" t="s">
        <v>119</v>
      </c>
      <c r="D468" s="11" t="str">
        <f>VLOOKUP(C468,Hoja2!B:C,2,FALSE)</f>
        <v>Tesorería y Recaudación</v>
      </c>
      <c r="E468" s="12" t="str">
        <f t="shared" si="16"/>
        <v>1</v>
      </c>
      <c r="F468" s="12" t="str">
        <f t="shared" si="17"/>
        <v>13</v>
      </c>
      <c r="G468" s="28" t="s">
        <v>431</v>
      </c>
      <c r="H468" s="29" t="s">
        <v>432</v>
      </c>
      <c r="I468" s="30">
        <v>64699</v>
      </c>
      <c r="J468" s="30">
        <v>0</v>
      </c>
      <c r="K468" s="30">
        <v>64699</v>
      </c>
      <c r="L468" s="30">
        <v>76187.3</v>
      </c>
      <c r="M468" s="30">
        <v>76187.3</v>
      </c>
      <c r="N468" s="30">
        <v>68906.880000000005</v>
      </c>
      <c r="O468" s="30">
        <v>68906.880000000005</v>
      </c>
    </row>
    <row r="469" spans="1:15" x14ac:dyDescent="0.25">
      <c r="A469" s="10" t="str">
        <f>MID(Tabla1[[#This Row],[Org 2]],1,2)</f>
        <v>04</v>
      </c>
      <c r="B469" s="28" t="s">
        <v>109</v>
      </c>
      <c r="C469" s="28" t="s">
        <v>119</v>
      </c>
      <c r="D469" s="11" t="str">
        <f>VLOOKUP(C469,Hoja2!B:C,2,FALSE)</f>
        <v>Tesorería y Recaudación</v>
      </c>
      <c r="E469" s="12" t="str">
        <f t="shared" si="16"/>
        <v>1</v>
      </c>
      <c r="F469" s="12" t="str">
        <f t="shared" si="17"/>
        <v>13</v>
      </c>
      <c r="G469" s="28" t="s">
        <v>451</v>
      </c>
      <c r="H469" s="29" t="s">
        <v>452</v>
      </c>
      <c r="I469" s="30">
        <v>0</v>
      </c>
      <c r="J469" s="30">
        <v>30000</v>
      </c>
      <c r="K469" s="30">
        <v>30000</v>
      </c>
      <c r="L469" s="30">
        <v>50487.25</v>
      </c>
      <c r="M469" s="30">
        <v>50487.25</v>
      </c>
      <c r="N469" s="30">
        <v>48910.66</v>
      </c>
      <c r="O469" s="30">
        <v>48910.66</v>
      </c>
    </row>
    <row r="470" spans="1:15" x14ac:dyDescent="0.25">
      <c r="A470" s="10" t="str">
        <f>MID(Tabla1[[#This Row],[Org 2]],1,2)</f>
        <v>04</v>
      </c>
      <c r="B470" s="28" t="s">
        <v>109</v>
      </c>
      <c r="C470" s="28" t="s">
        <v>119</v>
      </c>
      <c r="D470" s="11" t="str">
        <f>VLOOKUP(C470,Hoja2!B:C,2,FALSE)</f>
        <v>Tesorería y Recaudación</v>
      </c>
      <c r="E470" s="12" t="str">
        <f t="shared" si="16"/>
        <v>1</v>
      </c>
      <c r="F470" s="12" t="str">
        <f t="shared" si="17"/>
        <v>15</v>
      </c>
      <c r="G470" s="28" t="s">
        <v>433</v>
      </c>
      <c r="H470" s="29" t="s">
        <v>434</v>
      </c>
      <c r="I470" s="30">
        <v>0</v>
      </c>
      <c r="J470" s="30">
        <v>6500</v>
      </c>
      <c r="K470" s="30">
        <v>6500</v>
      </c>
      <c r="L470" s="30">
        <v>6500</v>
      </c>
      <c r="M470" s="30">
        <v>6500</v>
      </c>
      <c r="N470" s="30">
        <v>6500</v>
      </c>
      <c r="O470" s="30">
        <v>6500</v>
      </c>
    </row>
    <row r="471" spans="1:15" x14ac:dyDescent="0.25">
      <c r="A471" s="10" t="str">
        <f>MID(Tabla1[[#This Row],[Org 2]],1,2)</f>
        <v>04</v>
      </c>
      <c r="B471" s="28" t="s">
        <v>109</v>
      </c>
      <c r="C471" s="28" t="s">
        <v>119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21</v>
      </c>
      <c r="G471" s="28" t="s">
        <v>420</v>
      </c>
      <c r="H471" s="29" t="s">
        <v>421</v>
      </c>
      <c r="I471" s="30">
        <v>5700</v>
      </c>
      <c r="J471" s="30">
        <v>0</v>
      </c>
      <c r="K471" s="30">
        <v>5700</v>
      </c>
      <c r="L471" s="30">
        <v>4902.62</v>
      </c>
      <c r="M471" s="30">
        <v>4902.62</v>
      </c>
      <c r="N471" s="30">
        <v>4021.95</v>
      </c>
      <c r="O471" s="30">
        <v>3648.29</v>
      </c>
    </row>
    <row r="472" spans="1:15" x14ac:dyDescent="0.25">
      <c r="A472" s="10" t="str">
        <f>MID(Tabla1[[#This Row],[Org 2]],1,2)</f>
        <v>04</v>
      </c>
      <c r="B472" s="28" t="s">
        <v>109</v>
      </c>
      <c r="C472" s="28" t="s">
        <v>119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22</v>
      </c>
      <c r="G472" s="28" t="s">
        <v>392</v>
      </c>
      <c r="H472" s="29" t="s">
        <v>393</v>
      </c>
      <c r="I472" s="30">
        <v>1200</v>
      </c>
      <c r="J472" s="30">
        <v>0</v>
      </c>
      <c r="K472" s="30">
        <v>1200</v>
      </c>
      <c r="L472" s="30">
        <v>995.49</v>
      </c>
      <c r="M472" s="30">
        <v>995.49</v>
      </c>
      <c r="N472" s="30">
        <v>995.49</v>
      </c>
      <c r="O472" s="30">
        <v>995.49</v>
      </c>
    </row>
    <row r="473" spans="1:15" x14ac:dyDescent="0.25">
      <c r="A473" s="10" t="str">
        <f>MID(Tabla1[[#This Row],[Org 2]],1,2)</f>
        <v>04</v>
      </c>
      <c r="B473" s="28" t="s">
        <v>109</v>
      </c>
      <c r="C473" s="28" t="s">
        <v>119</v>
      </c>
      <c r="D473" s="11" t="str">
        <f>VLOOKUP(C473,Hoja2!B:C,2,FALSE)</f>
        <v>Tesorería y Recaudación</v>
      </c>
      <c r="E473" s="12" t="str">
        <f t="shared" si="16"/>
        <v>2</v>
      </c>
      <c r="F473" s="12" t="str">
        <f t="shared" si="17"/>
        <v>22</v>
      </c>
      <c r="G473" s="28" t="s">
        <v>445</v>
      </c>
      <c r="H473" s="29" t="s">
        <v>446</v>
      </c>
      <c r="I473" s="30">
        <v>3100</v>
      </c>
      <c r="J473" s="30">
        <v>0</v>
      </c>
      <c r="K473" s="30">
        <v>3100</v>
      </c>
      <c r="L473" s="30">
        <v>0</v>
      </c>
      <c r="M473" s="30">
        <v>0</v>
      </c>
      <c r="N473" s="30">
        <v>0</v>
      </c>
      <c r="O473" s="30">
        <v>0</v>
      </c>
    </row>
    <row r="474" spans="1:15" x14ac:dyDescent="0.25">
      <c r="A474" s="10" t="str">
        <f>MID(Tabla1[[#This Row],[Org 2]],1,2)</f>
        <v>04</v>
      </c>
      <c r="B474" s="28" t="s">
        <v>109</v>
      </c>
      <c r="C474" s="28" t="s">
        <v>119</v>
      </c>
      <c r="D474" s="11" t="str">
        <f>VLOOKUP(C474,Hoja2!B:C,2,FALSE)</f>
        <v>Tesorería y Recaudación</v>
      </c>
      <c r="E474" s="12" t="str">
        <f t="shared" si="16"/>
        <v>2</v>
      </c>
      <c r="F474" s="12" t="str">
        <f t="shared" si="17"/>
        <v>22</v>
      </c>
      <c r="G474" s="28" t="s">
        <v>449</v>
      </c>
      <c r="H474" s="29" t="s">
        <v>450</v>
      </c>
      <c r="I474" s="30">
        <v>53545</v>
      </c>
      <c r="J474" s="30">
        <v>0</v>
      </c>
      <c r="K474" s="30">
        <v>53545</v>
      </c>
      <c r="L474" s="30">
        <v>49944.84</v>
      </c>
      <c r="M474" s="30">
        <v>49944.84</v>
      </c>
      <c r="N474" s="30">
        <v>38519.01</v>
      </c>
      <c r="O474" s="30">
        <v>38519.01</v>
      </c>
    </row>
    <row r="475" spans="1:15" x14ac:dyDescent="0.25">
      <c r="A475" s="10" t="str">
        <f>MID(Tabla1[[#This Row],[Org 2]],1,2)</f>
        <v>04</v>
      </c>
      <c r="B475" s="28" t="s">
        <v>109</v>
      </c>
      <c r="C475" s="28" t="s">
        <v>119</v>
      </c>
      <c r="D475" s="11" t="str">
        <f>VLOOKUP(C475,Hoja2!B:C,2,FALSE)</f>
        <v>Tesorería y Recaudación</v>
      </c>
      <c r="E475" s="12" t="str">
        <f t="shared" si="16"/>
        <v>2</v>
      </c>
      <c r="F475" s="12" t="str">
        <f t="shared" si="17"/>
        <v>23</v>
      </c>
      <c r="G475" s="28" t="s">
        <v>404</v>
      </c>
      <c r="H475" s="29" t="s">
        <v>405</v>
      </c>
      <c r="I475" s="30">
        <v>2000</v>
      </c>
      <c r="J475" s="30">
        <v>0</v>
      </c>
      <c r="K475" s="30">
        <v>2000</v>
      </c>
      <c r="L475" s="30">
        <v>0</v>
      </c>
      <c r="M475" s="30">
        <v>0</v>
      </c>
      <c r="N475" s="30">
        <v>0</v>
      </c>
      <c r="O475" s="30">
        <v>0</v>
      </c>
    </row>
    <row r="476" spans="1:15" x14ac:dyDescent="0.25">
      <c r="A476" s="10" t="str">
        <f>MID(Tabla1[[#This Row],[Org 2]],1,2)</f>
        <v>04</v>
      </c>
      <c r="B476" s="28" t="s">
        <v>109</v>
      </c>
      <c r="C476" s="28" t="s">
        <v>119</v>
      </c>
      <c r="D476" s="11" t="str">
        <f>VLOOKUP(C476,Hoja2!B:C,2,FALSE)</f>
        <v>Tesorería y Recaudación</v>
      </c>
      <c r="E476" s="12" t="str">
        <f t="shared" si="16"/>
        <v>2</v>
      </c>
      <c r="F476" s="12" t="str">
        <f t="shared" si="17"/>
        <v>23</v>
      </c>
      <c r="G476" s="28" t="s">
        <v>408</v>
      </c>
      <c r="H476" s="29" t="s">
        <v>409</v>
      </c>
      <c r="I476" s="30">
        <v>900</v>
      </c>
      <c r="J476" s="30">
        <v>0</v>
      </c>
      <c r="K476" s="30">
        <v>900</v>
      </c>
      <c r="L476" s="30">
        <v>0</v>
      </c>
      <c r="M476" s="30">
        <v>0</v>
      </c>
      <c r="N476" s="30">
        <v>0</v>
      </c>
      <c r="O476" s="30">
        <v>0</v>
      </c>
    </row>
    <row r="477" spans="1:15" x14ac:dyDescent="0.25">
      <c r="A477" s="10" t="str">
        <f>MID(Tabla1[[#This Row],[Org 2]],1,2)</f>
        <v>04</v>
      </c>
      <c r="B477" s="28" t="s">
        <v>109</v>
      </c>
      <c r="C477" s="28" t="s">
        <v>119</v>
      </c>
      <c r="D477" s="11" t="str">
        <f>VLOOKUP(C477,Hoja2!B:C,2,FALSE)</f>
        <v>Tesorería y Recaudación</v>
      </c>
      <c r="E477" s="12" t="str">
        <f t="shared" si="16"/>
        <v>2</v>
      </c>
      <c r="F477" s="12" t="str">
        <f t="shared" si="17"/>
        <v>23</v>
      </c>
      <c r="G477" s="28" t="s">
        <v>467</v>
      </c>
      <c r="H477" s="29" t="s">
        <v>472</v>
      </c>
      <c r="I477" s="30">
        <v>2450</v>
      </c>
      <c r="J477" s="30">
        <v>0</v>
      </c>
      <c r="K477" s="30">
        <v>2450</v>
      </c>
      <c r="L477" s="30">
        <v>0</v>
      </c>
      <c r="M477" s="30">
        <v>0</v>
      </c>
      <c r="N477" s="30">
        <v>0</v>
      </c>
      <c r="O477" s="30">
        <v>0</v>
      </c>
    </row>
    <row r="478" spans="1:15" x14ac:dyDescent="0.25">
      <c r="A478" s="10" t="str">
        <f>MID(Tabla1[[#This Row],[Org 2]],1,2)</f>
        <v>05</v>
      </c>
      <c r="B478" s="28" t="s">
        <v>120</v>
      </c>
      <c r="C478" s="28" t="s">
        <v>121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28" t="s">
        <v>412</v>
      </c>
      <c r="H478" s="29" t="s">
        <v>413</v>
      </c>
      <c r="I478" s="30">
        <v>49227</v>
      </c>
      <c r="J478" s="30">
        <v>0</v>
      </c>
      <c r="K478" s="30">
        <v>49227</v>
      </c>
      <c r="L478" s="30">
        <v>33537.19</v>
      </c>
      <c r="M478" s="30">
        <v>33537.19</v>
      </c>
      <c r="N478" s="30">
        <v>33265.370000000003</v>
      </c>
      <c r="O478" s="30">
        <v>33265.370000000003</v>
      </c>
    </row>
    <row r="479" spans="1:15" x14ac:dyDescent="0.25">
      <c r="A479" s="10" t="str">
        <f>MID(Tabla1[[#This Row],[Org 2]],1,2)</f>
        <v>05</v>
      </c>
      <c r="B479" s="28" t="s">
        <v>120</v>
      </c>
      <c r="C479" s="28" t="s">
        <v>121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28" t="s">
        <v>414</v>
      </c>
      <c r="H479" s="29" t="s">
        <v>415</v>
      </c>
      <c r="I479" s="30">
        <v>14429</v>
      </c>
      <c r="J479" s="30">
        <v>0</v>
      </c>
      <c r="K479" s="30">
        <v>14429</v>
      </c>
      <c r="L479" s="30">
        <v>14665.02</v>
      </c>
      <c r="M479" s="30">
        <v>14665.02</v>
      </c>
      <c r="N479" s="30">
        <v>14626.98</v>
      </c>
      <c r="O479" s="30">
        <v>14626.98</v>
      </c>
    </row>
    <row r="480" spans="1:15" x14ac:dyDescent="0.25">
      <c r="A480" s="10" t="str">
        <f>MID(Tabla1[[#This Row],[Org 2]],1,2)</f>
        <v>05</v>
      </c>
      <c r="B480" s="28" t="s">
        <v>120</v>
      </c>
      <c r="C480" s="28" t="s">
        <v>121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28" t="s">
        <v>382</v>
      </c>
      <c r="H480" s="29" t="s">
        <v>383</v>
      </c>
      <c r="I480" s="30">
        <v>22102</v>
      </c>
      <c r="J480" s="30">
        <v>0</v>
      </c>
      <c r="K480" s="30">
        <v>22102</v>
      </c>
      <c r="L480" s="30">
        <v>22216.35</v>
      </c>
      <c r="M480" s="30">
        <v>22216.35</v>
      </c>
      <c r="N480" s="30">
        <v>22187.75</v>
      </c>
      <c r="O480" s="30">
        <v>22187.75</v>
      </c>
    </row>
    <row r="481" spans="1:15" x14ac:dyDescent="0.25">
      <c r="A481" s="10" t="str">
        <f>MID(Tabla1[[#This Row],[Org 2]],1,2)</f>
        <v>05</v>
      </c>
      <c r="B481" s="28" t="s">
        <v>120</v>
      </c>
      <c r="C481" s="28" t="s">
        <v>121</v>
      </c>
      <c r="D481" s="11" t="str">
        <f>VLOOKUP(C481,Hoja2!B:C,2,FALSE)</f>
        <v>Dirección del Área de Innovación</v>
      </c>
      <c r="E481" s="12" t="str">
        <f t="shared" si="16"/>
        <v>1</v>
      </c>
      <c r="F481" s="12" t="str">
        <f t="shared" si="17"/>
        <v>12</v>
      </c>
      <c r="G481" s="28" t="s">
        <v>416</v>
      </c>
      <c r="H481" s="29" t="s">
        <v>417</v>
      </c>
      <c r="I481" s="30">
        <v>9367</v>
      </c>
      <c r="J481" s="30">
        <v>0</v>
      </c>
      <c r="K481" s="30">
        <v>9367</v>
      </c>
      <c r="L481" s="30">
        <v>3974.16</v>
      </c>
      <c r="M481" s="30">
        <v>3974.16</v>
      </c>
      <c r="N481" s="30">
        <v>3103.99</v>
      </c>
      <c r="O481" s="30">
        <v>3103.99</v>
      </c>
    </row>
    <row r="482" spans="1:15" x14ac:dyDescent="0.25">
      <c r="A482" s="10" t="str">
        <f>MID(Tabla1[[#This Row],[Org 2]],1,2)</f>
        <v>05</v>
      </c>
      <c r="B482" s="28" t="s">
        <v>120</v>
      </c>
      <c r="C482" s="28" t="s">
        <v>121</v>
      </c>
      <c r="D482" s="11" t="str">
        <f>VLOOKUP(C482,Hoja2!B:C,2,FALSE)</f>
        <v>Dirección del Área de Innovación</v>
      </c>
      <c r="E482" s="12" t="str">
        <f t="shared" si="16"/>
        <v>1</v>
      </c>
      <c r="F482" s="12" t="str">
        <f t="shared" si="17"/>
        <v>12</v>
      </c>
      <c r="G482" s="28" t="s">
        <v>384</v>
      </c>
      <c r="H482" s="29" t="s">
        <v>385</v>
      </c>
      <c r="I482" s="30">
        <v>24412</v>
      </c>
      <c r="J482" s="30">
        <v>0</v>
      </c>
      <c r="K482" s="30">
        <v>24412</v>
      </c>
      <c r="L482" s="30">
        <v>26894.52</v>
      </c>
      <c r="M482" s="30">
        <v>26894.52</v>
      </c>
      <c r="N482" s="30">
        <v>25708.68</v>
      </c>
      <c r="O482" s="30">
        <v>25708.68</v>
      </c>
    </row>
    <row r="483" spans="1:15" x14ac:dyDescent="0.25">
      <c r="A483" s="10" t="str">
        <f>MID(Tabla1[[#This Row],[Org 2]],1,2)</f>
        <v>05</v>
      </c>
      <c r="B483" s="28" t="s">
        <v>120</v>
      </c>
      <c r="C483" s="28" t="s">
        <v>121</v>
      </c>
      <c r="D483" s="11" t="str">
        <f>VLOOKUP(C483,Hoja2!B:C,2,FALSE)</f>
        <v>Dirección del Área de Innovación</v>
      </c>
      <c r="E483" s="12" t="str">
        <f t="shared" si="16"/>
        <v>1</v>
      </c>
      <c r="F483" s="12" t="str">
        <f t="shared" si="17"/>
        <v>12</v>
      </c>
      <c r="G483" s="28" t="s">
        <v>386</v>
      </c>
      <c r="H483" s="29" t="s">
        <v>387</v>
      </c>
      <c r="I483" s="30">
        <v>66367</v>
      </c>
      <c r="J483" s="30">
        <v>0</v>
      </c>
      <c r="K483" s="30">
        <v>66367</v>
      </c>
      <c r="L483" s="30">
        <v>56072.15</v>
      </c>
      <c r="M483" s="30">
        <v>56072.15</v>
      </c>
      <c r="N483" s="30">
        <v>55809.15</v>
      </c>
      <c r="O483" s="30">
        <v>55809.15</v>
      </c>
    </row>
    <row r="484" spans="1:15" x14ac:dyDescent="0.25">
      <c r="A484" s="10" t="str">
        <f>MID(Tabla1[[#This Row],[Org 2]],1,2)</f>
        <v>05</v>
      </c>
      <c r="B484" s="28" t="s">
        <v>120</v>
      </c>
      <c r="C484" s="28" t="s">
        <v>121</v>
      </c>
      <c r="D484" s="11" t="str">
        <f>VLOOKUP(C484,Hoja2!B:C,2,FALSE)</f>
        <v>Dirección del Área de Innovación</v>
      </c>
      <c r="E484" s="12" t="str">
        <f t="shared" si="16"/>
        <v>1</v>
      </c>
      <c r="F484" s="12" t="str">
        <f t="shared" si="17"/>
        <v>12</v>
      </c>
      <c r="G484" s="28" t="s">
        <v>388</v>
      </c>
      <c r="H484" s="29" t="s">
        <v>389</v>
      </c>
      <c r="I484" s="30">
        <v>159995</v>
      </c>
      <c r="J484" s="30">
        <v>0</v>
      </c>
      <c r="K484" s="30">
        <v>159995</v>
      </c>
      <c r="L484" s="30">
        <v>133486.15</v>
      </c>
      <c r="M484" s="30">
        <v>133486.15</v>
      </c>
      <c r="N484" s="30">
        <v>132869.91</v>
      </c>
      <c r="O484" s="30">
        <v>132869.91</v>
      </c>
    </row>
    <row r="485" spans="1:15" x14ac:dyDescent="0.25">
      <c r="A485" s="10" t="str">
        <f>MID(Tabla1[[#This Row],[Org 2]],1,2)</f>
        <v>05</v>
      </c>
      <c r="B485" s="28" t="s">
        <v>120</v>
      </c>
      <c r="C485" s="28" t="s">
        <v>121</v>
      </c>
      <c r="D485" s="11" t="str">
        <f>VLOOKUP(C485,Hoja2!B:C,2,FALSE)</f>
        <v>Dirección del Área de Innovación</v>
      </c>
      <c r="E485" s="12" t="str">
        <f t="shared" si="16"/>
        <v>1</v>
      </c>
      <c r="F485" s="12" t="str">
        <f t="shared" si="17"/>
        <v>12</v>
      </c>
      <c r="G485" s="28" t="s">
        <v>390</v>
      </c>
      <c r="H485" s="29" t="s">
        <v>391</v>
      </c>
      <c r="I485" s="30">
        <v>10180</v>
      </c>
      <c r="J485" s="30">
        <v>0</v>
      </c>
      <c r="K485" s="30">
        <v>10180</v>
      </c>
      <c r="L485" s="30">
        <v>12592.48</v>
      </c>
      <c r="M485" s="30">
        <v>12592.48</v>
      </c>
      <c r="N485" s="30">
        <v>12535.22</v>
      </c>
      <c r="O485" s="30">
        <v>12535.22</v>
      </c>
    </row>
    <row r="486" spans="1:15" x14ac:dyDescent="0.25">
      <c r="A486" s="10" t="str">
        <f>MID(Tabla1[[#This Row],[Org 2]],1,2)</f>
        <v>05</v>
      </c>
      <c r="B486" s="28" t="s">
        <v>120</v>
      </c>
      <c r="C486" s="28" t="s">
        <v>121</v>
      </c>
      <c r="D486" s="11" t="str">
        <f>VLOOKUP(C486,Hoja2!B:C,2,FALSE)</f>
        <v>Dirección del Área de Innovación</v>
      </c>
      <c r="E486" s="12" t="str">
        <f t="shared" si="16"/>
        <v>2</v>
      </c>
      <c r="F486" s="12" t="str">
        <f t="shared" si="17"/>
        <v>20</v>
      </c>
      <c r="G486" s="28" t="s">
        <v>418</v>
      </c>
      <c r="H486" s="29" t="s">
        <v>419</v>
      </c>
      <c r="I486" s="30">
        <v>3000</v>
      </c>
      <c r="J486" s="30">
        <v>0</v>
      </c>
      <c r="K486" s="30">
        <v>3000</v>
      </c>
      <c r="L486" s="30">
        <v>2500</v>
      </c>
      <c r="M486" s="30">
        <v>2500</v>
      </c>
      <c r="N486" s="30">
        <v>1193.75</v>
      </c>
      <c r="O486" s="30">
        <v>1122.18</v>
      </c>
    </row>
    <row r="487" spans="1:15" x14ac:dyDescent="0.25">
      <c r="A487" s="10" t="str">
        <f>MID(Tabla1[[#This Row],[Org 2]],1,2)</f>
        <v>05</v>
      </c>
      <c r="B487" s="28" t="s">
        <v>120</v>
      </c>
      <c r="C487" s="28" t="s">
        <v>121</v>
      </c>
      <c r="D487" s="11" t="str">
        <f>VLOOKUP(C487,Hoja2!B:C,2,FALSE)</f>
        <v>Dirección del Área de Innovación</v>
      </c>
      <c r="E487" s="12" t="str">
        <f t="shared" si="16"/>
        <v>2</v>
      </c>
      <c r="F487" s="12" t="str">
        <f t="shared" si="17"/>
        <v>23</v>
      </c>
      <c r="G487" s="28" t="s">
        <v>402</v>
      </c>
      <c r="H487" s="29" t="s">
        <v>403</v>
      </c>
      <c r="I487" s="30">
        <v>300</v>
      </c>
      <c r="J487" s="30">
        <v>0</v>
      </c>
      <c r="K487" s="30">
        <v>300</v>
      </c>
      <c r="L487" s="30">
        <v>0</v>
      </c>
      <c r="M487" s="30">
        <v>0</v>
      </c>
      <c r="N487" s="30">
        <v>0</v>
      </c>
      <c r="O487" s="30">
        <v>0</v>
      </c>
    </row>
    <row r="488" spans="1:15" x14ac:dyDescent="0.25">
      <c r="A488" s="10" t="str">
        <f>MID(Tabla1[[#This Row],[Org 2]],1,2)</f>
        <v>05</v>
      </c>
      <c r="B488" s="28" t="s">
        <v>120</v>
      </c>
      <c r="C488" s="28" t="s">
        <v>121</v>
      </c>
      <c r="D488" s="11" t="str">
        <f>VLOOKUP(C488,Hoja2!B:C,2,FALSE)</f>
        <v>Dirección del Área de Innovación</v>
      </c>
      <c r="E488" s="12" t="str">
        <f t="shared" si="16"/>
        <v>2</v>
      </c>
      <c r="F488" s="12" t="str">
        <f t="shared" si="17"/>
        <v>23</v>
      </c>
      <c r="G488" s="28" t="s">
        <v>404</v>
      </c>
      <c r="H488" s="29" t="s">
        <v>405</v>
      </c>
      <c r="I488" s="30">
        <v>300</v>
      </c>
      <c r="J488" s="30">
        <v>0</v>
      </c>
      <c r="K488" s="30">
        <v>300</v>
      </c>
      <c r="L488" s="30">
        <v>56.1</v>
      </c>
      <c r="M488" s="30">
        <v>56.1</v>
      </c>
      <c r="N488" s="30">
        <v>56.1</v>
      </c>
      <c r="O488" s="30">
        <v>0</v>
      </c>
    </row>
    <row r="489" spans="1:15" x14ac:dyDescent="0.25">
      <c r="A489" s="10" t="str">
        <f>MID(Tabla1[[#This Row],[Org 2]],1,2)</f>
        <v>05</v>
      </c>
      <c r="B489" s="28" t="s">
        <v>120</v>
      </c>
      <c r="C489" s="28" t="s">
        <v>121</v>
      </c>
      <c r="D489" s="11" t="str">
        <f>VLOOKUP(C489,Hoja2!B:C,2,FALSE)</f>
        <v>Dirección del Área de Innovación</v>
      </c>
      <c r="E489" s="12" t="str">
        <f t="shared" si="16"/>
        <v>2</v>
      </c>
      <c r="F489" s="12" t="str">
        <f t="shared" si="17"/>
        <v>23</v>
      </c>
      <c r="G489" s="28" t="s">
        <v>408</v>
      </c>
      <c r="H489" s="29" t="s">
        <v>409</v>
      </c>
      <c r="I489" s="30">
        <v>300</v>
      </c>
      <c r="J489" s="30">
        <v>0</v>
      </c>
      <c r="K489" s="30">
        <v>300</v>
      </c>
      <c r="L489" s="30">
        <v>0</v>
      </c>
      <c r="M489" s="30">
        <v>0</v>
      </c>
      <c r="N489" s="30">
        <v>0</v>
      </c>
      <c r="O489" s="30">
        <v>0</v>
      </c>
    </row>
    <row r="490" spans="1:15" x14ac:dyDescent="0.25">
      <c r="A490" s="10" t="str">
        <f>MID(Tabla1[[#This Row],[Org 2]],1,2)</f>
        <v>05</v>
      </c>
      <c r="B490" s="28" t="s">
        <v>120</v>
      </c>
      <c r="C490" s="28" t="s">
        <v>122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28" t="s">
        <v>412</v>
      </c>
      <c r="H490" s="29" t="s">
        <v>413</v>
      </c>
      <c r="I490" s="30">
        <v>0</v>
      </c>
      <c r="J490" s="30">
        <v>0</v>
      </c>
      <c r="K490" s="30">
        <v>0</v>
      </c>
      <c r="L490" s="30">
        <v>12296.3</v>
      </c>
      <c r="M490" s="30">
        <v>12296.3</v>
      </c>
      <c r="N490" s="30">
        <v>0</v>
      </c>
      <c r="O490" s="30">
        <v>0</v>
      </c>
    </row>
    <row r="491" spans="1:15" x14ac:dyDescent="0.25">
      <c r="A491" s="10" t="str">
        <f>MID(Tabla1[[#This Row],[Org 2]],1,2)</f>
        <v>05</v>
      </c>
      <c r="B491" s="28" t="s">
        <v>120</v>
      </c>
      <c r="C491" s="28" t="s">
        <v>122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28" t="s">
        <v>414</v>
      </c>
      <c r="H491" s="29" t="s">
        <v>415</v>
      </c>
      <c r="I491" s="30">
        <v>43287</v>
      </c>
      <c r="J491" s="30">
        <v>0</v>
      </c>
      <c r="K491" s="30">
        <v>43287</v>
      </c>
      <c r="L491" s="30">
        <v>9800</v>
      </c>
      <c r="M491" s="30">
        <v>9800</v>
      </c>
      <c r="N491" s="30">
        <v>9605.69</v>
      </c>
      <c r="O491" s="30">
        <v>9605.69</v>
      </c>
    </row>
    <row r="492" spans="1:15" x14ac:dyDescent="0.25">
      <c r="A492" s="10" t="str">
        <f>MID(Tabla1[[#This Row],[Org 2]],1,2)</f>
        <v>05</v>
      </c>
      <c r="B492" s="28" t="s">
        <v>120</v>
      </c>
      <c r="C492" s="28" t="s">
        <v>122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28" t="s">
        <v>382</v>
      </c>
      <c r="H492" s="29" t="s">
        <v>383</v>
      </c>
      <c r="I492" s="30">
        <v>11051</v>
      </c>
      <c r="J492" s="30">
        <v>0</v>
      </c>
      <c r="K492" s="30">
        <v>11051</v>
      </c>
      <c r="L492" s="30">
        <v>15810.4</v>
      </c>
      <c r="M492" s="30">
        <v>15810.4</v>
      </c>
      <c r="N492" s="30">
        <v>13387.9</v>
      </c>
      <c r="O492" s="30">
        <v>13387.9</v>
      </c>
    </row>
    <row r="493" spans="1:15" x14ac:dyDescent="0.25">
      <c r="A493" s="10" t="str">
        <f>MID(Tabla1[[#This Row],[Org 2]],1,2)</f>
        <v>05</v>
      </c>
      <c r="B493" s="28" t="s">
        <v>120</v>
      </c>
      <c r="C493" s="28" t="s">
        <v>122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12</v>
      </c>
      <c r="G493" s="28" t="s">
        <v>416</v>
      </c>
      <c r="H493" s="29" t="s">
        <v>417</v>
      </c>
      <c r="I493" s="30">
        <v>18734</v>
      </c>
      <c r="J493" s="30">
        <v>0</v>
      </c>
      <c r="K493" s="30">
        <v>18734</v>
      </c>
      <c r="L493" s="30">
        <v>18972.2</v>
      </c>
      <c r="M493" s="30">
        <v>18972.2</v>
      </c>
      <c r="N493" s="30">
        <v>18955.669999999998</v>
      </c>
      <c r="O493" s="30">
        <v>18955.669999999998</v>
      </c>
    </row>
    <row r="494" spans="1:15" x14ac:dyDescent="0.25">
      <c r="A494" s="10" t="str">
        <f>MID(Tabla1[[#This Row],[Org 2]],1,2)</f>
        <v>05</v>
      </c>
      <c r="B494" s="28" t="s">
        <v>120</v>
      </c>
      <c r="C494" s="28" t="s">
        <v>122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12</v>
      </c>
      <c r="G494" s="28" t="s">
        <v>384</v>
      </c>
      <c r="H494" s="29" t="s">
        <v>385</v>
      </c>
      <c r="I494" s="30">
        <v>17134</v>
      </c>
      <c r="J494" s="30">
        <v>0</v>
      </c>
      <c r="K494" s="30">
        <v>17134</v>
      </c>
      <c r="L494" s="30">
        <v>10880</v>
      </c>
      <c r="M494" s="30">
        <v>10880</v>
      </c>
      <c r="N494" s="30">
        <v>10795.06</v>
      </c>
      <c r="O494" s="30">
        <v>10795.06</v>
      </c>
    </row>
    <row r="495" spans="1:15" x14ac:dyDescent="0.25">
      <c r="A495" s="10" t="str">
        <f>MID(Tabla1[[#This Row],[Org 2]],1,2)</f>
        <v>05</v>
      </c>
      <c r="B495" s="28" t="s">
        <v>120</v>
      </c>
      <c r="C495" s="28" t="s">
        <v>122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12</v>
      </c>
      <c r="G495" s="28" t="s">
        <v>386</v>
      </c>
      <c r="H495" s="29" t="s">
        <v>387</v>
      </c>
      <c r="I495" s="30">
        <v>39319</v>
      </c>
      <c r="J495" s="30">
        <v>0</v>
      </c>
      <c r="K495" s="30">
        <v>39319</v>
      </c>
      <c r="L495" s="30">
        <v>28850.43</v>
      </c>
      <c r="M495" s="30">
        <v>28850.43</v>
      </c>
      <c r="N495" s="30">
        <v>22993.87</v>
      </c>
      <c r="O495" s="30">
        <v>22993.87</v>
      </c>
    </row>
    <row r="496" spans="1:15" x14ac:dyDescent="0.25">
      <c r="A496" s="10" t="str">
        <f>MID(Tabla1[[#This Row],[Org 2]],1,2)</f>
        <v>05</v>
      </c>
      <c r="B496" s="28" t="s">
        <v>120</v>
      </c>
      <c r="C496" s="28" t="s">
        <v>122</v>
      </c>
      <c r="D496" s="11" t="str">
        <f>VLOOKUP(C496,Hoja2!B:C,2,FALSE)</f>
        <v>Mercados</v>
      </c>
      <c r="E496" s="12" t="str">
        <f t="shared" si="16"/>
        <v>1</v>
      </c>
      <c r="F496" s="12" t="str">
        <f t="shared" si="17"/>
        <v>12</v>
      </c>
      <c r="G496" s="28" t="s">
        <v>388</v>
      </c>
      <c r="H496" s="29" t="s">
        <v>389</v>
      </c>
      <c r="I496" s="30">
        <v>98720</v>
      </c>
      <c r="J496" s="30">
        <v>0</v>
      </c>
      <c r="K496" s="30">
        <v>98720</v>
      </c>
      <c r="L496" s="30">
        <v>69688.08</v>
      </c>
      <c r="M496" s="30">
        <v>69688.08</v>
      </c>
      <c r="N496" s="30">
        <v>55025.69</v>
      </c>
      <c r="O496" s="30">
        <v>55025.69</v>
      </c>
    </row>
    <row r="497" spans="1:15" x14ac:dyDescent="0.25">
      <c r="A497" s="10" t="str">
        <f>MID(Tabla1[[#This Row],[Org 2]],1,2)</f>
        <v>05</v>
      </c>
      <c r="B497" s="28" t="s">
        <v>120</v>
      </c>
      <c r="C497" s="28" t="s">
        <v>122</v>
      </c>
      <c r="D497" s="11" t="str">
        <f>VLOOKUP(C497,Hoja2!B:C,2,FALSE)</f>
        <v>Mercados</v>
      </c>
      <c r="E497" s="12" t="str">
        <f t="shared" si="16"/>
        <v>1</v>
      </c>
      <c r="F497" s="12" t="str">
        <f t="shared" si="17"/>
        <v>12</v>
      </c>
      <c r="G497" s="28" t="s">
        <v>390</v>
      </c>
      <c r="H497" s="29" t="s">
        <v>391</v>
      </c>
      <c r="I497" s="30">
        <v>8488</v>
      </c>
      <c r="J497" s="30">
        <v>0</v>
      </c>
      <c r="K497" s="30">
        <v>8488</v>
      </c>
      <c r="L497" s="30">
        <v>5602</v>
      </c>
      <c r="M497" s="30">
        <v>5602</v>
      </c>
      <c r="N497" s="30">
        <v>5597.11</v>
      </c>
      <c r="O497" s="30">
        <v>5597.11</v>
      </c>
    </row>
    <row r="498" spans="1:15" x14ac:dyDescent="0.25">
      <c r="A498" s="10" t="str">
        <f>MID(Tabla1[[#This Row],[Org 2]],1,2)</f>
        <v>05</v>
      </c>
      <c r="B498" s="28" t="s">
        <v>120</v>
      </c>
      <c r="C498" s="28" t="s">
        <v>122</v>
      </c>
      <c r="D498" s="11" t="str">
        <f>VLOOKUP(C498,Hoja2!B:C,2,FALSE)</f>
        <v>Mercados</v>
      </c>
      <c r="E498" s="12" t="str">
        <f t="shared" si="16"/>
        <v>1</v>
      </c>
      <c r="F498" s="12" t="str">
        <f t="shared" si="17"/>
        <v>13</v>
      </c>
      <c r="G498" s="28" t="s">
        <v>428</v>
      </c>
      <c r="H498" s="29" t="s">
        <v>379</v>
      </c>
      <c r="I498" s="30">
        <v>208702</v>
      </c>
      <c r="J498" s="30">
        <v>0</v>
      </c>
      <c r="K498" s="30">
        <v>208702</v>
      </c>
      <c r="L498" s="30">
        <v>140960.57999999999</v>
      </c>
      <c r="M498" s="30">
        <v>140960.57999999999</v>
      </c>
      <c r="N498" s="30">
        <v>128712.03</v>
      </c>
      <c r="O498" s="30">
        <v>128712.03</v>
      </c>
    </row>
    <row r="499" spans="1:15" x14ac:dyDescent="0.25">
      <c r="A499" s="10" t="str">
        <f>MID(Tabla1[[#This Row],[Org 2]],1,2)</f>
        <v>05</v>
      </c>
      <c r="B499" s="28" t="s">
        <v>120</v>
      </c>
      <c r="C499" s="28" t="s">
        <v>122</v>
      </c>
      <c r="D499" s="11" t="str">
        <f>VLOOKUP(C499,Hoja2!B:C,2,FALSE)</f>
        <v>Mercados</v>
      </c>
      <c r="E499" s="12" t="str">
        <f t="shared" si="16"/>
        <v>1</v>
      </c>
      <c r="F499" s="12" t="str">
        <f t="shared" si="17"/>
        <v>13</v>
      </c>
      <c r="G499" s="28" t="s">
        <v>429</v>
      </c>
      <c r="H499" s="29" t="s">
        <v>430</v>
      </c>
      <c r="I499" s="30">
        <v>0</v>
      </c>
      <c r="J499" s="30">
        <v>0</v>
      </c>
      <c r="K499" s="30">
        <v>0</v>
      </c>
      <c r="L499" s="30">
        <v>1868.31</v>
      </c>
      <c r="M499" s="30">
        <v>1868.31</v>
      </c>
      <c r="N499" s="30">
        <v>898.69</v>
      </c>
      <c r="O499" s="30">
        <v>898.69</v>
      </c>
    </row>
    <row r="500" spans="1:15" x14ac:dyDescent="0.25">
      <c r="A500" s="10" t="str">
        <f>MID(Tabla1[[#This Row],[Org 2]],1,2)</f>
        <v>05</v>
      </c>
      <c r="B500" s="28" t="s">
        <v>120</v>
      </c>
      <c r="C500" s="28" t="s">
        <v>122</v>
      </c>
      <c r="D500" s="11" t="str">
        <f>VLOOKUP(C500,Hoja2!B:C,2,FALSE)</f>
        <v>Mercados</v>
      </c>
      <c r="E500" s="12" t="str">
        <f t="shared" si="16"/>
        <v>1</v>
      </c>
      <c r="F500" s="12" t="str">
        <f t="shared" si="17"/>
        <v>13</v>
      </c>
      <c r="G500" s="28" t="s">
        <v>431</v>
      </c>
      <c r="H500" s="29" t="s">
        <v>432</v>
      </c>
      <c r="I500" s="30">
        <v>188505</v>
      </c>
      <c r="J500" s="30">
        <v>0</v>
      </c>
      <c r="K500" s="30">
        <v>188505</v>
      </c>
      <c r="L500" s="30">
        <v>189928.04</v>
      </c>
      <c r="M500" s="30">
        <v>189928.04</v>
      </c>
      <c r="N500" s="30">
        <v>189308.29</v>
      </c>
      <c r="O500" s="30">
        <v>189308.29</v>
      </c>
    </row>
    <row r="501" spans="1:15" x14ac:dyDescent="0.25">
      <c r="A501" s="10" t="str">
        <f>MID(Tabla1[[#This Row],[Org 2]],1,2)</f>
        <v>05</v>
      </c>
      <c r="B501" s="28" t="s">
        <v>120</v>
      </c>
      <c r="C501" s="28" t="s">
        <v>122</v>
      </c>
      <c r="D501" s="11" t="str">
        <f>VLOOKUP(C501,Hoja2!B:C,2,FALSE)</f>
        <v>Mercados</v>
      </c>
      <c r="E501" s="12" t="str">
        <f t="shared" si="16"/>
        <v>1</v>
      </c>
      <c r="F501" s="12" t="str">
        <f t="shared" si="17"/>
        <v>13</v>
      </c>
      <c r="G501" s="28" t="s">
        <v>451</v>
      </c>
      <c r="H501" s="29" t="s">
        <v>452</v>
      </c>
      <c r="I501" s="30">
        <v>0</v>
      </c>
      <c r="J501" s="30">
        <v>0</v>
      </c>
      <c r="K501" s="30">
        <v>0</v>
      </c>
      <c r="L501" s="30">
        <v>18000</v>
      </c>
      <c r="M501" s="30">
        <v>18000</v>
      </c>
      <c r="N501" s="30">
        <v>0</v>
      </c>
      <c r="O501" s="30">
        <v>0</v>
      </c>
    </row>
    <row r="502" spans="1:15" x14ac:dyDescent="0.25">
      <c r="A502" s="10" t="str">
        <f>MID(Tabla1[[#This Row],[Org 2]],1,2)</f>
        <v>05</v>
      </c>
      <c r="B502" s="28" t="s">
        <v>120</v>
      </c>
      <c r="C502" s="28" t="s">
        <v>122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20</v>
      </c>
      <c r="G502" s="28" t="s">
        <v>559</v>
      </c>
      <c r="H502" s="29" t="s">
        <v>560</v>
      </c>
      <c r="I502" s="30">
        <v>10000</v>
      </c>
      <c r="J502" s="30">
        <v>0</v>
      </c>
      <c r="K502" s="30">
        <v>10000</v>
      </c>
      <c r="L502" s="30">
        <v>10920.54</v>
      </c>
      <c r="M502" s="30">
        <v>10920.54</v>
      </c>
      <c r="N502" s="30">
        <v>10320.06</v>
      </c>
      <c r="O502" s="30">
        <v>10320.06</v>
      </c>
    </row>
    <row r="503" spans="1:15" x14ac:dyDescent="0.25">
      <c r="A503" s="10" t="str">
        <f>MID(Tabla1[[#This Row],[Org 2]],1,2)</f>
        <v>05</v>
      </c>
      <c r="B503" s="28" t="s">
        <v>120</v>
      </c>
      <c r="C503" s="28" t="s">
        <v>122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20</v>
      </c>
      <c r="G503" s="28" t="s">
        <v>418</v>
      </c>
      <c r="H503" s="29" t="s">
        <v>419</v>
      </c>
      <c r="I503" s="30">
        <v>1500</v>
      </c>
      <c r="J503" s="30">
        <v>0</v>
      </c>
      <c r="K503" s="30">
        <v>1500</v>
      </c>
      <c r="L503" s="30">
        <v>2050</v>
      </c>
      <c r="M503" s="30">
        <v>2050</v>
      </c>
      <c r="N503" s="30">
        <v>830.74</v>
      </c>
      <c r="O503" s="30">
        <v>830.74</v>
      </c>
    </row>
    <row r="504" spans="1:15" x14ac:dyDescent="0.25">
      <c r="A504" s="10" t="str">
        <f>MID(Tabla1[[#This Row],[Org 2]],1,2)</f>
        <v>05</v>
      </c>
      <c r="B504" s="28" t="s">
        <v>120</v>
      </c>
      <c r="C504" s="28" t="s">
        <v>122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21</v>
      </c>
      <c r="G504" s="28" t="s">
        <v>496</v>
      </c>
      <c r="H504" s="29" t="s">
        <v>497</v>
      </c>
      <c r="I504" s="30">
        <v>5500</v>
      </c>
      <c r="J504" s="30">
        <v>0</v>
      </c>
      <c r="K504" s="30">
        <v>5500</v>
      </c>
      <c r="L504" s="30">
        <v>5424.78</v>
      </c>
      <c r="M504" s="30">
        <v>5424.78</v>
      </c>
      <c r="N504" s="30">
        <v>5424.78</v>
      </c>
      <c r="O504" s="30">
        <v>0</v>
      </c>
    </row>
    <row r="505" spans="1:15" x14ac:dyDescent="0.25">
      <c r="A505" s="10" t="str">
        <f>MID(Tabla1[[#This Row],[Org 2]],1,2)</f>
        <v>05</v>
      </c>
      <c r="B505" s="28" t="s">
        <v>120</v>
      </c>
      <c r="C505" s="28" t="s">
        <v>122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21</v>
      </c>
      <c r="G505" s="28" t="s">
        <v>420</v>
      </c>
      <c r="H505" s="29" t="s">
        <v>421</v>
      </c>
      <c r="I505" s="30">
        <v>1000</v>
      </c>
      <c r="J505" s="30">
        <v>0</v>
      </c>
      <c r="K505" s="30">
        <v>1000</v>
      </c>
      <c r="L505" s="30">
        <v>0</v>
      </c>
      <c r="M505" s="30">
        <v>0</v>
      </c>
      <c r="N505" s="30">
        <v>0</v>
      </c>
      <c r="O505" s="30">
        <v>0</v>
      </c>
    </row>
    <row r="506" spans="1:15" x14ac:dyDescent="0.25">
      <c r="A506" s="10" t="str">
        <f>MID(Tabla1[[#This Row],[Org 2]],1,2)</f>
        <v>05</v>
      </c>
      <c r="B506" s="28" t="s">
        <v>120</v>
      </c>
      <c r="C506" s="28" t="s">
        <v>122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28" t="s">
        <v>453</v>
      </c>
      <c r="H506" s="29" t="s">
        <v>454</v>
      </c>
      <c r="I506" s="30">
        <v>8000</v>
      </c>
      <c r="J506" s="30">
        <v>0</v>
      </c>
      <c r="K506" s="30">
        <v>8000</v>
      </c>
      <c r="L506" s="30">
        <v>8000</v>
      </c>
      <c r="M506" s="30">
        <v>8000</v>
      </c>
      <c r="N506" s="30">
        <v>1120.95</v>
      </c>
      <c r="O506" s="30">
        <v>1059.06</v>
      </c>
    </row>
    <row r="507" spans="1:15" x14ac:dyDescent="0.25">
      <c r="A507" s="10" t="str">
        <f>MID(Tabla1[[#This Row],[Org 2]],1,2)</f>
        <v>05</v>
      </c>
      <c r="B507" s="28" t="s">
        <v>120</v>
      </c>
      <c r="C507" s="28" t="s">
        <v>122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28" t="s">
        <v>498</v>
      </c>
      <c r="H507" s="29" t="s">
        <v>499</v>
      </c>
      <c r="I507" s="30">
        <v>0</v>
      </c>
      <c r="J507" s="30">
        <v>0</v>
      </c>
      <c r="K507" s="30">
        <v>0</v>
      </c>
      <c r="L507" s="30">
        <v>1960</v>
      </c>
      <c r="M507" s="30">
        <v>1960</v>
      </c>
      <c r="N507" s="30">
        <v>1932.99</v>
      </c>
      <c r="O507" s="30">
        <v>1932.99</v>
      </c>
    </row>
    <row r="508" spans="1:15" x14ac:dyDescent="0.25">
      <c r="A508" s="10" t="str">
        <f>MID(Tabla1[[#This Row],[Org 2]],1,2)</f>
        <v>05</v>
      </c>
      <c r="B508" s="28" t="s">
        <v>120</v>
      </c>
      <c r="C508" s="28" t="s">
        <v>122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28" t="s">
        <v>437</v>
      </c>
      <c r="H508" s="29" t="s">
        <v>438</v>
      </c>
      <c r="I508" s="30">
        <v>1500</v>
      </c>
      <c r="J508" s="30">
        <v>0</v>
      </c>
      <c r="K508" s="30">
        <v>1500</v>
      </c>
      <c r="L508" s="30">
        <v>0</v>
      </c>
      <c r="M508" s="30">
        <v>0</v>
      </c>
      <c r="N508" s="30">
        <v>0</v>
      </c>
      <c r="O508" s="30">
        <v>0</v>
      </c>
    </row>
    <row r="509" spans="1:15" x14ac:dyDescent="0.25">
      <c r="A509" s="10" t="str">
        <f>MID(Tabla1[[#This Row],[Org 2]],1,2)</f>
        <v>05</v>
      </c>
      <c r="B509" s="28" t="s">
        <v>120</v>
      </c>
      <c r="C509" s="28" t="s">
        <v>122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28" t="s">
        <v>439</v>
      </c>
      <c r="H509" s="29" t="s">
        <v>440</v>
      </c>
      <c r="I509" s="30">
        <v>3000</v>
      </c>
      <c r="J509" s="30">
        <v>0</v>
      </c>
      <c r="K509" s="30">
        <v>3000</v>
      </c>
      <c r="L509" s="30">
        <v>1948.76</v>
      </c>
      <c r="M509" s="30">
        <v>1948.76</v>
      </c>
      <c r="N509" s="30">
        <v>1484.54</v>
      </c>
      <c r="O509" s="30">
        <v>1360.58</v>
      </c>
    </row>
    <row r="510" spans="1:15" x14ac:dyDescent="0.25">
      <c r="A510" s="10" t="str">
        <f>MID(Tabla1[[#This Row],[Org 2]],1,2)</f>
        <v>05</v>
      </c>
      <c r="B510" s="28" t="s">
        <v>120</v>
      </c>
      <c r="C510" s="28" t="s">
        <v>122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28" t="s">
        <v>443</v>
      </c>
      <c r="H510" s="29" t="s">
        <v>444</v>
      </c>
      <c r="I510" s="30">
        <v>900</v>
      </c>
      <c r="J510" s="30">
        <v>0</v>
      </c>
      <c r="K510" s="30">
        <v>900</v>
      </c>
      <c r="L510" s="30">
        <v>580.88</v>
      </c>
      <c r="M510" s="30">
        <v>580.88</v>
      </c>
      <c r="N510" s="30">
        <v>580.88</v>
      </c>
      <c r="O510" s="30">
        <v>580.88</v>
      </c>
    </row>
    <row r="511" spans="1:15" x14ac:dyDescent="0.25">
      <c r="A511" s="10" t="str">
        <f>MID(Tabla1[[#This Row],[Org 2]],1,2)</f>
        <v>05</v>
      </c>
      <c r="B511" s="28" t="s">
        <v>120</v>
      </c>
      <c r="C511" s="28" t="s">
        <v>122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28" t="s">
        <v>563</v>
      </c>
      <c r="H511" s="29" t="s">
        <v>564</v>
      </c>
      <c r="I511" s="30">
        <v>1000</v>
      </c>
      <c r="J511" s="30">
        <v>0</v>
      </c>
      <c r="K511" s="30">
        <v>1000</v>
      </c>
      <c r="L511" s="30">
        <v>0</v>
      </c>
      <c r="M511" s="30">
        <v>0</v>
      </c>
      <c r="N511" s="30">
        <v>0</v>
      </c>
      <c r="O511" s="30">
        <v>0</v>
      </c>
    </row>
    <row r="512" spans="1:15" x14ac:dyDescent="0.25">
      <c r="A512" s="10" t="str">
        <f>MID(Tabla1[[#This Row],[Org 2]],1,2)</f>
        <v>05</v>
      </c>
      <c r="B512" s="28" t="s">
        <v>120</v>
      </c>
      <c r="C512" s="28" t="s">
        <v>122</v>
      </c>
      <c r="D512" s="11" t="str">
        <f>VLOOKUP(C512,Hoja2!B:C,2,FALSE)</f>
        <v>Mercados</v>
      </c>
      <c r="E512" s="12" t="str">
        <f t="shared" si="16"/>
        <v>2</v>
      </c>
      <c r="F512" s="12" t="str">
        <f t="shared" si="17"/>
        <v>22</v>
      </c>
      <c r="G512" s="28" t="s">
        <v>445</v>
      </c>
      <c r="H512" s="29" t="s">
        <v>446</v>
      </c>
      <c r="I512" s="30">
        <v>25000</v>
      </c>
      <c r="J512" s="30">
        <v>31015.39</v>
      </c>
      <c r="K512" s="30">
        <v>56015.39</v>
      </c>
      <c r="L512" s="30">
        <v>51629.49</v>
      </c>
      <c r="M512" s="30">
        <v>51629.49</v>
      </c>
      <c r="N512" s="30">
        <v>51629.49</v>
      </c>
      <c r="O512" s="30">
        <v>12427.66</v>
      </c>
    </row>
    <row r="513" spans="1:15" x14ac:dyDescent="0.25">
      <c r="A513" s="10" t="str">
        <f>MID(Tabla1[[#This Row],[Org 2]],1,2)</f>
        <v>05</v>
      </c>
      <c r="B513" s="28" t="s">
        <v>120</v>
      </c>
      <c r="C513" s="28" t="s">
        <v>122</v>
      </c>
      <c r="D513" s="11" t="str">
        <f>VLOOKUP(C513,Hoja2!B:C,2,FALSE)</f>
        <v>Mercados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28" t="s">
        <v>447</v>
      </c>
      <c r="H513" s="29" t="s">
        <v>448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30">
        <v>0</v>
      </c>
    </row>
    <row r="514" spans="1:15" x14ac:dyDescent="0.25">
      <c r="A514" s="10" t="str">
        <f>MID(Tabla1[[#This Row],[Org 2]],1,2)</f>
        <v>05</v>
      </c>
      <c r="B514" s="28" t="s">
        <v>120</v>
      </c>
      <c r="C514" s="28" t="s">
        <v>122</v>
      </c>
      <c r="D514" s="11" t="str">
        <f>VLOOKUP(C514,Hoja2!B:C,2,FALSE)</f>
        <v>Mercados</v>
      </c>
      <c r="E514" s="12" t="str">
        <f t="shared" si="18"/>
        <v>2</v>
      </c>
      <c r="F514" s="12" t="str">
        <f t="shared" si="19"/>
        <v>22</v>
      </c>
      <c r="G514" s="28" t="s">
        <v>449</v>
      </c>
      <c r="H514" s="29" t="s">
        <v>450</v>
      </c>
      <c r="I514" s="30">
        <v>20000</v>
      </c>
      <c r="J514" s="30">
        <v>0</v>
      </c>
      <c r="K514" s="30">
        <v>20000</v>
      </c>
      <c r="L514" s="30">
        <v>73659.27</v>
      </c>
      <c r="M514" s="30">
        <v>73659.27</v>
      </c>
      <c r="N514" s="30">
        <v>73659.27</v>
      </c>
      <c r="O514" s="30">
        <v>73659.27</v>
      </c>
    </row>
    <row r="515" spans="1:15" x14ac:dyDescent="0.25">
      <c r="A515" s="10" t="str">
        <f>MID(Tabla1[[#This Row],[Org 2]],1,2)</f>
        <v>05</v>
      </c>
      <c r="B515" s="28" t="s">
        <v>120</v>
      </c>
      <c r="C515" s="28" t="s">
        <v>122</v>
      </c>
      <c r="D515" s="11" t="str">
        <f>VLOOKUP(C515,Hoja2!B:C,2,FALSE)</f>
        <v>Mercados</v>
      </c>
      <c r="E515" s="12" t="str">
        <f t="shared" si="18"/>
        <v>2</v>
      </c>
      <c r="F515" s="12" t="str">
        <f t="shared" si="19"/>
        <v>22</v>
      </c>
      <c r="G515" s="28" t="s">
        <v>500</v>
      </c>
      <c r="H515" s="29" t="s">
        <v>501</v>
      </c>
      <c r="I515" s="30">
        <v>4000</v>
      </c>
      <c r="J515" s="30">
        <v>0</v>
      </c>
      <c r="K515" s="30">
        <v>4000</v>
      </c>
      <c r="L515" s="30">
        <v>4461.2700000000004</v>
      </c>
      <c r="M515" s="30">
        <v>4461.2700000000004</v>
      </c>
      <c r="N515" s="30">
        <v>4234.32</v>
      </c>
      <c r="O515" s="30">
        <v>4234.32</v>
      </c>
    </row>
    <row r="516" spans="1:15" x14ac:dyDescent="0.25">
      <c r="A516" s="10" t="str">
        <f>MID(Tabla1[[#This Row],[Org 2]],1,2)</f>
        <v>05</v>
      </c>
      <c r="B516" s="28" t="s">
        <v>120</v>
      </c>
      <c r="C516" s="28" t="s">
        <v>122</v>
      </c>
      <c r="D516" s="11" t="str">
        <f>VLOOKUP(C516,Hoja2!B:C,2,FALSE)</f>
        <v>Mercados</v>
      </c>
      <c r="E516" s="12" t="str">
        <f t="shared" si="18"/>
        <v>2</v>
      </c>
      <c r="F516" s="12" t="str">
        <f t="shared" si="19"/>
        <v>22</v>
      </c>
      <c r="G516" s="28" t="s">
        <v>461</v>
      </c>
      <c r="H516" s="29" t="s">
        <v>462</v>
      </c>
      <c r="I516" s="30">
        <v>80000</v>
      </c>
      <c r="J516" s="30">
        <v>0</v>
      </c>
      <c r="K516" s="30">
        <v>80000</v>
      </c>
      <c r="L516" s="30">
        <v>35798.9</v>
      </c>
      <c r="M516" s="30">
        <v>35798.9</v>
      </c>
      <c r="N516" s="30">
        <v>34346.9</v>
      </c>
      <c r="O516" s="30">
        <v>15372.35</v>
      </c>
    </row>
    <row r="517" spans="1:15" x14ac:dyDescent="0.25">
      <c r="A517" s="10" t="str">
        <f>MID(Tabla1[[#This Row],[Org 2]],1,2)</f>
        <v>05</v>
      </c>
      <c r="B517" s="28" t="s">
        <v>120</v>
      </c>
      <c r="C517" s="28" t="s">
        <v>122</v>
      </c>
      <c r="D517" s="11" t="str">
        <f>VLOOKUP(C517,Hoja2!B:C,2,FALSE)</f>
        <v>Mercados</v>
      </c>
      <c r="E517" s="12" t="str">
        <f t="shared" si="18"/>
        <v>2</v>
      </c>
      <c r="F517" s="12" t="str">
        <f t="shared" si="19"/>
        <v>22</v>
      </c>
      <c r="G517" s="28" t="s">
        <v>424</v>
      </c>
      <c r="H517" s="29" t="s">
        <v>425</v>
      </c>
      <c r="I517" s="30">
        <v>30000</v>
      </c>
      <c r="J517" s="30">
        <v>20000</v>
      </c>
      <c r="K517" s="30">
        <v>50000</v>
      </c>
      <c r="L517" s="30">
        <v>43584.11</v>
      </c>
      <c r="M517" s="30">
        <v>43584.11</v>
      </c>
      <c r="N517" s="30">
        <v>43584.1</v>
      </c>
      <c r="O517" s="30">
        <v>35911.599999999999</v>
      </c>
    </row>
    <row r="518" spans="1:15" x14ac:dyDescent="0.25">
      <c r="A518" s="10" t="str">
        <f>MID(Tabla1[[#This Row],[Org 2]],1,2)</f>
        <v>05</v>
      </c>
      <c r="B518" s="28" t="s">
        <v>120</v>
      </c>
      <c r="C518" s="28" t="s">
        <v>122</v>
      </c>
      <c r="D518" s="11" t="str">
        <f>VLOOKUP(C518,Hoja2!B:C,2,FALSE)</f>
        <v>Mercados</v>
      </c>
      <c r="E518" s="12" t="str">
        <f t="shared" si="18"/>
        <v>4</v>
      </c>
      <c r="F518" s="12" t="str">
        <f t="shared" si="19"/>
        <v>47</v>
      </c>
      <c r="G518" s="28" t="s">
        <v>623</v>
      </c>
      <c r="H518" s="29" t="s">
        <v>624</v>
      </c>
      <c r="I518" s="30">
        <v>20000</v>
      </c>
      <c r="J518" s="30">
        <v>-20000</v>
      </c>
      <c r="K518" s="30">
        <v>0</v>
      </c>
      <c r="L518" s="30">
        <v>0</v>
      </c>
      <c r="M518" s="30">
        <v>0</v>
      </c>
      <c r="N518" s="30">
        <v>0</v>
      </c>
      <c r="O518" s="30">
        <v>0</v>
      </c>
    </row>
    <row r="519" spans="1:15" x14ac:dyDescent="0.25">
      <c r="A519" s="10" t="str">
        <f>MID(Tabla1[[#This Row],[Org 2]],1,2)</f>
        <v>05</v>
      </c>
      <c r="B519" s="28" t="s">
        <v>120</v>
      </c>
      <c r="C519" s="28" t="s">
        <v>122</v>
      </c>
      <c r="D519" s="11" t="str">
        <f>VLOOKUP(C519,Hoja2!B:C,2,FALSE)</f>
        <v>Mercados</v>
      </c>
      <c r="E519" s="12" t="str">
        <f t="shared" si="18"/>
        <v>6</v>
      </c>
      <c r="F519" s="12" t="str">
        <f t="shared" si="19"/>
        <v>62</v>
      </c>
      <c r="G519" s="28" t="s">
        <v>455</v>
      </c>
      <c r="H519" s="29" t="s">
        <v>456</v>
      </c>
      <c r="I519" s="30">
        <v>0</v>
      </c>
      <c r="J519" s="30">
        <v>22990.26</v>
      </c>
      <c r="K519" s="30">
        <v>22990.26</v>
      </c>
      <c r="L519" s="30">
        <v>4840.26</v>
      </c>
      <c r="M519" s="30">
        <v>4840.26</v>
      </c>
      <c r="N519" s="30">
        <v>4840.26</v>
      </c>
      <c r="O519" s="30">
        <v>0</v>
      </c>
    </row>
    <row r="520" spans="1:15" x14ac:dyDescent="0.25">
      <c r="A520" s="10" t="str">
        <f>MID(Tabla1[[#This Row],[Org 2]],1,2)</f>
        <v>05</v>
      </c>
      <c r="B520" s="28" t="s">
        <v>120</v>
      </c>
      <c r="C520" s="28" t="s">
        <v>122</v>
      </c>
      <c r="D520" s="11" t="str">
        <f>VLOOKUP(C520,Hoja2!B:C,2,FALSE)</f>
        <v>Mercados</v>
      </c>
      <c r="E520" s="12" t="str">
        <f t="shared" si="18"/>
        <v>6</v>
      </c>
      <c r="F520" s="12" t="str">
        <f t="shared" si="19"/>
        <v>63</v>
      </c>
      <c r="G520" s="28" t="s">
        <v>504</v>
      </c>
      <c r="H520" s="29" t="s">
        <v>505</v>
      </c>
      <c r="I520" s="30">
        <v>1743382</v>
      </c>
      <c r="J520" s="30">
        <v>159334.92000000001</v>
      </c>
      <c r="K520" s="30">
        <v>1902716.92</v>
      </c>
      <c r="L520" s="30">
        <v>15688.73</v>
      </c>
      <c r="M520" s="30">
        <v>15688.73</v>
      </c>
      <c r="N520" s="30">
        <v>15688.73</v>
      </c>
      <c r="O520" s="30">
        <v>15688.73</v>
      </c>
    </row>
    <row r="521" spans="1:15" x14ac:dyDescent="0.25">
      <c r="A521" s="10" t="str">
        <f>MID(Tabla1[[#This Row],[Org 2]],1,2)</f>
        <v>05</v>
      </c>
      <c r="B521" s="28" t="s">
        <v>120</v>
      </c>
      <c r="C521" s="28" t="s">
        <v>123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28" t="s">
        <v>412</v>
      </c>
      <c r="H521" s="29" t="s">
        <v>413</v>
      </c>
      <c r="I521" s="30">
        <v>32818</v>
      </c>
      <c r="J521" s="30">
        <v>0</v>
      </c>
      <c r="K521" s="30">
        <v>32818</v>
      </c>
      <c r="L521" s="30">
        <v>31245.39</v>
      </c>
      <c r="M521" s="30">
        <v>31245.39</v>
      </c>
      <c r="N521" s="30">
        <v>29192.43</v>
      </c>
      <c r="O521" s="30">
        <v>29192.43</v>
      </c>
    </row>
    <row r="522" spans="1:15" x14ac:dyDescent="0.25">
      <c r="A522" s="10" t="str">
        <f>MID(Tabla1[[#This Row],[Org 2]],1,2)</f>
        <v>05</v>
      </c>
      <c r="B522" s="28" t="s">
        <v>120</v>
      </c>
      <c r="C522" s="28" t="s">
        <v>123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12</v>
      </c>
      <c r="G522" s="28" t="s">
        <v>414</v>
      </c>
      <c r="H522" s="29" t="s">
        <v>415</v>
      </c>
      <c r="I522" s="30">
        <v>28858</v>
      </c>
      <c r="J522" s="30">
        <v>0</v>
      </c>
      <c r="K522" s="30">
        <v>28858</v>
      </c>
      <c r="L522" s="30">
        <v>35029</v>
      </c>
      <c r="M522" s="30">
        <v>35029</v>
      </c>
      <c r="N522" s="30">
        <v>32516.68</v>
      </c>
      <c r="O522" s="30">
        <v>32516.68</v>
      </c>
    </row>
    <row r="523" spans="1:15" x14ac:dyDescent="0.25">
      <c r="A523" s="10" t="str">
        <f>MID(Tabla1[[#This Row],[Org 2]],1,2)</f>
        <v>05</v>
      </c>
      <c r="B523" s="28" t="s">
        <v>120</v>
      </c>
      <c r="C523" s="28" t="s">
        <v>123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12</v>
      </c>
      <c r="G523" s="28" t="s">
        <v>382</v>
      </c>
      <c r="H523" s="29" t="s">
        <v>383</v>
      </c>
      <c r="I523" s="30">
        <v>11051</v>
      </c>
      <c r="J523" s="30">
        <v>0</v>
      </c>
      <c r="K523" s="30">
        <v>11051</v>
      </c>
      <c r="L523" s="30">
        <v>12200</v>
      </c>
      <c r="M523" s="30">
        <v>12200</v>
      </c>
      <c r="N523" s="30">
        <v>9076.7000000000007</v>
      </c>
      <c r="O523" s="30">
        <v>9076.7000000000007</v>
      </c>
    </row>
    <row r="524" spans="1:15" x14ac:dyDescent="0.25">
      <c r="A524" s="10" t="str">
        <f>MID(Tabla1[[#This Row],[Org 2]],1,2)</f>
        <v>05</v>
      </c>
      <c r="B524" s="28" t="s">
        <v>120</v>
      </c>
      <c r="C524" s="28" t="s">
        <v>123</v>
      </c>
      <c r="D524" s="11" t="str">
        <f>VLOOKUP(C524,Hoja2!B:C,2,FALSE)</f>
        <v>Actuaciones en materia de comercio minorista</v>
      </c>
      <c r="E524" s="12" t="str">
        <f t="shared" si="18"/>
        <v>1</v>
      </c>
      <c r="F524" s="12" t="str">
        <f t="shared" si="19"/>
        <v>12</v>
      </c>
      <c r="G524" s="28" t="s">
        <v>416</v>
      </c>
      <c r="H524" s="29" t="s">
        <v>417</v>
      </c>
      <c r="I524" s="30">
        <v>9367</v>
      </c>
      <c r="J524" s="30">
        <v>0</v>
      </c>
      <c r="K524" s="30">
        <v>9367</v>
      </c>
      <c r="L524" s="30">
        <v>9418.76</v>
      </c>
      <c r="M524" s="30">
        <v>9418.76</v>
      </c>
      <c r="N524" s="30">
        <v>9405.17</v>
      </c>
      <c r="O524" s="30">
        <v>9405.17</v>
      </c>
    </row>
    <row r="525" spans="1:15" x14ac:dyDescent="0.25">
      <c r="A525" s="10" t="str">
        <f>MID(Tabla1[[#This Row],[Org 2]],1,2)</f>
        <v>05</v>
      </c>
      <c r="B525" s="28" t="s">
        <v>120</v>
      </c>
      <c r="C525" s="28" t="s">
        <v>123</v>
      </c>
      <c r="D525" s="11" t="str">
        <f>VLOOKUP(C525,Hoja2!B:C,2,FALSE)</f>
        <v>Actuaciones en materia de comercio minorista</v>
      </c>
      <c r="E525" s="12" t="str">
        <f t="shared" si="18"/>
        <v>1</v>
      </c>
      <c r="F525" s="12" t="str">
        <f t="shared" si="19"/>
        <v>12</v>
      </c>
      <c r="G525" s="28" t="s">
        <v>384</v>
      </c>
      <c r="H525" s="29" t="s">
        <v>385</v>
      </c>
      <c r="I525" s="30">
        <v>16872</v>
      </c>
      <c r="J525" s="30">
        <v>0</v>
      </c>
      <c r="K525" s="30">
        <v>16872</v>
      </c>
      <c r="L525" s="30">
        <v>24731.37</v>
      </c>
      <c r="M525" s="30">
        <v>24731.37</v>
      </c>
      <c r="N525" s="30">
        <v>21654.73</v>
      </c>
      <c r="O525" s="30">
        <v>21654.73</v>
      </c>
    </row>
    <row r="526" spans="1:15" x14ac:dyDescent="0.25">
      <c r="A526" s="10" t="str">
        <f>MID(Tabla1[[#This Row],[Org 2]],1,2)</f>
        <v>05</v>
      </c>
      <c r="B526" s="28" t="s">
        <v>120</v>
      </c>
      <c r="C526" s="28" t="s">
        <v>123</v>
      </c>
      <c r="D526" s="11" t="str">
        <f>VLOOKUP(C526,Hoja2!B:C,2,FALSE)</f>
        <v>Actuaciones en materia de comercio minorista</v>
      </c>
      <c r="E526" s="12" t="str">
        <f t="shared" si="18"/>
        <v>1</v>
      </c>
      <c r="F526" s="12" t="str">
        <f t="shared" si="19"/>
        <v>12</v>
      </c>
      <c r="G526" s="28" t="s">
        <v>386</v>
      </c>
      <c r="H526" s="29" t="s">
        <v>387</v>
      </c>
      <c r="I526" s="30">
        <v>48671</v>
      </c>
      <c r="J526" s="30">
        <v>0</v>
      </c>
      <c r="K526" s="30">
        <v>48671</v>
      </c>
      <c r="L526" s="30">
        <v>57810.66</v>
      </c>
      <c r="M526" s="30">
        <v>57810.66</v>
      </c>
      <c r="N526" s="30">
        <v>47527.32</v>
      </c>
      <c r="O526" s="30">
        <v>47527.32</v>
      </c>
    </row>
    <row r="527" spans="1:15" x14ac:dyDescent="0.25">
      <c r="A527" s="10" t="str">
        <f>MID(Tabla1[[#This Row],[Org 2]],1,2)</f>
        <v>05</v>
      </c>
      <c r="B527" s="28" t="s">
        <v>120</v>
      </c>
      <c r="C527" s="28" t="s">
        <v>123</v>
      </c>
      <c r="D527" s="11" t="str">
        <f>VLOOKUP(C527,Hoja2!B:C,2,FALSE)</f>
        <v>Actuaciones en materia de comercio minorista</v>
      </c>
      <c r="E527" s="12" t="str">
        <f t="shared" si="18"/>
        <v>1</v>
      </c>
      <c r="F527" s="12" t="str">
        <f t="shared" si="19"/>
        <v>12</v>
      </c>
      <c r="G527" s="28" t="s">
        <v>388</v>
      </c>
      <c r="H527" s="29" t="s">
        <v>389</v>
      </c>
      <c r="I527" s="30">
        <v>120534</v>
      </c>
      <c r="J527" s="30">
        <v>41000</v>
      </c>
      <c r="K527" s="30">
        <v>161534</v>
      </c>
      <c r="L527" s="30">
        <v>146149.89000000001</v>
      </c>
      <c r="M527" s="30">
        <v>146149.89000000001</v>
      </c>
      <c r="N527" s="30">
        <v>121646.68</v>
      </c>
      <c r="O527" s="30">
        <v>121646.68</v>
      </c>
    </row>
    <row r="528" spans="1:15" x14ac:dyDescent="0.25">
      <c r="A528" s="10" t="str">
        <f>MID(Tabla1[[#This Row],[Org 2]],1,2)</f>
        <v>05</v>
      </c>
      <c r="B528" s="28" t="s">
        <v>120</v>
      </c>
      <c r="C528" s="28" t="s">
        <v>123</v>
      </c>
      <c r="D528" s="11" t="str">
        <f>VLOOKUP(C528,Hoja2!B:C,2,FALSE)</f>
        <v>Actuaciones en materia de comercio minorista</v>
      </c>
      <c r="E528" s="12" t="str">
        <f t="shared" si="18"/>
        <v>1</v>
      </c>
      <c r="F528" s="12" t="str">
        <f t="shared" si="19"/>
        <v>12</v>
      </c>
      <c r="G528" s="28" t="s">
        <v>390</v>
      </c>
      <c r="H528" s="29" t="s">
        <v>391</v>
      </c>
      <c r="I528" s="30">
        <v>8009</v>
      </c>
      <c r="J528" s="30">
        <v>0</v>
      </c>
      <c r="K528" s="30">
        <v>8009</v>
      </c>
      <c r="L528" s="30">
        <v>13102</v>
      </c>
      <c r="M528" s="30">
        <v>13102</v>
      </c>
      <c r="N528" s="30">
        <v>9740.7099999999991</v>
      </c>
      <c r="O528" s="30">
        <v>9740.7099999999991</v>
      </c>
    </row>
    <row r="529" spans="1:15" x14ac:dyDescent="0.25">
      <c r="A529" s="10" t="str">
        <f>MID(Tabla1[[#This Row],[Org 2]],1,2)</f>
        <v>05</v>
      </c>
      <c r="B529" s="28" t="s">
        <v>120</v>
      </c>
      <c r="C529" s="28" t="s">
        <v>123</v>
      </c>
      <c r="D529" s="11" t="str">
        <f>VLOOKUP(C529,Hoja2!B:C,2,FALSE)</f>
        <v>Actuaciones en materia de comercio minorista</v>
      </c>
      <c r="E529" s="12" t="str">
        <f t="shared" si="18"/>
        <v>1</v>
      </c>
      <c r="F529" s="12" t="str">
        <f t="shared" si="19"/>
        <v>13</v>
      </c>
      <c r="G529" s="28" t="s">
        <v>428</v>
      </c>
      <c r="H529" s="29" t="s">
        <v>379</v>
      </c>
      <c r="I529" s="30">
        <v>0</v>
      </c>
      <c r="J529" s="30">
        <v>0</v>
      </c>
      <c r="K529" s="30">
        <v>0</v>
      </c>
      <c r="L529" s="30">
        <v>0</v>
      </c>
      <c r="M529" s="30">
        <v>0</v>
      </c>
      <c r="N529" s="30">
        <v>0</v>
      </c>
      <c r="O529" s="30">
        <v>0</v>
      </c>
    </row>
    <row r="530" spans="1:15" x14ac:dyDescent="0.25">
      <c r="A530" s="10" t="str">
        <f>MID(Tabla1[[#This Row],[Org 2]],1,2)</f>
        <v>05</v>
      </c>
      <c r="B530" s="28" t="s">
        <v>120</v>
      </c>
      <c r="C530" s="28" t="s">
        <v>123</v>
      </c>
      <c r="D530" s="11" t="str">
        <f>VLOOKUP(C530,Hoja2!B:C,2,FALSE)</f>
        <v>Actuaciones en materia de comercio minorista</v>
      </c>
      <c r="E530" s="12" t="str">
        <f t="shared" si="18"/>
        <v>1</v>
      </c>
      <c r="F530" s="12" t="str">
        <f t="shared" si="19"/>
        <v>13</v>
      </c>
      <c r="G530" s="28" t="s">
        <v>431</v>
      </c>
      <c r="H530" s="29" t="s">
        <v>432</v>
      </c>
      <c r="I530" s="30">
        <v>0</v>
      </c>
      <c r="J530" s="30">
        <v>0</v>
      </c>
      <c r="K530" s="30">
        <v>0</v>
      </c>
      <c r="L530" s="30">
        <v>0</v>
      </c>
      <c r="M530" s="30">
        <v>0</v>
      </c>
      <c r="N530" s="30">
        <v>0</v>
      </c>
      <c r="O530" s="30">
        <v>0</v>
      </c>
    </row>
    <row r="531" spans="1:15" x14ac:dyDescent="0.25">
      <c r="A531" s="10" t="str">
        <f>MID(Tabla1[[#This Row],[Org 2]],1,2)</f>
        <v>05</v>
      </c>
      <c r="B531" s="28" t="s">
        <v>120</v>
      </c>
      <c r="C531" s="28" t="s">
        <v>123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20</v>
      </c>
      <c r="G531" s="28" t="s">
        <v>418</v>
      </c>
      <c r="H531" s="29" t="s">
        <v>419</v>
      </c>
      <c r="I531" s="30">
        <v>4500</v>
      </c>
      <c r="J531" s="30">
        <v>0</v>
      </c>
      <c r="K531" s="30">
        <v>4500</v>
      </c>
      <c r="L531" s="30">
        <v>0</v>
      </c>
      <c r="M531" s="30">
        <v>0</v>
      </c>
      <c r="N531" s="30">
        <v>0</v>
      </c>
      <c r="O531" s="30">
        <v>0</v>
      </c>
    </row>
    <row r="532" spans="1:15" x14ac:dyDescent="0.25">
      <c r="A532" s="10" t="str">
        <f>MID(Tabla1[[#This Row],[Org 2]],1,2)</f>
        <v>05</v>
      </c>
      <c r="B532" s="28" t="s">
        <v>120</v>
      </c>
      <c r="C532" s="28" t="s">
        <v>123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21</v>
      </c>
      <c r="G532" s="28" t="s">
        <v>420</v>
      </c>
      <c r="H532" s="29" t="s">
        <v>421</v>
      </c>
      <c r="I532" s="30">
        <v>5000</v>
      </c>
      <c r="J532" s="30">
        <v>0</v>
      </c>
      <c r="K532" s="30">
        <v>5000</v>
      </c>
      <c r="L532" s="30">
        <v>0</v>
      </c>
      <c r="M532" s="30">
        <v>0</v>
      </c>
      <c r="N532" s="30">
        <v>0</v>
      </c>
      <c r="O532" s="30">
        <v>0</v>
      </c>
    </row>
    <row r="533" spans="1:15" x14ac:dyDescent="0.25">
      <c r="A533" s="10" t="str">
        <f>MID(Tabla1[[#This Row],[Org 2]],1,2)</f>
        <v>05</v>
      </c>
      <c r="B533" s="28" t="s">
        <v>120</v>
      </c>
      <c r="C533" s="28" t="s">
        <v>123</v>
      </c>
      <c r="D533" s="11" t="str">
        <f>VLOOKUP(C533,Hoja2!B:C,2,FALSE)</f>
        <v>Actuaciones en materia de comercio minorista</v>
      </c>
      <c r="E533" s="12" t="str">
        <f t="shared" si="18"/>
        <v>2</v>
      </c>
      <c r="F533" s="12" t="str">
        <f t="shared" si="19"/>
        <v>22</v>
      </c>
      <c r="G533" s="28" t="s">
        <v>453</v>
      </c>
      <c r="H533" s="29" t="s">
        <v>454</v>
      </c>
      <c r="I533" s="30">
        <v>11000</v>
      </c>
      <c r="J533" s="30">
        <v>0</v>
      </c>
      <c r="K533" s="30">
        <v>11000</v>
      </c>
      <c r="L533" s="30">
        <v>11000</v>
      </c>
      <c r="M533" s="30">
        <v>11000</v>
      </c>
      <c r="N533" s="30">
        <v>0</v>
      </c>
      <c r="O533" s="30">
        <v>0</v>
      </c>
    </row>
    <row r="534" spans="1:15" x14ac:dyDescent="0.25">
      <c r="A534" s="10" t="str">
        <f>MID(Tabla1[[#This Row],[Org 2]],1,2)</f>
        <v>05</v>
      </c>
      <c r="B534" s="28" t="s">
        <v>120</v>
      </c>
      <c r="C534" s="28" t="s">
        <v>123</v>
      </c>
      <c r="D534" s="11" t="str">
        <f>VLOOKUP(C534,Hoja2!B:C,2,FALSE)</f>
        <v>Actuaciones en materia de comercio minorista</v>
      </c>
      <c r="E534" s="12" t="str">
        <f t="shared" si="18"/>
        <v>2</v>
      </c>
      <c r="F534" s="12" t="str">
        <f t="shared" si="19"/>
        <v>22</v>
      </c>
      <c r="G534" s="28" t="s">
        <v>563</v>
      </c>
      <c r="H534" s="29" t="s">
        <v>564</v>
      </c>
      <c r="I534" s="30">
        <v>1000</v>
      </c>
      <c r="J534" s="30">
        <v>0</v>
      </c>
      <c r="K534" s="30">
        <v>1000</v>
      </c>
      <c r="L534" s="30">
        <v>0</v>
      </c>
      <c r="M534" s="30">
        <v>0</v>
      </c>
      <c r="N534" s="30">
        <v>0</v>
      </c>
      <c r="O534" s="30">
        <v>0</v>
      </c>
    </row>
    <row r="535" spans="1:15" x14ac:dyDescent="0.25">
      <c r="A535" s="10" t="str">
        <f>MID(Tabla1[[#This Row],[Org 2]],1,2)</f>
        <v>05</v>
      </c>
      <c r="B535" s="28" t="s">
        <v>120</v>
      </c>
      <c r="C535" s="28" t="s">
        <v>123</v>
      </c>
      <c r="D535" s="11" t="str">
        <f>VLOOKUP(C535,Hoja2!B:C,2,FALSE)</f>
        <v>Actuaciones en materia de comercio minorista</v>
      </c>
      <c r="E535" s="12" t="str">
        <f t="shared" si="18"/>
        <v>2</v>
      </c>
      <c r="F535" s="12" t="str">
        <f t="shared" si="19"/>
        <v>22</v>
      </c>
      <c r="G535" s="28" t="s">
        <v>445</v>
      </c>
      <c r="H535" s="29" t="s">
        <v>446</v>
      </c>
      <c r="I535" s="30">
        <v>30000</v>
      </c>
      <c r="J535" s="30">
        <v>-22990.26</v>
      </c>
      <c r="K535" s="30">
        <v>7009.74</v>
      </c>
      <c r="L535" s="30">
        <v>5445</v>
      </c>
      <c r="M535" s="30">
        <v>5445</v>
      </c>
      <c r="N535" s="30">
        <v>5445</v>
      </c>
      <c r="O535" s="30">
        <v>0</v>
      </c>
    </row>
    <row r="536" spans="1:15" x14ac:dyDescent="0.25">
      <c r="A536" s="10" t="str">
        <f>MID(Tabla1[[#This Row],[Org 2]],1,2)</f>
        <v>05</v>
      </c>
      <c r="B536" s="28" t="s">
        <v>120</v>
      </c>
      <c r="C536" s="28" t="s">
        <v>123</v>
      </c>
      <c r="D536" s="11" t="str">
        <f>VLOOKUP(C536,Hoja2!B:C,2,FALSE)</f>
        <v>Actuaciones en materia de comercio minorista</v>
      </c>
      <c r="E536" s="12" t="str">
        <f t="shared" si="18"/>
        <v>2</v>
      </c>
      <c r="F536" s="12" t="str">
        <f t="shared" si="19"/>
        <v>22</v>
      </c>
      <c r="G536" s="28" t="s">
        <v>447</v>
      </c>
      <c r="H536" s="29" t="s">
        <v>448</v>
      </c>
      <c r="I536" s="30">
        <v>10000</v>
      </c>
      <c r="J536" s="30">
        <v>0</v>
      </c>
      <c r="K536" s="30">
        <v>10000</v>
      </c>
      <c r="L536" s="30">
        <v>3960</v>
      </c>
      <c r="M536" s="30">
        <v>3960</v>
      </c>
      <c r="N536" s="30">
        <v>3960</v>
      </c>
      <c r="O536" s="30">
        <v>3960</v>
      </c>
    </row>
    <row r="537" spans="1:15" x14ac:dyDescent="0.25">
      <c r="A537" s="10" t="str">
        <f>MID(Tabla1[[#This Row],[Org 2]],1,2)</f>
        <v>05</v>
      </c>
      <c r="B537" s="28" t="s">
        <v>120</v>
      </c>
      <c r="C537" s="28" t="s">
        <v>123</v>
      </c>
      <c r="D537" s="11" t="str">
        <f>VLOOKUP(C537,Hoja2!B:C,2,FALSE)</f>
        <v>Actuaciones en materia de comercio minorista</v>
      </c>
      <c r="E537" s="12" t="str">
        <f t="shared" si="18"/>
        <v>2</v>
      </c>
      <c r="F537" s="12" t="str">
        <f t="shared" si="19"/>
        <v>22</v>
      </c>
      <c r="G537" s="28" t="s">
        <v>449</v>
      </c>
      <c r="H537" s="29" t="s">
        <v>450</v>
      </c>
      <c r="I537" s="30">
        <v>15000</v>
      </c>
      <c r="J537" s="30">
        <v>0</v>
      </c>
      <c r="K537" s="30">
        <v>15000</v>
      </c>
      <c r="L537" s="30">
        <v>15045.69</v>
      </c>
      <c r="M537" s="30">
        <v>15045.69</v>
      </c>
      <c r="N537" s="30">
        <v>15045.68</v>
      </c>
      <c r="O537" s="30">
        <v>15045.68</v>
      </c>
    </row>
    <row r="538" spans="1:15" x14ac:dyDescent="0.25">
      <c r="A538" s="10" t="str">
        <f>MID(Tabla1[[#This Row],[Org 2]],1,2)</f>
        <v>05</v>
      </c>
      <c r="B538" s="28" t="s">
        <v>120</v>
      </c>
      <c r="C538" s="28" t="s">
        <v>123</v>
      </c>
      <c r="D538" s="11" t="str">
        <f>VLOOKUP(C538,Hoja2!B:C,2,FALSE)</f>
        <v>Actuaciones en materia de comercio minorista</v>
      </c>
      <c r="E538" s="12" t="str">
        <f t="shared" si="18"/>
        <v>2</v>
      </c>
      <c r="F538" s="12" t="str">
        <f t="shared" si="19"/>
        <v>22</v>
      </c>
      <c r="G538" s="28" t="s">
        <v>461</v>
      </c>
      <c r="H538" s="29" t="s">
        <v>462</v>
      </c>
      <c r="I538" s="30">
        <v>40000</v>
      </c>
      <c r="J538" s="30">
        <v>0</v>
      </c>
      <c r="K538" s="30">
        <v>40000</v>
      </c>
      <c r="L538" s="30">
        <v>10557.5</v>
      </c>
      <c r="M538" s="30">
        <v>10557.5</v>
      </c>
      <c r="N538" s="30">
        <v>8583.6200000000008</v>
      </c>
      <c r="O538" s="30">
        <v>7497.5</v>
      </c>
    </row>
    <row r="539" spans="1:15" x14ac:dyDescent="0.25">
      <c r="A539" s="10" t="str">
        <f>MID(Tabla1[[#This Row],[Org 2]],1,2)</f>
        <v>05</v>
      </c>
      <c r="B539" s="28" t="s">
        <v>120</v>
      </c>
      <c r="C539" s="28" t="s">
        <v>123</v>
      </c>
      <c r="D539" s="11" t="str">
        <f>VLOOKUP(C539,Hoja2!B:C,2,FALSE)</f>
        <v>Actuaciones en materia de comercio minorista</v>
      </c>
      <c r="E539" s="12" t="str">
        <f t="shared" si="18"/>
        <v>2</v>
      </c>
      <c r="F539" s="12" t="str">
        <f t="shared" si="19"/>
        <v>22</v>
      </c>
      <c r="G539" s="28" t="s">
        <v>424</v>
      </c>
      <c r="H539" s="29" t="s">
        <v>425</v>
      </c>
      <c r="I539" s="30">
        <v>15000</v>
      </c>
      <c r="J539" s="30">
        <v>0</v>
      </c>
      <c r="K539" s="30">
        <v>15000</v>
      </c>
      <c r="L539" s="30">
        <v>48345.17</v>
      </c>
      <c r="M539" s="30">
        <v>48345.17</v>
      </c>
      <c r="N539" s="30">
        <v>48345.17</v>
      </c>
      <c r="O539" s="30">
        <v>37845.17</v>
      </c>
    </row>
    <row r="540" spans="1:15" x14ac:dyDescent="0.25">
      <c r="A540" s="10" t="str">
        <f>MID(Tabla1[[#This Row],[Org 2]],1,2)</f>
        <v>05</v>
      </c>
      <c r="B540" s="28" t="s">
        <v>120</v>
      </c>
      <c r="C540" s="28" t="s">
        <v>123</v>
      </c>
      <c r="D540" s="11" t="str">
        <f>VLOOKUP(C540,Hoja2!B:C,2,FALSE)</f>
        <v>Actuaciones en materia de comercio minorista</v>
      </c>
      <c r="E540" s="12" t="str">
        <f t="shared" si="18"/>
        <v>4</v>
      </c>
      <c r="F540" s="12" t="str">
        <f t="shared" si="19"/>
        <v>46</v>
      </c>
      <c r="G540" s="28" t="s">
        <v>625</v>
      </c>
      <c r="H540" s="29" t="s">
        <v>626</v>
      </c>
      <c r="I540" s="30">
        <v>200000</v>
      </c>
      <c r="J540" s="30">
        <v>343250</v>
      </c>
      <c r="K540" s="30">
        <v>543250</v>
      </c>
      <c r="L540" s="30">
        <v>543250</v>
      </c>
      <c r="M540" s="30">
        <v>543250</v>
      </c>
      <c r="N540" s="30">
        <v>543250</v>
      </c>
      <c r="O540" s="30">
        <v>543250</v>
      </c>
    </row>
    <row r="541" spans="1:15" x14ac:dyDescent="0.25">
      <c r="A541" s="10" t="str">
        <f>MID(Tabla1[[#This Row],[Org 2]],1,2)</f>
        <v>05</v>
      </c>
      <c r="B541" s="28" t="s">
        <v>120</v>
      </c>
      <c r="C541" s="28" t="s">
        <v>123</v>
      </c>
      <c r="D541" s="11" t="str">
        <f>VLOOKUP(C541,Hoja2!B:C,2,FALSE)</f>
        <v>Actuaciones en materia de comercio minorista</v>
      </c>
      <c r="E541" s="12" t="str">
        <f t="shared" si="18"/>
        <v>4</v>
      </c>
      <c r="F541" s="12" t="str">
        <f t="shared" si="19"/>
        <v>48</v>
      </c>
      <c r="G541" s="28" t="s">
        <v>627</v>
      </c>
      <c r="H541" s="29" t="s">
        <v>628</v>
      </c>
      <c r="I541" s="30">
        <v>60000</v>
      </c>
      <c r="J541" s="30">
        <v>0</v>
      </c>
      <c r="K541" s="30">
        <v>60000</v>
      </c>
      <c r="L541" s="30">
        <v>60000</v>
      </c>
      <c r="M541" s="30">
        <v>60000</v>
      </c>
      <c r="N541" s="30">
        <v>60000</v>
      </c>
      <c r="O541" s="30">
        <v>60000</v>
      </c>
    </row>
    <row r="542" spans="1:15" x14ac:dyDescent="0.25">
      <c r="A542" s="10" t="str">
        <f>MID(Tabla1[[#This Row],[Org 2]],1,2)</f>
        <v>05</v>
      </c>
      <c r="B542" s="28" t="s">
        <v>120</v>
      </c>
      <c r="C542" s="28" t="s">
        <v>123</v>
      </c>
      <c r="D542" s="11" t="str">
        <f>VLOOKUP(C542,Hoja2!B:C,2,FALSE)</f>
        <v>Actuaciones en materia de comercio minorista</v>
      </c>
      <c r="E542" s="12" t="str">
        <f t="shared" si="18"/>
        <v>4</v>
      </c>
      <c r="F542" s="12" t="str">
        <f t="shared" si="19"/>
        <v>48</v>
      </c>
      <c r="G542" s="28" t="s">
        <v>629</v>
      </c>
      <c r="H542" s="29" t="s">
        <v>630</v>
      </c>
      <c r="I542" s="30">
        <v>29000</v>
      </c>
      <c r="J542" s="30">
        <v>0</v>
      </c>
      <c r="K542" s="30">
        <v>29000</v>
      </c>
      <c r="L542" s="30">
        <v>29000</v>
      </c>
      <c r="M542" s="30">
        <v>29000</v>
      </c>
      <c r="N542" s="30">
        <v>29000</v>
      </c>
      <c r="O542" s="30">
        <v>29000</v>
      </c>
    </row>
    <row r="543" spans="1:15" x14ac:dyDescent="0.25">
      <c r="A543" s="10" t="str">
        <f>MID(Tabla1[[#This Row],[Org 2]],1,2)</f>
        <v>05</v>
      </c>
      <c r="B543" s="28" t="s">
        <v>120</v>
      </c>
      <c r="C543" s="28" t="s">
        <v>123</v>
      </c>
      <c r="D543" s="11" t="str">
        <f>VLOOKUP(C543,Hoja2!B:C,2,FALSE)</f>
        <v>Actuaciones en materia de comercio minorista</v>
      </c>
      <c r="E543" s="12" t="str">
        <f t="shared" si="18"/>
        <v>4</v>
      </c>
      <c r="F543" s="12" t="str">
        <f t="shared" si="19"/>
        <v>48</v>
      </c>
      <c r="G543" s="28" t="s">
        <v>631</v>
      </c>
      <c r="H543" s="29" t="s">
        <v>632</v>
      </c>
      <c r="I543" s="30">
        <v>280000</v>
      </c>
      <c r="J543" s="30">
        <v>131000</v>
      </c>
      <c r="K543" s="30">
        <v>411000</v>
      </c>
      <c r="L543" s="30">
        <v>410997.99</v>
      </c>
      <c r="M543" s="30">
        <v>410997.99</v>
      </c>
      <c r="N543" s="30">
        <v>410997.99</v>
      </c>
      <c r="O543" s="30">
        <v>266667</v>
      </c>
    </row>
    <row r="544" spans="1:15" x14ac:dyDescent="0.25">
      <c r="A544" s="10" t="str">
        <f>MID(Tabla1[[#This Row],[Org 2]],1,2)</f>
        <v>05</v>
      </c>
      <c r="B544" s="28" t="s">
        <v>120</v>
      </c>
      <c r="C544" s="28" t="s">
        <v>123</v>
      </c>
      <c r="D544" s="11" t="str">
        <f>VLOOKUP(C544,Hoja2!B:C,2,FALSE)</f>
        <v>Actuaciones en materia de comercio minorista</v>
      </c>
      <c r="E544" s="12" t="str">
        <f t="shared" si="18"/>
        <v>4</v>
      </c>
      <c r="F544" s="12" t="str">
        <f t="shared" si="19"/>
        <v>48</v>
      </c>
      <c r="G544" s="28" t="s">
        <v>552</v>
      </c>
      <c r="H544" s="29" t="s">
        <v>411</v>
      </c>
      <c r="I544" s="30">
        <v>9300</v>
      </c>
      <c r="J544" s="30">
        <v>0</v>
      </c>
      <c r="K544" s="30">
        <v>9300</v>
      </c>
      <c r="L544" s="30">
        <v>9300</v>
      </c>
      <c r="M544" s="30">
        <v>9300</v>
      </c>
      <c r="N544" s="30">
        <v>9300</v>
      </c>
      <c r="O544" s="30">
        <v>9300</v>
      </c>
    </row>
    <row r="545" spans="1:15" x14ac:dyDescent="0.25">
      <c r="A545" s="10" t="str">
        <f>MID(Tabla1[[#This Row],[Org 2]],1,2)</f>
        <v>05</v>
      </c>
      <c r="B545" s="28" t="s">
        <v>120</v>
      </c>
      <c r="C545" s="28" t="s">
        <v>124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28" t="s">
        <v>412</v>
      </c>
      <c r="H545" s="29" t="s">
        <v>413</v>
      </c>
      <c r="I545" s="30">
        <v>32818</v>
      </c>
      <c r="J545" s="30">
        <v>0</v>
      </c>
      <c r="K545" s="30">
        <v>32818</v>
      </c>
      <c r="L545" s="30">
        <v>100815.66</v>
      </c>
      <c r="M545" s="30">
        <v>100815.66</v>
      </c>
      <c r="N545" s="30">
        <v>100696.95</v>
      </c>
      <c r="O545" s="30">
        <v>100696.95</v>
      </c>
    </row>
    <row r="546" spans="1:15" x14ac:dyDescent="0.25">
      <c r="A546" s="10" t="str">
        <f>MID(Tabla1[[#This Row],[Org 2]],1,2)</f>
        <v>05</v>
      </c>
      <c r="B546" s="28" t="s">
        <v>120</v>
      </c>
      <c r="C546" s="28" t="s">
        <v>124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12</v>
      </c>
      <c r="G546" s="28" t="s">
        <v>414</v>
      </c>
      <c r="H546" s="29" t="s">
        <v>415</v>
      </c>
      <c r="I546" s="30">
        <v>173150</v>
      </c>
      <c r="J546" s="30">
        <v>7066.19</v>
      </c>
      <c r="K546" s="30">
        <v>180216.19</v>
      </c>
      <c r="L546" s="30">
        <v>90321.96</v>
      </c>
      <c r="M546" s="30">
        <v>90321.96</v>
      </c>
      <c r="N546" s="30">
        <v>88389.39</v>
      </c>
      <c r="O546" s="30">
        <v>88389.39</v>
      </c>
    </row>
    <row r="547" spans="1:15" x14ac:dyDescent="0.25">
      <c r="A547" s="10" t="str">
        <f>MID(Tabla1[[#This Row],[Org 2]],1,2)</f>
        <v>05</v>
      </c>
      <c r="B547" s="28" t="s">
        <v>120</v>
      </c>
      <c r="C547" s="28" t="s">
        <v>124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12</v>
      </c>
      <c r="G547" s="28" t="s">
        <v>382</v>
      </c>
      <c r="H547" s="29" t="s">
        <v>383</v>
      </c>
      <c r="I547" s="30">
        <v>22102</v>
      </c>
      <c r="J547" s="30">
        <v>0</v>
      </c>
      <c r="K547" s="30">
        <v>22102</v>
      </c>
      <c r="L547" s="30">
        <v>8461.0400000000009</v>
      </c>
      <c r="M547" s="30">
        <v>8461.0400000000009</v>
      </c>
      <c r="N547" s="30">
        <v>8265.9</v>
      </c>
      <c r="O547" s="30">
        <v>8265.9</v>
      </c>
    </row>
    <row r="548" spans="1:15" x14ac:dyDescent="0.25">
      <c r="A548" s="10" t="str">
        <f>MID(Tabla1[[#This Row],[Org 2]],1,2)</f>
        <v>05</v>
      </c>
      <c r="B548" s="28" t="s">
        <v>120</v>
      </c>
      <c r="C548" s="28" t="s">
        <v>124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12</v>
      </c>
      <c r="G548" s="28" t="s">
        <v>416</v>
      </c>
      <c r="H548" s="29" t="s">
        <v>417</v>
      </c>
      <c r="I548" s="30">
        <v>18734</v>
      </c>
      <c r="J548" s="30">
        <v>0</v>
      </c>
      <c r="K548" s="30">
        <v>18734</v>
      </c>
      <c r="L548" s="30">
        <v>52822</v>
      </c>
      <c r="M548" s="30">
        <v>52822</v>
      </c>
      <c r="N548" s="30">
        <v>52821.13</v>
      </c>
      <c r="O548" s="30">
        <v>52821.13</v>
      </c>
    </row>
    <row r="549" spans="1:15" x14ac:dyDescent="0.25">
      <c r="A549" s="10" t="str">
        <f>MID(Tabla1[[#This Row],[Org 2]],1,2)</f>
        <v>05</v>
      </c>
      <c r="B549" s="28" t="s">
        <v>120</v>
      </c>
      <c r="C549" s="28" t="s">
        <v>124</v>
      </c>
      <c r="D549" s="11" t="str">
        <f>VLOOKUP(C549,Hoja2!B:C,2,FALSE)</f>
        <v>Desarrollo Empresarial</v>
      </c>
      <c r="E549" s="12" t="str">
        <f t="shared" si="18"/>
        <v>1</v>
      </c>
      <c r="F549" s="12" t="str">
        <f t="shared" si="19"/>
        <v>12</v>
      </c>
      <c r="G549" s="28" t="s">
        <v>384</v>
      </c>
      <c r="H549" s="29" t="s">
        <v>385</v>
      </c>
      <c r="I549" s="30">
        <v>30502</v>
      </c>
      <c r="J549" s="30">
        <v>0</v>
      </c>
      <c r="K549" s="30">
        <v>30502</v>
      </c>
      <c r="L549" s="30">
        <v>28549.18</v>
      </c>
      <c r="M549" s="30">
        <v>28549.18</v>
      </c>
      <c r="N549" s="30">
        <v>27326.49</v>
      </c>
      <c r="O549" s="30">
        <v>27326.49</v>
      </c>
    </row>
    <row r="550" spans="1:15" x14ac:dyDescent="0.25">
      <c r="A550" s="10" t="str">
        <f>MID(Tabla1[[#This Row],[Org 2]],1,2)</f>
        <v>05</v>
      </c>
      <c r="B550" s="28" t="s">
        <v>120</v>
      </c>
      <c r="C550" s="28" t="s">
        <v>124</v>
      </c>
      <c r="D550" s="11" t="str">
        <f>VLOOKUP(C550,Hoja2!B:C,2,FALSE)</f>
        <v>Desarrollo Empresarial</v>
      </c>
      <c r="E550" s="12" t="str">
        <f t="shared" si="18"/>
        <v>1</v>
      </c>
      <c r="F550" s="12" t="str">
        <f t="shared" si="19"/>
        <v>12</v>
      </c>
      <c r="G550" s="28" t="s">
        <v>386</v>
      </c>
      <c r="H550" s="29" t="s">
        <v>387</v>
      </c>
      <c r="I550" s="30">
        <v>136528</v>
      </c>
      <c r="J550" s="30">
        <v>3370.36</v>
      </c>
      <c r="K550" s="30">
        <v>139898.35999999999</v>
      </c>
      <c r="L550" s="30">
        <v>117995.91</v>
      </c>
      <c r="M550" s="30">
        <v>117995.91</v>
      </c>
      <c r="N550" s="30">
        <v>117912.21</v>
      </c>
      <c r="O550" s="30">
        <v>117912.21</v>
      </c>
    </row>
    <row r="551" spans="1:15" x14ac:dyDescent="0.25">
      <c r="A551" s="10" t="str">
        <f>MID(Tabla1[[#This Row],[Org 2]],1,2)</f>
        <v>05</v>
      </c>
      <c r="B551" s="28" t="s">
        <v>120</v>
      </c>
      <c r="C551" s="28" t="s">
        <v>124</v>
      </c>
      <c r="D551" s="11" t="str">
        <f>VLOOKUP(C551,Hoja2!B:C,2,FALSE)</f>
        <v>Desarrollo Empresarial</v>
      </c>
      <c r="E551" s="12" t="str">
        <f t="shared" si="18"/>
        <v>1</v>
      </c>
      <c r="F551" s="12" t="str">
        <f t="shared" si="19"/>
        <v>12</v>
      </c>
      <c r="G551" s="28" t="s">
        <v>388</v>
      </c>
      <c r="H551" s="29" t="s">
        <v>389</v>
      </c>
      <c r="I551" s="30">
        <v>317033</v>
      </c>
      <c r="J551" s="30">
        <v>158161.57999999999</v>
      </c>
      <c r="K551" s="30">
        <v>475194.58</v>
      </c>
      <c r="L551" s="30">
        <v>397274.13</v>
      </c>
      <c r="M551" s="30">
        <v>397274.13</v>
      </c>
      <c r="N551" s="30">
        <v>374700.97</v>
      </c>
      <c r="O551" s="30">
        <v>374700.97</v>
      </c>
    </row>
    <row r="552" spans="1:15" x14ac:dyDescent="0.25">
      <c r="A552" s="10" t="str">
        <f>MID(Tabla1[[#This Row],[Org 2]],1,2)</f>
        <v>05</v>
      </c>
      <c r="B552" s="28" t="s">
        <v>120</v>
      </c>
      <c r="C552" s="28" t="s">
        <v>124</v>
      </c>
      <c r="D552" s="11" t="str">
        <f>VLOOKUP(C552,Hoja2!B:C,2,FALSE)</f>
        <v>Desarrollo Empresarial</v>
      </c>
      <c r="E552" s="12" t="str">
        <f t="shared" si="18"/>
        <v>1</v>
      </c>
      <c r="F552" s="12" t="str">
        <f t="shared" si="19"/>
        <v>12</v>
      </c>
      <c r="G552" s="28" t="s">
        <v>390</v>
      </c>
      <c r="H552" s="29" t="s">
        <v>391</v>
      </c>
      <c r="I552" s="30">
        <v>14837</v>
      </c>
      <c r="J552" s="30">
        <v>0</v>
      </c>
      <c r="K552" s="30">
        <v>14837</v>
      </c>
      <c r="L552" s="30">
        <v>16524.259999999998</v>
      </c>
      <c r="M552" s="30">
        <v>16524.259999999998</v>
      </c>
      <c r="N552" s="30">
        <v>15658.08</v>
      </c>
      <c r="O552" s="30">
        <v>15658.08</v>
      </c>
    </row>
    <row r="553" spans="1:15" x14ac:dyDescent="0.25">
      <c r="A553" s="10" t="str">
        <f>MID(Tabla1[[#This Row],[Org 2]],1,2)</f>
        <v>05</v>
      </c>
      <c r="B553" s="28" t="s">
        <v>120</v>
      </c>
      <c r="C553" s="28" t="s">
        <v>124</v>
      </c>
      <c r="D553" s="11" t="str">
        <f>VLOOKUP(C553,Hoja2!B:C,2,FALSE)</f>
        <v>Desarrollo Empresarial</v>
      </c>
      <c r="E553" s="12" t="str">
        <f t="shared" si="18"/>
        <v>1</v>
      </c>
      <c r="F553" s="12" t="str">
        <f t="shared" si="19"/>
        <v>13</v>
      </c>
      <c r="G553" s="28" t="s">
        <v>428</v>
      </c>
      <c r="H553" s="29" t="s">
        <v>379</v>
      </c>
      <c r="I553" s="30">
        <v>108607</v>
      </c>
      <c r="J553" s="30">
        <v>7000</v>
      </c>
      <c r="K553" s="30">
        <v>115607</v>
      </c>
      <c r="L553" s="30">
        <v>103272.64</v>
      </c>
      <c r="M553" s="30">
        <v>103272.64</v>
      </c>
      <c r="N553" s="30">
        <v>103049.56</v>
      </c>
      <c r="O553" s="30">
        <v>103049.56</v>
      </c>
    </row>
    <row r="554" spans="1:15" x14ac:dyDescent="0.25">
      <c r="A554" s="10" t="str">
        <f>MID(Tabla1[[#This Row],[Org 2]],1,2)</f>
        <v>05</v>
      </c>
      <c r="B554" s="28" t="s">
        <v>120</v>
      </c>
      <c r="C554" s="28" t="s">
        <v>124</v>
      </c>
      <c r="D554" s="11" t="str">
        <f>VLOOKUP(C554,Hoja2!B:C,2,FALSE)</f>
        <v>Desarrollo Empresarial</v>
      </c>
      <c r="E554" s="12" t="str">
        <f t="shared" si="18"/>
        <v>1</v>
      </c>
      <c r="F554" s="12" t="str">
        <f t="shared" si="19"/>
        <v>13</v>
      </c>
      <c r="G554" s="28" t="s">
        <v>431</v>
      </c>
      <c r="H554" s="29" t="s">
        <v>432</v>
      </c>
      <c r="I554" s="30">
        <v>67718</v>
      </c>
      <c r="J554" s="30">
        <v>0</v>
      </c>
      <c r="K554" s="30">
        <v>67718</v>
      </c>
      <c r="L554" s="30">
        <v>78202.12</v>
      </c>
      <c r="M554" s="30">
        <v>78202.12</v>
      </c>
      <c r="N554" s="30">
        <v>78155.06</v>
      </c>
      <c r="O554" s="30">
        <v>78155.06</v>
      </c>
    </row>
    <row r="555" spans="1:15" x14ac:dyDescent="0.25">
      <c r="A555" s="10" t="str">
        <f>MID(Tabla1[[#This Row],[Org 2]],1,2)</f>
        <v>05</v>
      </c>
      <c r="B555" s="28" t="s">
        <v>120</v>
      </c>
      <c r="C555" s="28" t="s">
        <v>124</v>
      </c>
      <c r="D555" s="11" t="str">
        <f>VLOOKUP(C555,Hoja2!B:C,2,FALSE)</f>
        <v>Desarrollo Empresarial</v>
      </c>
      <c r="E555" s="12" t="str">
        <f t="shared" si="18"/>
        <v>1</v>
      </c>
      <c r="F555" s="12" t="str">
        <f t="shared" si="19"/>
        <v>14</v>
      </c>
      <c r="G555" s="28" t="s">
        <v>588</v>
      </c>
      <c r="H555" s="29" t="s">
        <v>589</v>
      </c>
      <c r="I555" s="30">
        <v>283647</v>
      </c>
      <c r="J555" s="30">
        <v>0</v>
      </c>
      <c r="K555" s="30">
        <v>283647</v>
      </c>
      <c r="L555" s="30">
        <v>190297.60000000001</v>
      </c>
      <c r="M555" s="30">
        <v>190297.60000000001</v>
      </c>
      <c r="N555" s="30">
        <v>181798.05</v>
      </c>
      <c r="O555" s="30">
        <v>181798.05</v>
      </c>
    </row>
    <row r="556" spans="1:15" x14ac:dyDescent="0.25">
      <c r="A556" s="10" t="str">
        <f>MID(Tabla1[[#This Row],[Org 2]],1,2)</f>
        <v>05</v>
      </c>
      <c r="B556" s="28" t="s">
        <v>120</v>
      </c>
      <c r="C556" s="28" t="s">
        <v>124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20</v>
      </c>
      <c r="G556" s="28" t="s">
        <v>559</v>
      </c>
      <c r="H556" s="29" t="s">
        <v>560</v>
      </c>
      <c r="I556" s="30">
        <v>6000</v>
      </c>
      <c r="J556" s="30">
        <v>0</v>
      </c>
      <c r="K556" s="30">
        <v>6000</v>
      </c>
      <c r="L556" s="30">
        <v>0</v>
      </c>
      <c r="M556" s="30">
        <v>0</v>
      </c>
      <c r="N556" s="30">
        <v>0</v>
      </c>
      <c r="O556" s="30">
        <v>0</v>
      </c>
    </row>
    <row r="557" spans="1:15" x14ac:dyDescent="0.25">
      <c r="A557" s="10" t="str">
        <f>MID(Tabla1[[#This Row],[Org 2]],1,2)</f>
        <v>05</v>
      </c>
      <c r="B557" s="28" t="s">
        <v>120</v>
      </c>
      <c r="C557" s="28" t="s">
        <v>124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20</v>
      </c>
      <c r="G557" s="28" t="s">
        <v>418</v>
      </c>
      <c r="H557" s="29" t="s">
        <v>419</v>
      </c>
      <c r="I557" s="30">
        <v>8540</v>
      </c>
      <c r="J557" s="30">
        <v>0</v>
      </c>
      <c r="K557" s="30">
        <v>8540</v>
      </c>
      <c r="L557" s="30">
        <v>7297.46</v>
      </c>
      <c r="M557" s="30">
        <v>7297.46</v>
      </c>
      <c r="N557" s="30">
        <v>4210.8900000000003</v>
      </c>
      <c r="O557" s="30">
        <v>3970.37</v>
      </c>
    </row>
    <row r="558" spans="1:15" x14ac:dyDescent="0.25">
      <c r="A558" s="10" t="str">
        <f>MID(Tabla1[[#This Row],[Org 2]],1,2)</f>
        <v>05</v>
      </c>
      <c r="B558" s="28" t="s">
        <v>120</v>
      </c>
      <c r="C558" s="28" t="s">
        <v>124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20</v>
      </c>
      <c r="G558" s="28" t="s">
        <v>633</v>
      </c>
      <c r="H558" s="29" t="s">
        <v>634</v>
      </c>
      <c r="I558" s="30">
        <v>800</v>
      </c>
      <c r="J558" s="30">
        <v>0</v>
      </c>
      <c r="K558" s="30">
        <v>800</v>
      </c>
      <c r="L558" s="30">
        <v>818.4</v>
      </c>
      <c r="M558" s="30">
        <v>818.4</v>
      </c>
      <c r="N558" s="30">
        <v>676.36</v>
      </c>
      <c r="O558" s="30">
        <v>676.36</v>
      </c>
    </row>
    <row r="559" spans="1:15" x14ac:dyDescent="0.25">
      <c r="A559" s="10" t="str">
        <f>MID(Tabla1[[#This Row],[Org 2]],1,2)</f>
        <v>05</v>
      </c>
      <c r="B559" s="28" t="s">
        <v>120</v>
      </c>
      <c r="C559" s="28" t="s">
        <v>124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20</v>
      </c>
      <c r="G559" s="28" t="s">
        <v>635</v>
      </c>
      <c r="H559" s="29" t="s">
        <v>636</v>
      </c>
      <c r="I559" s="30">
        <v>0</v>
      </c>
      <c r="J559" s="30">
        <v>0</v>
      </c>
      <c r="K559" s="30">
        <v>0</v>
      </c>
      <c r="L559" s="30">
        <v>363</v>
      </c>
      <c r="M559" s="30">
        <v>363</v>
      </c>
      <c r="N559" s="30">
        <v>363</v>
      </c>
      <c r="O559" s="30">
        <v>302.5</v>
      </c>
    </row>
    <row r="560" spans="1:15" x14ac:dyDescent="0.25">
      <c r="A560" s="10" t="str">
        <f>MID(Tabla1[[#This Row],[Org 2]],1,2)</f>
        <v>05</v>
      </c>
      <c r="B560" s="28" t="s">
        <v>120</v>
      </c>
      <c r="C560" s="28" t="s">
        <v>124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21</v>
      </c>
      <c r="G560" s="28" t="s">
        <v>496</v>
      </c>
      <c r="H560" s="29" t="s">
        <v>497</v>
      </c>
      <c r="I560" s="30">
        <v>100</v>
      </c>
      <c r="J560" s="30">
        <v>0</v>
      </c>
      <c r="K560" s="30">
        <v>100</v>
      </c>
      <c r="L560" s="30">
        <v>4556.87</v>
      </c>
      <c r="M560" s="30">
        <v>3761.05</v>
      </c>
      <c r="N560" s="30">
        <v>3761.05</v>
      </c>
      <c r="O560" s="30">
        <v>3702.44</v>
      </c>
    </row>
    <row r="561" spans="1:15" x14ac:dyDescent="0.25">
      <c r="A561" s="10" t="str">
        <f>MID(Tabla1[[#This Row],[Org 2]],1,2)</f>
        <v>05</v>
      </c>
      <c r="B561" s="28" t="s">
        <v>120</v>
      </c>
      <c r="C561" s="28" t="s">
        <v>124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21</v>
      </c>
      <c r="G561" s="28" t="s">
        <v>420</v>
      </c>
      <c r="H561" s="29" t="s">
        <v>421</v>
      </c>
      <c r="I561" s="30">
        <v>10000</v>
      </c>
      <c r="J561" s="30">
        <v>7200</v>
      </c>
      <c r="K561" s="30">
        <v>17200</v>
      </c>
      <c r="L561" s="30">
        <v>5338.83</v>
      </c>
      <c r="M561" s="30">
        <v>5338.83</v>
      </c>
      <c r="N561" s="30">
        <v>5310.7</v>
      </c>
      <c r="O561" s="30">
        <v>5310.7</v>
      </c>
    </row>
    <row r="562" spans="1:15" x14ac:dyDescent="0.25">
      <c r="A562" s="10" t="str">
        <f>MID(Tabla1[[#This Row],[Org 2]],1,2)</f>
        <v>05</v>
      </c>
      <c r="B562" s="28" t="s">
        <v>120</v>
      </c>
      <c r="C562" s="28" t="s">
        <v>124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21</v>
      </c>
      <c r="G562" s="28" t="s">
        <v>435</v>
      </c>
      <c r="H562" s="29" t="s">
        <v>436</v>
      </c>
      <c r="I562" s="30">
        <v>1400</v>
      </c>
      <c r="J562" s="30">
        <v>0</v>
      </c>
      <c r="K562" s="30">
        <v>1400</v>
      </c>
      <c r="L562" s="30">
        <v>161.06</v>
      </c>
      <c r="M562" s="30">
        <v>161.06</v>
      </c>
      <c r="N562" s="30">
        <v>161.06</v>
      </c>
      <c r="O562" s="30">
        <v>161.06</v>
      </c>
    </row>
    <row r="563" spans="1:15" x14ac:dyDescent="0.25">
      <c r="A563" s="10" t="str">
        <f>MID(Tabla1[[#This Row],[Org 2]],1,2)</f>
        <v>05</v>
      </c>
      <c r="B563" s="28" t="s">
        <v>120</v>
      </c>
      <c r="C563" s="28" t="s">
        <v>124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28" t="s">
        <v>394</v>
      </c>
      <c r="H563" s="29" t="s">
        <v>395</v>
      </c>
      <c r="I563" s="30">
        <v>1500</v>
      </c>
      <c r="J563" s="30">
        <v>0</v>
      </c>
      <c r="K563" s="30">
        <v>1500</v>
      </c>
      <c r="L563" s="30">
        <v>728.16</v>
      </c>
      <c r="M563" s="30">
        <v>728.16</v>
      </c>
      <c r="N563" s="30">
        <v>728.16</v>
      </c>
      <c r="O563" s="30">
        <v>728.16</v>
      </c>
    </row>
    <row r="564" spans="1:15" x14ac:dyDescent="0.25">
      <c r="A564" s="10" t="str">
        <f>MID(Tabla1[[#This Row],[Org 2]],1,2)</f>
        <v>05</v>
      </c>
      <c r="B564" s="28" t="s">
        <v>120</v>
      </c>
      <c r="C564" s="28" t="s">
        <v>124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28" t="s">
        <v>453</v>
      </c>
      <c r="H564" s="29" t="s">
        <v>454</v>
      </c>
      <c r="I564" s="30">
        <v>50000</v>
      </c>
      <c r="J564" s="30">
        <v>0</v>
      </c>
      <c r="K564" s="30">
        <v>50000</v>
      </c>
      <c r="L564" s="30">
        <v>50917.63</v>
      </c>
      <c r="M564" s="30">
        <v>50917.63</v>
      </c>
      <c r="N564" s="30">
        <v>19959.240000000002</v>
      </c>
      <c r="O564" s="30">
        <v>18734.68</v>
      </c>
    </row>
    <row r="565" spans="1:15" x14ac:dyDescent="0.25">
      <c r="A565" s="10" t="str">
        <f>MID(Tabla1[[#This Row],[Org 2]],1,2)</f>
        <v>05</v>
      </c>
      <c r="B565" s="28" t="s">
        <v>120</v>
      </c>
      <c r="C565" s="28" t="s">
        <v>124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28" t="s">
        <v>441</v>
      </c>
      <c r="H565" s="29" t="s">
        <v>442</v>
      </c>
      <c r="I565" s="30">
        <v>100</v>
      </c>
      <c r="J565" s="30">
        <v>0</v>
      </c>
      <c r="K565" s="30">
        <v>100</v>
      </c>
      <c r="L565" s="30">
        <v>0</v>
      </c>
      <c r="M565" s="30">
        <v>0</v>
      </c>
      <c r="N565" s="30">
        <v>0</v>
      </c>
      <c r="O565" s="30">
        <v>0</v>
      </c>
    </row>
    <row r="566" spans="1:15" x14ac:dyDescent="0.25">
      <c r="A566" s="10" t="str">
        <f>MID(Tabla1[[#This Row],[Org 2]],1,2)</f>
        <v>05</v>
      </c>
      <c r="B566" s="28" t="s">
        <v>120</v>
      </c>
      <c r="C566" s="28" t="s">
        <v>124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28" t="s">
        <v>637</v>
      </c>
      <c r="H566" s="29" t="s">
        <v>638</v>
      </c>
      <c r="I566" s="30">
        <v>0</v>
      </c>
      <c r="J566" s="30">
        <v>0</v>
      </c>
      <c r="K566" s="30">
        <v>0</v>
      </c>
      <c r="L566" s="30">
        <v>540.80999999999995</v>
      </c>
      <c r="M566" s="30">
        <v>540.80999999999995</v>
      </c>
      <c r="N566" s="30">
        <v>540.80999999999995</v>
      </c>
      <c r="O566" s="30">
        <v>540.80999999999995</v>
      </c>
    </row>
    <row r="567" spans="1:15" x14ac:dyDescent="0.25">
      <c r="A567" s="10" t="str">
        <f>MID(Tabla1[[#This Row],[Org 2]],1,2)</f>
        <v>05</v>
      </c>
      <c r="B567" s="28" t="s">
        <v>120</v>
      </c>
      <c r="C567" s="28" t="s">
        <v>124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28" t="s">
        <v>639</v>
      </c>
      <c r="H567" s="29" t="s">
        <v>640</v>
      </c>
      <c r="I567" s="30">
        <v>0</v>
      </c>
      <c r="J567" s="30">
        <v>0</v>
      </c>
      <c r="K567" s="30">
        <v>0</v>
      </c>
      <c r="L567" s="30">
        <v>1962.96</v>
      </c>
      <c r="M567" s="30">
        <v>1962.96</v>
      </c>
      <c r="N567" s="30">
        <v>1962.95</v>
      </c>
      <c r="O567" s="30">
        <v>1962.95</v>
      </c>
    </row>
    <row r="568" spans="1:15" x14ac:dyDescent="0.25">
      <c r="A568" s="10" t="str">
        <f>MID(Tabla1[[#This Row],[Org 2]],1,2)</f>
        <v>05</v>
      </c>
      <c r="B568" s="28" t="s">
        <v>120</v>
      </c>
      <c r="C568" s="28" t="s">
        <v>124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28" t="s">
        <v>443</v>
      </c>
      <c r="H568" s="29" t="s">
        <v>444</v>
      </c>
      <c r="I568" s="30">
        <v>500</v>
      </c>
      <c r="J568" s="30">
        <v>0</v>
      </c>
      <c r="K568" s="30">
        <v>500</v>
      </c>
      <c r="L568" s="30">
        <v>4662.62</v>
      </c>
      <c r="M568" s="30">
        <v>4662.62</v>
      </c>
      <c r="N568" s="30">
        <v>4662.62</v>
      </c>
      <c r="O568" s="30">
        <v>4662.62</v>
      </c>
    </row>
    <row r="569" spans="1:15" x14ac:dyDescent="0.25">
      <c r="A569" s="10" t="str">
        <f>MID(Tabla1[[#This Row],[Org 2]],1,2)</f>
        <v>05</v>
      </c>
      <c r="B569" s="28" t="s">
        <v>120</v>
      </c>
      <c r="C569" s="28" t="s">
        <v>124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28" t="s">
        <v>563</v>
      </c>
      <c r="H569" s="29" t="s">
        <v>564</v>
      </c>
      <c r="I569" s="30">
        <v>1760</v>
      </c>
      <c r="J569" s="30">
        <v>0</v>
      </c>
      <c r="K569" s="30">
        <v>1760</v>
      </c>
      <c r="L569" s="30">
        <v>1759.68</v>
      </c>
      <c r="M569" s="30">
        <v>1759.68</v>
      </c>
      <c r="N569" s="30">
        <v>1759.57</v>
      </c>
      <c r="O569" s="30">
        <v>1759.57</v>
      </c>
    </row>
    <row r="570" spans="1:15" x14ac:dyDescent="0.25">
      <c r="A570" s="10" t="str">
        <f>MID(Tabla1[[#This Row],[Org 2]],1,2)</f>
        <v>05</v>
      </c>
      <c r="B570" s="28" t="s">
        <v>120</v>
      </c>
      <c r="C570" s="28" t="s">
        <v>124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28" t="s">
        <v>615</v>
      </c>
      <c r="H570" s="29" t="s">
        <v>616</v>
      </c>
      <c r="I570" s="30">
        <v>200</v>
      </c>
      <c r="J570" s="30">
        <v>0</v>
      </c>
      <c r="K570" s="30">
        <v>200</v>
      </c>
      <c r="L570" s="30">
        <v>0</v>
      </c>
      <c r="M570" s="30">
        <v>0</v>
      </c>
      <c r="N570" s="30">
        <v>0</v>
      </c>
      <c r="O570" s="30">
        <v>0</v>
      </c>
    </row>
    <row r="571" spans="1:15" x14ac:dyDescent="0.25">
      <c r="A571" s="10" t="str">
        <f>MID(Tabla1[[#This Row],[Org 2]],1,2)</f>
        <v>05</v>
      </c>
      <c r="B571" s="28" t="s">
        <v>120</v>
      </c>
      <c r="C571" s="28" t="s">
        <v>124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22</v>
      </c>
      <c r="G571" s="28" t="s">
        <v>396</v>
      </c>
      <c r="H571" s="29" t="s">
        <v>397</v>
      </c>
      <c r="I571" s="30">
        <v>200</v>
      </c>
      <c r="J571" s="30">
        <v>0</v>
      </c>
      <c r="K571" s="30">
        <v>200</v>
      </c>
      <c r="L571" s="30">
        <v>0</v>
      </c>
      <c r="M571" s="30">
        <v>0</v>
      </c>
      <c r="N571" s="30">
        <v>0</v>
      </c>
      <c r="O571" s="30">
        <v>0</v>
      </c>
    </row>
    <row r="572" spans="1:15" x14ac:dyDescent="0.25">
      <c r="A572" s="10" t="str">
        <f>MID(Tabla1[[#This Row],[Org 2]],1,2)</f>
        <v>05</v>
      </c>
      <c r="B572" s="28" t="s">
        <v>120</v>
      </c>
      <c r="C572" s="28" t="s">
        <v>124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22</v>
      </c>
      <c r="G572" s="28" t="s">
        <v>457</v>
      </c>
      <c r="H572" s="29" t="s">
        <v>458</v>
      </c>
      <c r="I572" s="30">
        <v>1500</v>
      </c>
      <c r="J572" s="30">
        <v>0</v>
      </c>
      <c r="K572" s="30">
        <v>1500</v>
      </c>
      <c r="L572" s="30">
        <v>1130.95</v>
      </c>
      <c r="M572" s="30">
        <v>1130.95</v>
      </c>
      <c r="N572" s="30">
        <v>1130.94</v>
      </c>
      <c r="O572" s="30">
        <v>1130.94</v>
      </c>
    </row>
    <row r="573" spans="1:15" x14ac:dyDescent="0.25">
      <c r="A573" s="10" t="str">
        <f>MID(Tabla1[[#This Row],[Org 2]],1,2)</f>
        <v>05</v>
      </c>
      <c r="B573" s="28" t="s">
        <v>120</v>
      </c>
      <c r="C573" s="28" t="s">
        <v>124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22</v>
      </c>
      <c r="G573" s="28" t="s">
        <v>445</v>
      </c>
      <c r="H573" s="29" t="s">
        <v>446</v>
      </c>
      <c r="I573" s="30">
        <v>75000</v>
      </c>
      <c r="J573" s="30">
        <v>0</v>
      </c>
      <c r="K573" s="30">
        <v>75000</v>
      </c>
      <c r="L573" s="30">
        <v>84326.78</v>
      </c>
      <c r="M573" s="30">
        <v>84326.78</v>
      </c>
      <c r="N573" s="30">
        <v>84326.78</v>
      </c>
      <c r="O573" s="30">
        <v>67836.899999999994</v>
      </c>
    </row>
    <row r="574" spans="1:15" x14ac:dyDescent="0.25">
      <c r="A574" s="10" t="str">
        <f>MID(Tabla1[[#This Row],[Org 2]],1,2)</f>
        <v>05</v>
      </c>
      <c r="B574" s="28" t="s">
        <v>120</v>
      </c>
      <c r="C574" s="28" t="s">
        <v>124</v>
      </c>
      <c r="D574" s="11" t="str">
        <f>VLOOKUP(C574,Hoja2!B:C,2,FALSE)</f>
        <v>Desarrollo Empresarial</v>
      </c>
      <c r="E574" s="12" t="str">
        <f t="shared" si="18"/>
        <v>2</v>
      </c>
      <c r="F574" s="12" t="str">
        <f t="shared" si="19"/>
        <v>22</v>
      </c>
      <c r="G574" s="28" t="s">
        <v>447</v>
      </c>
      <c r="H574" s="29" t="s">
        <v>448</v>
      </c>
      <c r="I574" s="30">
        <v>50000</v>
      </c>
      <c r="J574" s="30">
        <v>0</v>
      </c>
      <c r="K574" s="30">
        <v>50000</v>
      </c>
      <c r="L574" s="30">
        <v>4518</v>
      </c>
      <c r="M574" s="30">
        <v>4518</v>
      </c>
      <c r="N574" s="30">
        <v>3759</v>
      </c>
      <c r="O574" s="30">
        <v>3759</v>
      </c>
    </row>
    <row r="575" spans="1:15" x14ac:dyDescent="0.25">
      <c r="A575" s="10" t="str">
        <f>MID(Tabla1[[#This Row],[Org 2]],1,2)</f>
        <v>05</v>
      </c>
      <c r="B575" s="28" t="s">
        <v>120</v>
      </c>
      <c r="C575" s="28" t="s">
        <v>124</v>
      </c>
      <c r="D575" s="11" t="str">
        <f>VLOOKUP(C575,Hoja2!B:C,2,FALSE)</f>
        <v>Desarrollo Empresarial</v>
      </c>
      <c r="E575" s="12" t="str">
        <f t="shared" si="18"/>
        <v>2</v>
      </c>
      <c r="F575" s="12" t="str">
        <f t="shared" si="19"/>
        <v>22</v>
      </c>
      <c r="G575" s="28" t="s">
        <v>449</v>
      </c>
      <c r="H575" s="29" t="s">
        <v>450</v>
      </c>
      <c r="I575" s="30">
        <v>40000</v>
      </c>
      <c r="J575" s="30">
        <v>0</v>
      </c>
      <c r="K575" s="30">
        <v>40000</v>
      </c>
      <c r="L575" s="30">
        <v>65955.570000000007</v>
      </c>
      <c r="M575" s="30">
        <v>65955.570000000007</v>
      </c>
      <c r="N575" s="30">
        <v>64947.199999999997</v>
      </c>
      <c r="O575" s="30">
        <v>55273.25</v>
      </c>
    </row>
    <row r="576" spans="1:15" x14ac:dyDescent="0.25">
      <c r="A576" s="10" t="str">
        <f>MID(Tabla1[[#This Row],[Org 2]],1,2)</f>
        <v>05</v>
      </c>
      <c r="B576" s="28" t="s">
        <v>120</v>
      </c>
      <c r="C576" s="28" t="s">
        <v>124</v>
      </c>
      <c r="D576" s="11" t="str">
        <f>VLOOKUP(C576,Hoja2!B:C,2,FALSE)</f>
        <v>Desarrollo Empresarial</v>
      </c>
      <c r="E576" s="12" t="str">
        <f t="shared" si="18"/>
        <v>2</v>
      </c>
      <c r="F576" s="12" t="str">
        <f t="shared" si="19"/>
        <v>22</v>
      </c>
      <c r="G576" s="28" t="s">
        <v>500</v>
      </c>
      <c r="H576" s="29" t="s">
        <v>501</v>
      </c>
      <c r="I576" s="30">
        <v>83000</v>
      </c>
      <c r="J576" s="30">
        <v>0</v>
      </c>
      <c r="K576" s="30">
        <v>83000</v>
      </c>
      <c r="L576" s="30">
        <v>46905.05</v>
      </c>
      <c r="M576" s="30">
        <v>46905.05</v>
      </c>
      <c r="N576" s="30">
        <v>26592.84</v>
      </c>
      <c r="O576" s="30">
        <v>26592.84</v>
      </c>
    </row>
    <row r="577" spans="1:15" x14ac:dyDescent="0.25">
      <c r="A577" s="10" t="str">
        <f>MID(Tabla1[[#This Row],[Org 2]],1,2)</f>
        <v>05</v>
      </c>
      <c r="B577" s="28" t="s">
        <v>120</v>
      </c>
      <c r="C577" s="28" t="s">
        <v>124</v>
      </c>
      <c r="D577" s="11" t="str">
        <f>VLOOKUP(C577,Hoja2!B:C,2,FALSE)</f>
        <v>Desarrollo Empresarial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28" t="s">
        <v>461</v>
      </c>
      <c r="H577" s="29" t="s">
        <v>462</v>
      </c>
      <c r="I577" s="30">
        <v>175000</v>
      </c>
      <c r="J577" s="30">
        <v>0</v>
      </c>
      <c r="K577" s="30">
        <v>175000</v>
      </c>
      <c r="L577" s="30">
        <v>53014.65</v>
      </c>
      <c r="M577" s="30">
        <v>53014.65</v>
      </c>
      <c r="N577" s="30">
        <v>53014.65</v>
      </c>
      <c r="O577" s="30">
        <v>35167.15</v>
      </c>
    </row>
    <row r="578" spans="1:15" x14ac:dyDescent="0.25">
      <c r="A578" s="10" t="str">
        <f>MID(Tabla1[[#This Row],[Org 2]],1,2)</f>
        <v>05</v>
      </c>
      <c r="B578" s="28" t="s">
        <v>120</v>
      </c>
      <c r="C578" s="28" t="s">
        <v>124</v>
      </c>
      <c r="D578" s="11" t="str">
        <f>VLOOKUP(C578,Hoja2!B:C,2,FALSE)</f>
        <v>Desarrollo Empresarial</v>
      </c>
      <c r="E578" s="12" t="str">
        <f t="shared" si="20"/>
        <v>2</v>
      </c>
      <c r="F578" s="12" t="str">
        <f t="shared" si="21"/>
        <v>22</v>
      </c>
      <c r="G578" s="28" t="s">
        <v>424</v>
      </c>
      <c r="H578" s="29" t="s">
        <v>425</v>
      </c>
      <c r="I578" s="30">
        <v>1360510</v>
      </c>
      <c r="J578" s="30">
        <v>-469214.3</v>
      </c>
      <c r="K578" s="30">
        <v>891295.7</v>
      </c>
      <c r="L578" s="30">
        <v>374600.94</v>
      </c>
      <c r="M578" s="30">
        <v>374600.94</v>
      </c>
      <c r="N578" s="30">
        <v>323115.71999999997</v>
      </c>
      <c r="O578" s="30">
        <v>179828.11</v>
      </c>
    </row>
    <row r="579" spans="1:15" x14ac:dyDescent="0.25">
      <c r="A579" s="10" t="str">
        <f>MID(Tabla1[[#This Row],[Org 2]],1,2)</f>
        <v>05</v>
      </c>
      <c r="B579" s="28" t="s">
        <v>120</v>
      </c>
      <c r="C579" s="28" t="s">
        <v>124</v>
      </c>
      <c r="D579" s="11" t="str">
        <f>VLOOKUP(C579,Hoja2!B:C,2,FALSE)</f>
        <v>Desarrollo Empresarial</v>
      </c>
      <c r="E579" s="12" t="str">
        <f t="shared" si="20"/>
        <v>2</v>
      </c>
      <c r="F579" s="12" t="str">
        <f t="shared" si="21"/>
        <v>23</v>
      </c>
      <c r="G579" s="28" t="s">
        <v>404</v>
      </c>
      <c r="H579" s="29" t="s">
        <v>405</v>
      </c>
      <c r="I579" s="30">
        <v>15000</v>
      </c>
      <c r="J579" s="30">
        <v>0</v>
      </c>
      <c r="K579" s="30">
        <v>15000</v>
      </c>
      <c r="L579" s="30">
        <v>8303.17</v>
      </c>
      <c r="M579" s="30">
        <v>8303.17</v>
      </c>
      <c r="N579" s="30">
        <v>8303.17</v>
      </c>
      <c r="O579" s="30">
        <v>8284.4699999999993</v>
      </c>
    </row>
    <row r="580" spans="1:15" x14ac:dyDescent="0.25">
      <c r="A580" s="10" t="str">
        <f>MID(Tabla1[[#This Row],[Org 2]],1,2)</f>
        <v>05</v>
      </c>
      <c r="B580" s="28" t="s">
        <v>120</v>
      </c>
      <c r="C580" s="28" t="s">
        <v>124</v>
      </c>
      <c r="D580" s="11" t="str">
        <f>VLOOKUP(C580,Hoja2!B:C,2,FALSE)</f>
        <v>Desarrollo Empresarial</v>
      </c>
      <c r="E580" s="12" t="str">
        <f t="shared" si="20"/>
        <v>2</v>
      </c>
      <c r="F580" s="12" t="str">
        <f t="shared" si="21"/>
        <v>23</v>
      </c>
      <c r="G580" s="28" t="s">
        <v>408</v>
      </c>
      <c r="H580" s="29" t="s">
        <v>409</v>
      </c>
      <c r="I580" s="30">
        <v>24000</v>
      </c>
      <c r="J580" s="30">
        <v>0</v>
      </c>
      <c r="K580" s="30">
        <v>24000</v>
      </c>
      <c r="L580" s="30">
        <v>11305.95</v>
      </c>
      <c r="M580" s="30">
        <v>11305.95</v>
      </c>
      <c r="N580" s="30">
        <v>11305.95</v>
      </c>
      <c r="O580" s="30">
        <v>11223.8</v>
      </c>
    </row>
    <row r="581" spans="1:15" x14ac:dyDescent="0.25">
      <c r="A581" s="10" t="str">
        <f>MID(Tabla1[[#This Row],[Org 2]],1,2)</f>
        <v>05</v>
      </c>
      <c r="B581" s="28" t="s">
        <v>120</v>
      </c>
      <c r="C581" s="28" t="s">
        <v>124</v>
      </c>
      <c r="D581" s="11" t="str">
        <f>VLOOKUP(C581,Hoja2!B:C,2,FALSE)</f>
        <v>Desarrollo Empresarial</v>
      </c>
      <c r="E581" s="12" t="str">
        <f t="shared" si="20"/>
        <v>2</v>
      </c>
      <c r="F581" s="12" t="str">
        <f t="shared" si="21"/>
        <v>23</v>
      </c>
      <c r="G581" s="28" t="s">
        <v>467</v>
      </c>
      <c r="H581" s="29" t="s">
        <v>472</v>
      </c>
      <c r="I581" s="30">
        <v>700</v>
      </c>
      <c r="J581" s="30">
        <v>0</v>
      </c>
      <c r="K581" s="30">
        <v>700</v>
      </c>
      <c r="L581" s="30">
        <v>360</v>
      </c>
      <c r="M581" s="30">
        <v>360</v>
      </c>
      <c r="N581" s="30">
        <v>360</v>
      </c>
      <c r="O581" s="30">
        <v>360</v>
      </c>
    </row>
    <row r="582" spans="1:15" x14ac:dyDescent="0.25">
      <c r="A582" s="10" t="str">
        <f>MID(Tabla1[[#This Row],[Org 2]],1,2)</f>
        <v>05</v>
      </c>
      <c r="B582" s="28" t="s">
        <v>120</v>
      </c>
      <c r="C582" s="28" t="s">
        <v>124</v>
      </c>
      <c r="D582" s="11" t="str">
        <f>VLOOKUP(C582,Hoja2!B:C,2,FALSE)</f>
        <v>Desarrollo Empresarial</v>
      </c>
      <c r="E582" s="12" t="str">
        <f t="shared" si="20"/>
        <v>4</v>
      </c>
      <c r="F582" s="12" t="str">
        <f t="shared" si="21"/>
        <v>47</v>
      </c>
      <c r="G582" s="28" t="s">
        <v>623</v>
      </c>
      <c r="H582" s="29" t="s">
        <v>624</v>
      </c>
      <c r="I582" s="30">
        <v>1796000</v>
      </c>
      <c r="J582" s="30">
        <v>-680000</v>
      </c>
      <c r="K582" s="30">
        <v>1116000</v>
      </c>
      <c r="L582" s="30">
        <v>613705.51</v>
      </c>
      <c r="M582" s="30">
        <v>473102.51</v>
      </c>
      <c r="N582" s="30">
        <v>468102.51</v>
      </c>
      <c r="O582" s="30">
        <v>225411.51</v>
      </c>
    </row>
    <row r="583" spans="1:15" x14ac:dyDescent="0.25">
      <c r="A583" s="10" t="str">
        <f>MID(Tabla1[[#This Row],[Org 2]],1,2)</f>
        <v>05</v>
      </c>
      <c r="B583" s="28" t="s">
        <v>120</v>
      </c>
      <c r="C583" s="28" t="s">
        <v>124</v>
      </c>
      <c r="D583" s="11" t="str">
        <f>VLOOKUP(C583,Hoja2!B:C,2,FALSE)</f>
        <v>Desarrollo Empresarial</v>
      </c>
      <c r="E583" s="12" t="str">
        <f t="shared" si="20"/>
        <v>4</v>
      </c>
      <c r="F583" s="12" t="str">
        <f t="shared" si="21"/>
        <v>48</v>
      </c>
      <c r="G583" s="28" t="s">
        <v>569</v>
      </c>
      <c r="H583" s="29" t="s">
        <v>570</v>
      </c>
      <c r="I583" s="30">
        <v>200000</v>
      </c>
      <c r="J583" s="30">
        <v>-186000</v>
      </c>
      <c r="K583" s="30">
        <v>14000</v>
      </c>
      <c r="L583" s="30">
        <v>13500</v>
      </c>
      <c r="M583" s="30">
        <v>13500</v>
      </c>
      <c r="N583" s="30">
        <v>13500</v>
      </c>
      <c r="O583" s="30">
        <v>1500</v>
      </c>
    </row>
    <row r="584" spans="1:15" x14ac:dyDescent="0.25">
      <c r="A584" s="10" t="str">
        <f>MID(Tabla1[[#This Row],[Org 2]],1,2)</f>
        <v>05</v>
      </c>
      <c r="B584" s="28" t="s">
        <v>120</v>
      </c>
      <c r="C584" s="28" t="s">
        <v>124</v>
      </c>
      <c r="D584" s="11" t="str">
        <f>VLOOKUP(C584,Hoja2!B:C,2,FALSE)</f>
        <v>Desarrollo Empresarial</v>
      </c>
      <c r="E584" s="12" t="str">
        <f t="shared" si="20"/>
        <v>4</v>
      </c>
      <c r="F584" s="12" t="str">
        <f t="shared" si="21"/>
        <v>48</v>
      </c>
      <c r="G584" s="28" t="s">
        <v>641</v>
      </c>
      <c r="H584" s="29" t="s">
        <v>642</v>
      </c>
      <c r="I584" s="30">
        <v>471000</v>
      </c>
      <c r="J584" s="30">
        <v>0</v>
      </c>
      <c r="K584" s="30">
        <v>471000</v>
      </c>
      <c r="L584" s="30">
        <v>471000</v>
      </c>
      <c r="M584" s="30">
        <v>471000</v>
      </c>
      <c r="N584" s="30">
        <v>456883.83</v>
      </c>
      <c r="O584" s="30">
        <v>235500</v>
      </c>
    </row>
    <row r="585" spans="1:15" x14ac:dyDescent="0.25">
      <c r="A585" s="10" t="str">
        <f>MID(Tabla1[[#This Row],[Org 2]],1,2)</f>
        <v>05</v>
      </c>
      <c r="B585" s="28" t="s">
        <v>120</v>
      </c>
      <c r="C585" s="28" t="s">
        <v>124</v>
      </c>
      <c r="D585" s="11" t="str">
        <f>VLOOKUP(C585,Hoja2!B:C,2,FALSE)</f>
        <v>Desarrollo Empresarial</v>
      </c>
      <c r="E585" s="12" t="str">
        <f t="shared" si="20"/>
        <v>4</v>
      </c>
      <c r="F585" s="12" t="str">
        <f t="shared" si="21"/>
        <v>48</v>
      </c>
      <c r="G585" s="28" t="s">
        <v>643</v>
      </c>
      <c r="H585" s="29" t="s">
        <v>644</v>
      </c>
      <c r="I585" s="30">
        <v>100000</v>
      </c>
      <c r="J585" s="30">
        <v>100000</v>
      </c>
      <c r="K585" s="30">
        <v>200000</v>
      </c>
      <c r="L585" s="30">
        <v>200000</v>
      </c>
      <c r="M585" s="30">
        <v>200000</v>
      </c>
      <c r="N585" s="30">
        <v>187408.47</v>
      </c>
      <c r="O585" s="30">
        <v>87408.47</v>
      </c>
    </row>
    <row r="586" spans="1:15" x14ac:dyDescent="0.25">
      <c r="A586" s="10" t="str">
        <f>MID(Tabla1[[#This Row],[Org 2]],1,2)</f>
        <v>05</v>
      </c>
      <c r="B586" s="28" t="s">
        <v>120</v>
      </c>
      <c r="C586" s="28" t="s">
        <v>124</v>
      </c>
      <c r="D586" s="11" t="str">
        <f>VLOOKUP(C586,Hoja2!B:C,2,FALSE)</f>
        <v>Desarrollo Empresarial</v>
      </c>
      <c r="E586" s="12" t="str">
        <f t="shared" si="20"/>
        <v>4</v>
      </c>
      <c r="F586" s="12" t="str">
        <f t="shared" si="21"/>
        <v>48</v>
      </c>
      <c r="G586" s="28" t="s">
        <v>645</v>
      </c>
      <c r="H586" s="29" t="s">
        <v>646</v>
      </c>
      <c r="I586" s="30">
        <v>190000</v>
      </c>
      <c r="J586" s="30">
        <v>0</v>
      </c>
      <c r="K586" s="30">
        <v>190000</v>
      </c>
      <c r="L586" s="30">
        <v>350000</v>
      </c>
      <c r="M586" s="30">
        <v>350000</v>
      </c>
      <c r="N586" s="30">
        <v>350000</v>
      </c>
      <c r="O586" s="30">
        <v>350000</v>
      </c>
    </row>
    <row r="587" spans="1:15" x14ac:dyDescent="0.25">
      <c r="A587" s="10" t="str">
        <f>MID(Tabla1[[#This Row],[Org 2]],1,2)</f>
        <v>05</v>
      </c>
      <c r="B587" s="28" t="s">
        <v>120</v>
      </c>
      <c r="C587" s="28" t="s">
        <v>124</v>
      </c>
      <c r="D587" s="11" t="str">
        <f>VLOOKUP(C587,Hoja2!B:C,2,FALSE)</f>
        <v>Desarrollo Empresarial</v>
      </c>
      <c r="E587" s="12" t="str">
        <f t="shared" si="20"/>
        <v>4</v>
      </c>
      <c r="F587" s="12" t="str">
        <f t="shared" si="21"/>
        <v>48</v>
      </c>
      <c r="G587" s="28" t="s">
        <v>647</v>
      </c>
      <c r="H587" s="29" t="s">
        <v>648</v>
      </c>
      <c r="I587" s="30">
        <v>50000</v>
      </c>
      <c r="J587" s="30">
        <v>0</v>
      </c>
      <c r="K587" s="30">
        <v>50000</v>
      </c>
      <c r="L587" s="30">
        <v>50000</v>
      </c>
      <c r="M587" s="30">
        <v>50000</v>
      </c>
      <c r="N587" s="30">
        <v>50000</v>
      </c>
      <c r="O587" s="30">
        <v>50000</v>
      </c>
    </row>
    <row r="588" spans="1:15" x14ac:dyDescent="0.25">
      <c r="A588" s="10" t="str">
        <f>MID(Tabla1[[#This Row],[Org 2]],1,2)</f>
        <v>05</v>
      </c>
      <c r="B588" s="28" t="s">
        <v>120</v>
      </c>
      <c r="C588" s="28" t="s">
        <v>124</v>
      </c>
      <c r="D588" s="11" t="str">
        <f>VLOOKUP(C588,Hoja2!B:C,2,FALSE)</f>
        <v>Desarrollo Empresarial</v>
      </c>
      <c r="E588" s="12" t="str">
        <f t="shared" si="20"/>
        <v>4</v>
      </c>
      <c r="F588" s="12" t="str">
        <f t="shared" si="21"/>
        <v>48</v>
      </c>
      <c r="G588" s="28" t="s">
        <v>649</v>
      </c>
      <c r="H588" s="29" t="s">
        <v>650</v>
      </c>
      <c r="I588" s="30">
        <v>585000</v>
      </c>
      <c r="J588" s="30">
        <v>0</v>
      </c>
      <c r="K588" s="30">
        <v>585000</v>
      </c>
      <c r="L588" s="30">
        <v>415671</v>
      </c>
      <c r="M588" s="30">
        <v>415671</v>
      </c>
      <c r="N588" s="30">
        <v>415671</v>
      </c>
      <c r="O588" s="30">
        <v>251271</v>
      </c>
    </row>
    <row r="589" spans="1:15" x14ac:dyDescent="0.25">
      <c r="A589" s="10" t="str">
        <f>MID(Tabla1[[#This Row],[Org 2]],1,2)</f>
        <v>05</v>
      </c>
      <c r="B589" s="28" t="s">
        <v>120</v>
      </c>
      <c r="C589" s="28" t="s">
        <v>124</v>
      </c>
      <c r="D589" s="11" t="str">
        <f>VLOOKUP(C589,Hoja2!B:C,2,FALSE)</f>
        <v>Desarrollo Empresarial</v>
      </c>
      <c r="E589" s="12" t="str">
        <f t="shared" si="20"/>
        <v>6</v>
      </c>
      <c r="F589" s="12" t="str">
        <f t="shared" si="21"/>
        <v>60</v>
      </c>
      <c r="G589" s="28" t="s">
        <v>487</v>
      </c>
      <c r="H589" s="29" t="s">
        <v>488</v>
      </c>
      <c r="I589" s="30">
        <v>938956</v>
      </c>
      <c r="J589" s="30">
        <v>1065337.8799999999</v>
      </c>
      <c r="K589" s="30">
        <v>2004293.88</v>
      </c>
      <c r="L589" s="30">
        <v>645825.85</v>
      </c>
      <c r="M589" s="30">
        <v>569690.03</v>
      </c>
      <c r="N589" s="30">
        <v>564833.81000000006</v>
      </c>
      <c r="O589" s="30">
        <v>564833.81000000006</v>
      </c>
    </row>
    <row r="590" spans="1:15" x14ac:dyDescent="0.25">
      <c r="A590" s="10" t="str">
        <f>MID(Tabla1[[#This Row],[Org 2]],1,2)</f>
        <v>05</v>
      </c>
      <c r="B590" s="28" t="s">
        <v>120</v>
      </c>
      <c r="C590" s="28" t="s">
        <v>124</v>
      </c>
      <c r="D590" s="11" t="str">
        <f>VLOOKUP(C590,Hoja2!B:C,2,FALSE)</f>
        <v>Desarrollo Empresarial</v>
      </c>
      <c r="E590" s="12" t="str">
        <f t="shared" si="20"/>
        <v>6</v>
      </c>
      <c r="F590" s="12" t="str">
        <f t="shared" si="21"/>
        <v>62</v>
      </c>
      <c r="G590" s="28" t="s">
        <v>651</v>
      </c>
      <c r="H590" s="29" t="s">
        <v>505</v>
      </c>
      <c r="I590" s="30">
        <v>177023</v>
      </c>
      <c r="J590" s="30">
        <v>209837.24</v>
      </c>
      <c r="K590" s="30">
        <v>386860.24</v>
      </c>
      <c r="L590" s="30">
        <v>256676.9</v>
      </c>
      <c r="M590" s="30">
        <v>256676.9</v>
      </c>
      <c r="N590" s="30">
        <v>255554.96</v>
      </c>
      <c r="O590" s="30">
        <v>222935.75</v>
      </c>
    </row>
    <row r="591" spans="1:15" x14ac:dyDescent="0.25">
      <c r="A591" s="10" t="str">
        <f>MID(Tabla1[[#This Row],[Org 2]],1,2)</f>
        <v>05</v>
      </c>
      <c r="B591" s="28" t="s">
        <v>120</v>
      </c>
      <c r="C591" s="28" t="s">
        <v>124</v>
      </c>
      <c r="D591" s="11" t="str">
        <f>VLOOKUP(C591,Hoja2!B:C,2,FALSE)</f>
        <v>Desarrollo Empresarial</v>
      </c>
      <c r="E591" s="12" t="str">
        <f t="shared" si="20"/>
        <v>6</v>
      </c>
      <c r="F591" s="12" t="str">
        <f t="shared" si="21"/>
        <v>62</v>
      </c>
      <c r="G591" s="28" t="s">
        <v>614</v>
      </c>
      <c r="H591" s="29" t="s">
        <v>577</v>
      </c>
      <c r="I591" s="30">
        <v>0</v>
      </c>
      <c r="J591" s="30">
        <v>158002.79999999999</v>
      </c>
      <c r="K591" s="30">
        <v>158002.79999999999</v>
      </c>
      <c r="L591" s="30">
        <v>126378.09</v>
      </c>
      <c r="M591" s="30">
        <v>102063.5</v>
      </c>
      <c r="N591" s="30">
        <v>102063.5</v>
      </c>
      <c r="O591" s="30">
        <v>102063.5</v>
      </c>
    </row>
    <row r="592" spans="1:15" x14ac:dyDescent="0.25">
      <c r="A592" s="10" t="str">
        <f>MID(Tabla1[[#This Row],[Org 2]],1,2)</f>
        <v>05</v>
      </c>
      <c r="B592" s="28" t="s">
        <v>120</v>
      </c>
      <c r="C592" s="28" t="s">
        <v>124</v>
      </c>
      <c r="D592" s="11" t="str">
        <f>VLOOKUP(C592,Hoja2!B:C,2,FALSE)</f>
        <v>Desarrollo Empresarial</v>
      </c>
      <c r="E592" s="12" t="str">
        <f t="shared" si="20"/>
        <v>6</v>
      </c>
      <c r="F592" s="12" t="str">
        <f t="shared" si="21"/>
        <v>62</v>
      </c>
      <c r="G592" s="28" t="s">
        <v>612</v>
      </c>
      <c r="H592" s="29" t="s">
        <v>611</v>
      </c>
      <c r="I592" s="30">
        <v>20000</v>
      </c>
      <c r="J592" s="30">
        <v>52874.75</v>
      </c>
      <c r="K592" s="30">
        <v>72874.75</v>
      </c>
      <c r="L592" s="30">
        <v>0</v>
      </c>
      <c r="M592" s="30">
        <v>0</v>
      </c>
      <c r="N592" s="30">
        <v>0</v>
      </c>
      <c r="O592" s="30">
        <v>0</v>
      </c>
    </row>
    <row r="593" spans="1:15" x14ac:dyDescent="0.25">
      <c r="A593" s="10" t="str">
        <f>MID(Tabla1[[#This Row],[Org 2]],1,2)</f>
        <v>05</v>
      </c>
      <c r="B593" s="28" t="s">
        <v>120</v>
      </c>
      <c r="C593" s="28" t="s">
        <v>124</v>
      </c>
      <c r="D593" s="11" t="str">
        <f>VLOOKUP(C593,Hoja2!B:C,2,FALSE)</f>
        <v>Desarrollo Empresarial</v>
      </c>
      <c r="E593" s="12" t="str">
        <f t="shared" si="20"/>
        <v>6</v>
      </c>
      <c r="F593" s="12" t="str">
        <f t="shared" si="21"/>
        <v>62</v>
      </c>
      <c r="G593" s="28" t="s">
        <v>463</v>
      </c>
      <c r="H593" s="29" t="s">
        <v>464</v>
      </c>
      <c r="I593" s="30">
        <v>0</v>
      </c>
      <c r="J593" s="30">
        <v>75000</v>
      </c>
      <c r="K593" s="30">
        <v>75000</v>
      </c>
      <c r="L593" s="30">
        <v>73806.75</v>
      </c>
      <c r="M593" s="30">
        <v>73047.72</v>
      </c>
      <c r="N593" s="30">
        <v>73047.72</v>
      </c>
      <c r="O593" s="30">
        <v>73047.72</v>
      </c>
    </row>
    <row r="594" spans="1:15" x14ac:dyDescent="0.25">
      <c r="A594" s="10" t="str">
        <f>MID(Tabla1[[#This Row],[Org 2]],1,2)</f>
        <v>05</v>
      </c>
      <c r="B594" s="28" t="s">
        <v>120</v>
      </c>
      <c r="C594" s="28" t="s">
        <v>124</v>
      </c>
      <c r="D594" s="11" t="str">
        <f>VLOOKUP(C594,Hoja2!B:C,2,FALSE)</f>
        <v>Desarrollo Empresarial</v>
      </c>
      <c r="E594" s="12" t="str">
        <f t="shared" si="20"/>
        <v>6</v>
      </c>
      <c r="F594" s="12" t="str">
        <f t="shared" si="21"/>
        <v>63</v>
      </c>
      <c r="G594" s="28" t="s">
        <v>504</v>
      </c>
      <c r="H594" s="29" t="s">
        <v>505</v>
      </c>
      <c r="I594" s="30">
        <v>0</v>
      </c>
      <c r="J594" s="30">
        <v>290000</v>
      </c>
      <c r="K594" s="30">
        <v>290000</v>
      </c>
      <c r="L594" s="30">
        <v>11908.47</v>
      </c>
      <c r="M594" s="30">
        <v>11908.47</v>
      </c>
      <c r="N594" s="30">
        <v>11908.47</v>
      </c>
      <c r="O594" s="30">
        <v>0</v>
      </c>
    </row>
    <row r="595" spans="1:15" x14ac:dyDescent="0.25">
      <c r="A595" s="10" t="str">
        <f>MID(Tabla1[[#This Row],[Org 2]],1,2)</f>
        <v>05</v>
      </c>
      <c r="B595" s="28" t="s">
        <v>120</v>
      </c>
      <c r="C595" s="28" t="s">
        <v>124</v>
      </c>
      <c r="D595" s="11" t="str">
        <f>VLOOKUP(C595,Hoja2!B:C,2,FALSE)</f>
        <v>Desarrollo Empresarial</v>
      </c>
      <c r="E595" s="12" t="str">
        <f t="shared" si="20"/>
        <v>6</v>
      </c>
      <c r="F595" s="12" t="str">
        <f t="shared" si="21"/>
        <v>63</v>
      </c>
      <c r="G595" s="28" t="s">
        <v>575</v>
      </c>
      <c r="H595" s="29" t="s">
        <v>456</v>
      </c>
      <c r="I595" s="30">
        <v>0</v>
      </c>
      <c r="J595" s="30">
        <v>8250</v>
      </c>
      <c r="K595" s="30">
        <v>8250</v>
      </c>
      <c r="L595" s="30">
        <v>28129.26</v>
      </c>
      <c r="M595" s="30">
        <v>28129.26</v>
      </c>
      <c r="N595" s="30">
        <v>23702.240000000002</v>
      </c>
      <c r="O595" s="30">
        <v>14119.56</v>
      </c>
    </row>
    <row r="596" spans="1:15" x14ac:dyDescent="0.25">
      <c r="A596" s="10" t="str">
        <f>MID(Tabla1[[#This Row],[Org 2]],1,2)</f>
        <v>05</v>
      </c>
      <c r="B596" s="28" t="s">
        <v>120</v>
      </c>
      <c r="C596" s="28" t="s">
        <v>124</v>
      </c>
      <c r="D596" s="11" t="str">
        <f>VLOOKUP(C596,Hoja2!B:C,2,FALSE)</f>
        <v>Desarrollo Empresarial</v>
      </c>
      <c r="E596" s="12" t="str">
        <f t="shared" si="20"/>
        <v>7</v>
      </c>
      <c r="F596" s="12" t="str">
        <f t="shared" si="21"/>
        <v>77</v>
      </c>
      <c r="G596" s="28" t="s">
        <v>652</v>
      </c>
      <c r="H596" s="29" t="s">
        <v>653</v>
      </c>
      <c r="I596" s="30">
        <v>0</v>
      </c>
      <c r="J596" s="30">
        <v>1000000</v>
      </c>
      <c r="K596" s="30">
        <v>1000000</v>
      </c>
      <c r="L596" s="30">
        <v>0</v>
      </c>
      <c r="M596" s="30">
        <v>0</v>
      </c>
      <c r="N596" s="30">
        <v>0</v>
      </c>
      <c r="O596" s="30">
        <v>0</v>
      </c>
    </row>
    <row r="597" spans="1:15" x14ac:dyDescent="0.25">
      <c r="A597" s="10" t="str">
        <f>MID(Tabla1[[#This Row],[Org 2]],1,2)</f>
        <v>05</v>
      </c>
      <c r="B597" s="28" t="s">
        <v>120</v>
      </c>
      <c r="C597" s="28" t="s">
        <v>125</v>
      </c>
      <c r="D597" s="11" t="str">
        <f>VLOOKUP(C597,Hoja2!B:C,2,FALSE)</f>
        <v>Patrimonio IFS Área 05</v>
      </c>
      <c r="E597" s="12" t="str">
        <f t="shared" si="20"/>
        <v>6</v>
      </c>
      <c r="F597" s="12" t="str">
        <f t="shared" si="21"/>
        <v>63</v>
      </c>
      <c r="G597" s="28" t="s">
        <v>504</v>
      </c>
      <c r="H597" s="29" t="s">
        <v>505</v>
      </c>
      <c r="I597" s="30">
        <v>0</v>
      </c>
      <c r="J597" s="30">
        <v>219764.3</v>
      </c>
      <c r="K597" s="30">
        <v>219764.3</v>
      </c>
      <c r="L597" s="30">
        <v>219764.3</v>
      </c>
      <c r="M597" s="30">
        <v>219764.3</v>
      </c>
      <c r="N597" s="30">
        <v>219764.3</v>
      </c>
      <c r="O597" s="30">
        <v>219764.3</v>
      </c>
    </row>
    <row r="598" spans="1:15" x14ac:dyDescent="0.25">
      <c r="A598" s="10" t="str">
        <f>MID(Tabla1[[#This Row],[Org 2]],1,2)</f>
        <v>06</v>
      </c>
      <c r="B598" s="28" t="s">
        <v>126</v>
      </c>
      <c r="C598" s="28" t="s">
        <v>127</v>
      </c>
      <c r="D598" s="11" t="str">
        <f>VLOOKUP(C598,Hoja2!B:C,2,FALSE)</f>
        <v>Centro de Programas Juveniles</v>
      </c>
      <c r="E598" s="12" t="str">
        <f t="shared" si="20"/>
        <v>1</v>
      </c>
      <c r="F598" s="12" t="str">
        <f t="shared" si="21"/>
        <v>12</v>
      </c>
      <c r="G598" s="28" t="s">
        <v>414</v>
      </c>
      <c r="H598" s="29" t="s">
        <v>415</v>
      </c>
      <c r="I598" s="30">
        <v>14429</v>
      </c>
      <c r="J598" s="30">
        <v>0</v>
      </c>
      <c r="K598" s="30">
        <v>14429</v>
      </c>
      <c r="L598" s="30">
        <v>14665.02</v>
      </c>
      <c r="M598" s="30">
        <v>14665.02</v>
      </c>
      <c r="N598" s="30">
        <v>14626.98</v>
      </c>
      <c r="O598" s="30">
        <v>14626.98</v>
      </c>
    </row>
    <row r="599" spans="1:15" x14ac:dyDescent="0.25">
      <c r="A599" s="10" t="str">
        <f>MID(Tabla1[[#This Row],[Org 2]],1,2)</f>
        <v>06</v>
      </c>
      <c r="B599" s="28" t="s">
        <v>126</v>
      </c>
      <c r="C599" s="28" t="s">
        <v>127</v>
      </c>
      <c r="D599" s="11" t="str">
        <f>VLOOKUP(C599,Hoja2!B:C,2,FALSE)</f>
        <v>Centro de Programas Juveniles</v>
      </c>
      <c r="E599" s="12" t="str">
        <f t="shared" si="20"/>
        <v>1</v>
      </c>
      <c r="F599" s="12" t="str">
        <f t="shared" si="21"/>
        <v>12</v>
      </c>
      <c r="G599" s="28" t="s">
        <v>416</v>
      </c>
      <c r="H599" s="29" t="s">
        <v>417</v>
      </c>
      <c r="I599" s="30">
        <v>9367</v>
      </c>
      <c r="J599" s="30">
        <v>0</v>
      </c>
      <c r="K599" s="30">
        <v>9367</v>
      </c>
      <c r="L599" s="30">
        <v>9508</v>
      </c>
      <c r="M599" s="30">
        <v>9508</v>
      </c>
      <c r="N599" s="30">
        <v>9495.7199999999993</v>
      </c>
      <c r="O599" s="30">
        <v>9495.7199999999993</v>
      </c>
    </row>
    <row r="600" spans="1:15" x14ac:dyDescent="0.25">
      <c r="A600" s="10" t="str">
        <f>MID(Tabla1[[#This Row],[Org 2]],1,2)</f>
        <v>06</v>
      </c>
      <c r="B600" s="28" t="s">
        <v>126</v>
      </c>
      <c r="C600" s="28" t="s">
        <v>127</v>
      </c>
      <c r="D600" s="11" t="str">
        <f>VLOOKUP(C600,Hoja2!B:C,2,FALSE)</f>
        <v>Centro de Programas Juveniles</v>
      </c>
      <c r="E600" s="12" t="str">
        <f t="shared" si="20"/>
        <v>1</v>
      </c>
      <c r="F600" s="12" t="str">
        <f t="shared" si="21"/>
        <v>12</v>
      </c>
      <c r="G600" s="28" t="s">
        <v>384</v>
      </c>
      <c r="H600" s="29" t="s">
        <v>385</v>
      </c>
      <c r="I600" s="30">
        <v>6152</v>
      </c>
      <c r="J600" s="30">
        <v>0</v>
      </c>
      <c r="K600" s="30">
        <v>6152</v>
      </c>
      <c r="L600" s="30">
        <v>6546.62</v>
      </c>
      <c r="M600" s="30">
        <v>6546.62</v>
      </c>
      <c r="N600" s="30">
        <v>6476.25</v>
      </c>
      <c r="O600" s="30">
        <v>6476.25</v>
      </c>
    </row>
    <row r="601" spans="1:15" x14ac:dyDescent="0.25">
      <c r="A601" s="10" t="str">
        <f>MID(Tabla1[[#This Row],[Org 2]],1,2)</f>
        <v>06</v>
      </c>
      <c r="B601" s="28" t="s">
        <v>126</v>
      </c>
      <c r="C601" s="28" t="s">
        <v>127</v>
      </c>
      <c r="D601" s="11" t="str">
        <f>VLOOKUP(C601,Hoja2!B:C,2,FALSE)</f>
        <v>Centro de Programas Juveniles</v>
      </c>
      <c r="E601" s="12" t="str">
        <f t="shared" si="20"/>
        <v>1</v>
      </c>
      <c r="F601" s="12" t="str">
        <f t="shared" si="21"/>
        <v>12</v>
      </c>
      <c r="G601" s="28" t="s">
        <v>386</v>
      </c>
      <c r="H601" s="29" t="s">
        <v>387</v>
      </c>
      <c r="I601" s="30">
        <v>15703</v>
      </c>
      <c r="J601" s="30">
        <v>0</v>
      </c>
      <c r="K601" s="30">
        <v>15703</v>
      </c>
      <c r="L601" s="30">
        <v>15937.42</v>
      </c>
      <c r="M601" s="30">
        <v>15937.42</v>
      </c>
      <c r="N601" s="30">
        <v>15918.14</v>
      </c>
      <c r="O601" s="30">
        <v>15918.14</v>
      </c>
    </row>
    <row r="602" spans="1:15" x14ac:dyDescent="0.25">
      <c r="A602" s="10" t="str">
        <f>MID(Tabla1[[#This Row],[Org 2]],1,2)</f>
        <v>06</v>
      </c>
      <c r="B602" s="28" t="s">
        <v>126</v>
      </c>
      <c r="C602" s="28" t="s">
        <v>127</v>
      </c>
      <c r="D602" s="11" t="str">
        <f>VLOOKUP(C602,Hoja2!B:C,2,FALSE)</f>
        <v>Centro de Programas Juveniles</v>
      </c>
      <c r="E602" s="12" t="str">
        <f t="shared" si="20"/>
        <v>1</v>
      </c>
      <c r="F602" s="12" t="str">
        <f t="shared" si="21"/>
        <v>12</v>
      </c>
      <c r="G602" s="28" t="s">
        <v>388</v>
      </c>
      <c r="H602" s="29" t="s">
        <v>389</v>
      </c>
      <c r="I602" s="30">
        <v>41223</v>
      </c>
      <c r="J602" s="30">
        <v>2100</v>
      </c>
      <c r="K602" s="30">
        <v>43323</v>
      </c>
      <c r="L602" s="30">
        <v>41829.1</v>
      </c>
      <c r="M602" s="30">
        <v>41829.1</v>
      </c>
      <c r="N602" s="30">
        <v>41788.74</v>
      </c>
      <c r="O602" s="30">
        <v>41788.74</v>
      </c>
    </row>
    <row r="603" spans="1:15" x14ac:dyDescent="0.25">
      <c r="A603" s="10" t="str">
        <f>MID(Tabla1[[#This Row],[Org 2]],1,2)</f>
        <v>06</v>
      </c>
      <c r="B603" s="28" t="s">
        <v>126</v>
      </c>
      <c r="C603" s="28" t="s">
        <v>127</v>
      </c>
      <c r="D603" s="11" t="str">
        <f>VLOOKUP(C603,Hoja2!B:C,2,FALSE)</f>
        <v>Centro de Programas Juveniles</v>
      </c>
      <c r="E603" s="12" t="str">
        <f t="shared" si="20"/>
        <v>1</v>
      </c>
      <c r="F603" s="12" t="str">
        <f t="shared" si="21"/>
        <v>12</v>
      </c>
      <c r="G603" s="28" t="s">
        <v>390</v>
      </c>
      <c r="H603" s="29" t="s">
        <v>391</v>
      </c>
      <c r="I603" s="30">
        <v>2857</v>
      </c>
      <c r="J603" s="30">
        <v>0</v>
      </c>
      <c r="K603" s="30">
        <v>2857</v>
      </c>
      <c r="L603" s="30">
        <v>3344.78</v>
      </c>
      <c r="M603" s="30">
        <v>3344.78</v>
      </c>
      <c r="N603" s="30">
        <v>3233.58</v>
      </c>
      <c r="O603" s="30">
        <v>3233.58</v>
      </c>
    </row>
    <row r="604" spans="1:15" x14ac:dyDescent="0.25">
      <c r="A604" s="10" t="str">
        <f>MID(Tabla1[[#This Row],[Org 2]],1,2)</f>
        <v>06</v>
      </c>
      <c r="B604" s="28" t="s">
        <v>126</v>
      </c>
      <c r="C604" s="28" t="s">
        <v>127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21</v>
      </c>
      <c r="G604" s="28" t="s">
        <v>496</v>
      </c>
      <c r="H604" s="29" t="s">
        <v>497</v>
      </c>
      <c r="I604" s="30">
        <v>15000</v>
      </c>
      <c r="J604" s="30">
        <v>-6500</v>
      </c>
      <c r="K604" s="30">
        <v>8500</v>
      </c>
      <c r="L604" s="30">
        <v>9000.5499999999993</v>
      </c>
      <c r="M604" s="30">
        <v>7172.75</v>
      </c>
      <c r="N604" s="30">
        <v>6809.74</v>
      </c>
      <c r="O604" s="30">
        <v>3581.85</v>
      </c>
    </row>
    <row r="605" spans="1:15" x14ac:dyDescent="0.25">
      <c r="A605" s="10" t="str">
        <f>MID(Tabla1[[#This Row],[Org 2]],1,2)</f>
        <v>06</v>
      </c>
      <c r="B605" s="28" t="s">
        <v>126</v>
      </c>
      <c r="C605" s="28" t="s">
        <v>127</v>
      </c>
      <c r="D605" s="11" t="str">
        <f>VLOOKUP(C605,Hoja2!B:C,2,FALSE)</f>
        <v>Centro de Programas Juveniles</v>
      </c>
      <c r="E605" s="12" t="str">
        <f t="shared" si="20"/>
        <v>2</v>
      </c>
      <c r="F605" s="12" t="str">
        <f t="shared" si="21"/>
        <v>21</v>
      </c>
      <c r="G605" s="28" t="s">
        <v>420</v>
      </c>
      <c r="H605" s="29" t="s">
        <v>421</v>
      </c>
      <c r="I605" s="30">
        <v>18300</v>
      </c>
      <c r="J605" s="30">
        <v>-4500</v>
      </c>
      <c r="K605" s="30">
        <v>13800</v>
      </c>
      <c r="L605" s="30">
        <v>12143.51</v>
      </c>
      <c r="M605" s="30">
        <v>12143.51</v>
      </c>
      <c r="N605" s="30">
        <v>11848.6</v>
      </c>
      <c r="O605" s="30">
        <v>11769.14</v>
      </c>
    </row>
    <row r="606" spans="1:15" x14ac:dyDescent="0.25">
      <c r="A606" s="10" t="str">
        <f>MID(Tabla1[[#This Row],[Org 2]],1,2)</f>
        <v>06</v>
      </c>
      <c r="B606" s="28" t="s">
        <v>126</v>
      </c>
      <c r="C606" s="28" t="s">
        <v>127</v>
      </c>
      <c r="D606" s="11" t="str">
        <f>VLOOKUP(C606,Hoja2!B:C,2,FALSE)</f>
        <v>Centro de Programas Juveniles</v>
      </c>
      <c r="E606" s="12" t="str">
        <f t="shared" si="20"/>
        <v>2</v>
      </c>
      <c r="F606" s="12" t="str">
        <f t="shared" si="21"/>
        <v>22</v>
      </c>
      <c r="G606" s="28" t="s">
        <v>453</v>
      </c>
      <c r="H606" s="29" t="s">
        <v>454</v>
      </c>
      <c r="I606" s="30">
        <v>75000</v>
      </c>
      <c r="J606" s="30">
        <v>0</v>
      </c>
      <c r="K606" s="30">
        <v>75000</v>
      </c>
      <c r="L606" s="30">
        <v>69545.97</v>
      </c>
      <c r="M606" s="30">
        <v>69545.97</v>
      </c>
      <c r="N606" s="30">
        <v>29844.02</v>
      </c>
      <c r="O606" s="30">
        <v>28789.43</v>
      </c>
    </row>
    <row r="607" spans="1:15" x14ac:dyDescent="0.25">
      <c r="A607" s="10" t="str">
        <f>MID(Tabla1[[#This Row],[Org 2]],1,2)</f>
        <v>06</v>
      </c>
      <c r="B607" s="28" t="s">
        <v>126</v>
      </c>
      <c r="C607" s="28" t="s">
        <v>127</v>
      </c>
      <c r="D607" s="11" t="str">
        <f>VLOOKUP(C607,Hoja2!B:C,2,FALSE)</f>
        <v>Centro de Programas Juveniles</v>
      </c>
      <c r="E607" s="12" t="str">
        <f t="shared" si="20"/>
        <v>2</v>
      </c>
      <c r="F607" s="12" t="str">
        <f t="shared" si="21"/>
        <v>22</v>
      </c>
      <c r="G607" s="28" t="s">
        <v>445</v>
      </c>
      <c r="H607" s="29" t="s">
        <v>446</v>
      </c>
      <c r="I607" s="30">
        <v>31000</v>
      </c>
      <c r="J607" s="30">
        <v>0</v>
      </c>
      <c r="K607" s="30">
        <v>31000</v>
      </c>
      <c r="L607" s="30">
        <v>28297.200000000001</v>
      </c>
      <c r="M607" s="30">
        <v>28297.200000000001</v>
      </c>
      <c r="N607" s="30">
        <v>27581.55</v>
      </c>
      <c r="O607" s="30">
        <v>22650.799999999999</v>
      </c>
    </row>
    <row r="608" spans="1:15" x14ac:dyDescent="0.25">
      <c r="A608" s="10" t="str">
        <f>MID(Tabla1[[#This Row],[Org 2]],1,2)</f>
        <v>06</v>
      </c>
      <c r="B608" s="28" t="s">
        <v>126</v>
      </c>
      <c r="C608" s="28" t="s">
        <v>127</v>
      </c>
      <c r="D608" s="11" t="str">
        <f>VLOOKUP(C608,Hoja2!B:C,2,FALSE)</f>
        <v>Centro de Programas Juveniles</v>
      </c>
      <c r="E608" s="12" t="str">
        <f t="shared" si="20"/>
        <v>2</v>
      </c>
      <c r="F608" s="12" t="str">
        <f t="shared" si="21"/>
        <v>22</v>
      </c>
      <c r="G608" s="28" t="s">
        <v>654</v>
      </c>
      <c r="H608" s="29" t="s">
        <v>655</v>
      </c>
      <c r="I608" s="30">
        <v>45000</v>
      </c>
      <c r="J608" s="30">
        <v>-25000</v>
      </c>
      <c r="K608" s="30">
        <v>20000</v>
      </c>
      <c r="L608" s="30">
        <v>54272.41</v>
      </c>
      <c r="M608" s="30">
        <v>54272.41</v>
      </c>
      <c r="N608" s="30">
        <v>54002.68</v>
      </c>
      <c r="O608" s="30">
        <v>42851.4</v>
      </c>
    </row>
    <row r="609" spans="1:15" x14ac:dyDescent="0.25">
      <c r="A609" s="10" t="str">
        <f>MID(Tabla1[[#This Row],[Org 2]],1,2)</f>
        <v>06</v>
      </c>
      <c r="B609" s="28" t="s">
        <v>126</v>
      </c>
      <c r="C609" s="28" t="s">
        <v>127</v>
      </c>
      <c r="D609" s="11" t="str">
        <f>VLOOKUP(C609,Hoja2!B:C,2,FALSE)</f>
        <v>Centro de Programas Juveniles</v>
      </c>
      <c r="E609" s="12" t="str">
        <f t="shared" si="20"/>
        <v>2</v>
      </c>
      <c r="F609" s="12" t="str">
        <f t="shared" si="21"/>
        <v>22</v>
      </c>
      <c r="G609" s="28" t="s">
        <v>449</v>
      </c>
      <c r="H609" s="29" t="s">
        <v>450</v>
      </c>
      <c r="I609" s="30">
        <v>10000</v>
      </c>
      <c r="J609" s="30">
        <v>0</v>
      </c>
      <c r="K609" s="30">
        <v>10000</v>
      </c>
      <c r="L609" s="30">
        <v>1529.23</v>
      </c>
      <c r="M609" s="30">
        <v>1529.23</v>
      </c>
      <c r="N609" s="30">
        <v>1366.28</v>
      </c>
      <c r="O609" s="30">
        <v>737.08</v>
      </c>
    </row>
    <row r="610" spans="1:15" x14ac:dyDescent="0.25">
      <c r="A610" s="10" t="str">
        <f>MID(Tabla1[[#This Row],[Org 2]],1,2)</f>
        <v>06</v>
      </c>
      <c r="B610" s="28" t="s">
        <v>126</v>
      </c>
      <c r="C610" s="28" t="s">
        <v>127</v>
      </c>
      <c r="D610" s="11" t="str">
        <f>VLOOKUP(C610,Hoja2!B:C,2,FALSE)</f>
        <v>Centro de Programas Juveniles</v>
      </c>
      <c r="E610" s="12" t="str">
        <f t="shared" si="20"/>
        <v>2</v>
      </c>
      <c r="F610" s="12" t="str">
        <f t="shared" si="21"/>
        <v>22</v>
      </c>
      <c r="G610" s="28" t="s">
        <v>500</v>
      </c>
      <c r="H610" s="29" t="s">
        <v>501</v>
      </c>
      <c r="I610" s="30">
        <v>56000</v>
      </c>
      <c r="J610" s="30">
        <v>0</v>
      </c>
      <c r="K610" s="30">
        <v>56000</v>
      </c>
      <c r="L610" s="30">
        <v>55569.06</v>
      </c>
      <c r="M610" s="30">
        <v>55569.06</v>
      </c>
      <c r="N610" s="30">
        <v>55569.06</v>
      </c>
      <c r="O610" s="30">
        <v>50938.25</v>
      </c>
    </row>
    <row r="611" spans="1:15" x14ac:dyDescent="0.25">
      <c r="A611" s="10" t="str">
        <f>MID(Tabla1[[#This Row],[Org 2]],1,2)</f>
        <v>06</v>
      </c>
      <c r="B611" s="28" t="s">
        <v>126</v>
      </c>
      <c r="C611" s="28" t="s">
        <v>127</v>
      </c>
      <c r="D611" s="11" t="str">
        <f>VLOOKUP(C611,Hoja2!B:C,2,FALSE)</f>
        <v>Centro de Programas Juveniles</v>
      </c>
      <c r="E611" s="12" t="str">
        <f t="shared" si="20"/>
        <v>2</v>
      </c>
      <c r="F611" s="12" t="str">
        <f t="shared" si="21"/>
        <v>22</v>
      </c>
      <c r="G611" s="28" t="s">
        <v>567</v>
      </c>
      <c r="H611" s="29" t="s">
        <v>568</v>
      </c>
      <c r="I611" s="30">
        <v>0</v>
      </c>
      <c r="J611" s="30">
        <v>0</v>
      </c>
      <c r="K611" s="30">
        <v>0</v>
      </c>
      <c r="L611" s="30">
        <v>2134.4499999999998</v>
      </c>
      <c r="M611" s="30">
        <v>2134.4499999999998</v>
      </c>
      <c r="N611" s="30">
        <v>2134.44</v>
      </c>
      <c r="O611" s="30">
        <v>2134.44</v>
      </c>
    </row>
    <row r="612" spans="1:15" x14ac:dyDescent="0.25">
      <c r="A612" s="10" t="str">
        <f>MID(Tabla1[[#This Row],[Org 2]],1,2)</f>
        <v>06</v>
      </c>
      <c r="B612" s="28" t="s">
        <v>126</v>
      </c>
      <c r="C612" s="28" t="s">
        <v>127</v>
      </c>
      <c r="D612" s="11" t="str">
        <f>VLOOKUP(C612,Hoja2!B:C,2,FALSE)</f>
        <v>Centro de Programas Juveniles</v>
      </c>
      <c r="E612" s="12" t="str">
        <f t="shared" si="20"/>
        <v>2</v>
      </c>
      <c r="F612" s="12" t="str">
        <f t="shared" si="21"/>
        <v>22</v>
      </c>
      <c r="G612" s="28" t="s">
        <v>461</v>
      </c>
      <c r="H612" s="29" t="s">
        <v>462</v>
      </c>
      <c r="I612" s="30">
        <v>0</v>
      </c>
      <c r="J612" s="30">
        <v>0</v>
      </c>
      <c r="K612" s="30">
        <v>0</v>
      </c>
      <c r="L612" s="30">
        <v>1169.27</v>
      </c>
      <c r="M612" s="30">
        <v>1169.27</v>
      </c>
      <c r="N612" s="30">
        <v>1169.27</v>
      </c>
      <c r="O612" s="30">
        <v>1169.27</v>
      </c>
    </row>
    <row r="613" spans="1:15" x14ac:dyDescent="0.25">
      <c r="A613" s="10" t="str">
        <f>MID(Tabla1[[#This Row],[Org 2]],1,2)</f>
        <v>06</v>
      </c>
      <c r="B613" s="28" t="s">
        <v>126</v>
      </c>
      <c r="C613" s="28" t="s">
        <v>127</v>
      </c>
      <c r="D613" s="11" t="str">
        <f>VLOOKUP(C613,Hoja2!B:C,2,FALSE)</f>
        <v>Centro de Programas Juveniles</v>
      </c>
      <c r="E613" s="12" t="str">
        <f t="shared" si="20"/>
        <v>2</v>
      </c>
      <c r="F613" s="12" t="str">
        <f t="shared" si="21"/>
        <v>22</v>
      </c>
      <c r="G613" s="28" t="s">
        <v>424</v>
      </c>
      <c r="H613" s="29" t="s">
        <v>425</v>
      </c>
      <c r="I613" s="30">
        <v>470000</v>
      </c>
      <c r="J613" s="30">
        <v>0</v>
      </c>
      <c r="K613" s="30">
        <v>470000</v>
      </c>
      <c r="L613" s="30">
        <v>477740.05</v>
      </c>
      <c r="M613" s="30">
        <v>477740.05</v>
      </c>
      <c r="N613" s="30">
        <v>472864.03</v>
      </c>
      <c r="O613" s="30">
        <v>415193.8</v>
      </c>
    </row>
    <row r="614" spans="1:15" x14ac:dyDescent="0.25">
      <c r="A614" s="10" t="str">
        <f>MID(Tabla1[[#This Row],[Org 2]],1,2)</f>
        <v>06</v>
      </c>
      <c r="B614" s="28" t="s">
        <v>126</v>
      </c>
      <c r="C614" s="28" t="s">
        <v>127</v>
      </c>
      <c r="D614" s="11" t="str">
        <f>VLOOKUP(C614,Hoja2!B:C,2,FALSE)</f>
        <v>Centro de Programas Juveniles</v>
      </c>
      <c r="E614" s="12" t="str">
        <f t="shared" si="20"/>
        <v>2</v>
      </c>
      <c r="F614" s="12" t="str">
        <f t="shared" si="21"/>
        <v>23</v>
      </c>
      <c r="G614" s="28" t="s">
        <v>404</v>
      </c>
      <c r="H614" s="29" t="s">
        <v>405</v>
      </c>
      <c r="I614" s="30">
        <v>0</v>
      </c>
      <c r="J614" s="30">
        <v>0</v>
      </c>
      <c r="K614" s="30">
        <v>0</v>
      </c>
      <c r="L614" s="30">
        <v>18.7</v>
      </c>
      <c r="M614" s="30">
        <v>18.7</v>
      </c>
      <c r="N614" s="30">
        <v>18.7</v>
      </c>
      <c r="O614" s="30">
        <v>18.7</v>
      </c>
    </row>
    <row r="615" spans="1:15" x14ac:dyDescent="0.25">
      <c r="A615" s="10" t="str">
        <f>MID(Tabla1[[#This Row],[Org 2]],1,2)</f>
        <v>06</v>
      </c>
      <c r="B615" s="28" t="s">
        <v>126</v>
      </c>
      <c r="C615" s="28" t="s">
        <v>127</v>
      </c>
      <c r="D615" s="11" t="str">
        <f>VLOOKUP(C615,Hoja2!B:C,2,FALSE)</f>
        <v>Centro de Programas Juveniles</v>
      </c>
      <c r="E615" s="12" t="str">
        <f t="shared" si="20"/>
        <v>2</v>
      </c>
      <c r="F615" s="12" t="str">
        <f t="shared" si="21"/>
        <v>23</v>
      </c>
      <c r="G615" s="28" t="s">
        <v>408</v>
      </c>
      <c r="H615" s="29" t="s">
        <v>409</v>
      </c>
      <c r="I615" s="30">
        <v>0</v>
      </c>
      <c r="J615" s="30">
        <v>0</v>
      </c>
      <c r="K615" s="30">
        <v>0</v>
      </c>
      <c r="L615" s="30">
        <v>118</v>
      </c>
      <c r="M615" s="30">
        <v>118</v>
      </c>
      <c r="N615" s="30">
        <v>118</v>
      </c>
      <c r="O615" s="30">
        <v>118</v>
      </c>
    </row>
    <row r="616" spans="1:15" x14ac:dyDescent="0.25">
      <c r="A616" s="10" t="str">
        <f>MID(Tabla1[[#This Row],[Org 2]],1,2)</f>
        <v>06</v>
      </c>
      <c r="B616" s="28" t="s">
        <v>126</v>
      </c>
      <c r="C616" s="28" t="s">
        <v>127</v>
      </c>
      <c r="D616" s="11" t="str">
        <f>VLOOKUP(C616,Hoja2!B:C,2,FALSE)</f>
        <v>Centro de Programas Juveniles</v>
      </c>
      <c r="E616" s="12" t="str">
        <f t="shared" si="20"/>
        <v>4</v>
      </c>
      <c r="F616" s="12" t="str">
        <f t="shared" si="21"/>
        <v>48</v>
      </c>
      <c r="G616" s="28" t="s">
        <v>656</v>
      </c>
      <c r="H616" s="29" t="s">
        <v>657</v>
      </c>
      <c r="I616" s="30">
        <v>97325</v>
      </c>
      <c r="J616" s="30">
        <v>0</v>
      </c>
      <c r="K616" s="30">
        <v>97325</v>
      </c>
      <c r="L616" s="30">
        <v>97323</v>
      </c>
      <c r="M616" s="30">
        <v>97323</v>
      </c>
      <c r="N616" s="30">
        <v>96637.46</v>
      </c>
      <c r="O616" s="30">
        <v>89637.46</v>
      </c>
    </row>
    <row r="617" spans="1:15" x14ac:dyDescent="0.25">
      <c r="A617" s="10" t="str">
        <f>MID(Tabla1[[#This Row],[Org 2]],1,2)</f>
        <v>06</v>
      </c>
      <c r="B617" s="28" t="s">
        <v>126</v>
      </c>
      <c r="C617" s="28" t="s">
        <v>127</v>
      </c>
      <c r="D617" s="11" t="str">
        <f>VLOOKUP(C617,Hoja2!B:C,2,FALSE)</f>
        <v>Centro de Programas Juveniles</v>
      </c>
      <c r="E617" s="12" t="str">
        <f t="shared" si="20"/>
        <v>4</v>
      </c>
      <c r="F617" s="12" t="str">
        <f t="shared" si="21"/>
        <v>48</v>
      </c>
      <c r="G617" s="28" t="s">
        <v>658</v>
      </c>
      <c r="H617" s="29" t="s">
        <v>659</v>
      </c>
      <c r="I617" s="30">
        <v>55500</v>
      </c>
      <c r="J617" s="30">
        <v>0</v>
      </c>
      <c r="K617" s="30">
        <v>55500</v>
      </c>
      <c r="L617" s="30">
        <v>55500</v>
      </c>
      <c r="M617" s="30">
        <v>55500</v>
      </c>
      <c r="N617" s="30">
        <v>55500</v>
      </c>
      <c r="O617" s="30">
        <v>55500</v>
      </c>
    </row>
    <row r="618" spans="1:15" x14ac:dyDescent="0.25">
      <c r="A618" s="10" t="str">
        <f>MID(Tabla1[[#This Row],[Org 2]],1,2)</f>
        <v>06</v>
      </c>
      <c r="B618" s="28" t="s">
        <v>126</v>
      </c>
      <c r="C618" s="28" t="s">
        <v>127</v>
      </c>
      <c r="D618" s="11" t="str">
        <f>VLOOKUP(C618,Hoja2!B:C,2,FALSE)</f>
        <v>Centro de Programas Juveniles</v>
      </c>
      <c r="E618" s="12" t="str">
        <f t="shared" si="20"/>
        <v>4</v>
      </c>
      <c r="F618" s="12" t="str">
        <f t="shared" si="21"/>
        <v>48</v>
      </c>
      <c r="G618" s="28" t="s">
        <v>660</v>
      </c>
      <c r="H618" s="29" t="s">
        <v>661</v>
      </c>
      <c r="I618" s="30">
        <v>15000</v>
      </c>
      <c r="J618" s="30">
        <v>0</v>
      </c>
      <c r="K618" s="30">
        <v>15000</v>
      </c>
      <c r="L618" s="30">
        <v>15000</v>
      </c>
      <c r="M618" s="30">
        <v>15000</v>
      </c>
      <c r="N618" s="30">
        <v>15000</v>
      </c>
      <c r="O618" s="30">
        <v>15000</v>
      </c>
    </row>
    <row r="619" spans="1:15" x14ac:dyDescent="0.25">
      <c r="A619" s="10" t="str">
        <f>MID(Tabla1[[#This Row],[Org 2]],1,2)</f>
        <v>06</v>
      </c>
      <c r="B619" s="28" t="s">
        <v>126</v>
      </c>
      <c r="C619" s="28" t="s">
        <v>127</v>
      </c>
      <c r="D619" s="11" t="str">
        <f>VLOOKUP(C619,Hoja2!B:C,2,FALSE)</f>
        <v>Centro de Programas Juveniles</v>
      </c>
      <c r="E619" s="12" t="str">
        <f t="shared" si="20"/>
        <v>4</v>
      </c>
      <c r="F619" s="12" t="str">
        <f t="shared" si="21"/>
        <v>48</v>
      </c>
      <c r="G619" s="28" t="s">
        <v>662</v>
      </c>
      <c r="H619" s="29" t="s">
        <v>663</v>
      </c>
      <c r="I619" s="30">
        <v>12000</v>
      </c>
      <c r="J619" s="30">
        <v>0</v>
      </c>
      <c r="K619" s="30">
        <v>12000</v>
      </c>
      <c r="L619" s="30">
        <v>12000</v>
      </c>
      <c r="M619" s="30">
        <v>12000</v>
      </c>
      <c r="N619" s="30">
        <v>12000</v>
      </c>
      <c r="O619" s="30">
        <v>12000</v>
      </c>
    </row>
    <row r="620" spans="1:15" x14ac:dyDescent="0.25">
      <c r="A620" s="10" t="str">
        <f>MID(Tabla1[[#This Row],[Org 2]],1,2)</f>
        <v>06</v>
      </c>
      <c r="B620" s="28" t="s">
        <v>126</v>
      </c>
      <c r="C620" s="28" t="s">
        <v>127</v>
      </c>
      <c r="D620" s="11" t="str">
        <f>VLOOKUP(C620,Hoja2!B:C,2,FALSE)</f>
        <v>Centro de Programas Juveniles</v>
      </c>
      <c r="E620" s="12" t="str">
        <f t="shared" si="20"/>
        <v>6</v>
      </c>
      <c r="F620" s="12" t="str">
        <f t="shared" si="21"/>
        <v>62</v>
      </c>
      <c r="G620" s="28" t="s">
        <v>614</v>
      </c>
      <c r="H620" s="29" t="s">
        <v>577</v>
      </c>
      <c r="I620" s="30">
        <v>0</v>
      </c>
      <c r="J620" s="30">
        <v>25000</v>
      </c>
      <c r="K620" s="30">
        <v>25000</v>
      </c>
      <c r="L620" s="30">
        <v>23631.3</v>
      </c>
      <c r="M620" s="30">
        <v>23631.3</v>
      </c>
      <c r="N620" s="30">
        <v>23631.3</v>
      </c>
      <c r="O620" s="30">
        <v>15264.15</v>
      </c>
    </row>
    <row r="621" spans="1:15" x14ac:dyDescent="0.25">
      <c r="A621" s="10" t="str">
        <f>MID(Tabla1[[#This Row],[Org 2]],1,2)</f>
        <v>06</v>
      </c>
      <c r="B621" s="28" t="s">
        <v>126</v>
      </c>
      <c r="C621" s="28" t="s">
        <v>127</v>
      </c>
      <c r="D621" s="11" t="str">
        <f>VLOOKUP(C621,Hoja2!B:C,2,FALSE)</f>
        <v>Centro de Programas Juveniles</v>
      </c>
      <c r="E621" s="12" t="str">
        <f t="shared" si="20"/>
        <v>6</v>
      </c>
      <c r="F621" s="12" t="str">
        <f t="shared" si="21"/>
        <v>63</v>
      </c>
      <c r="G621" s="28" t="s">
        <v>504</v>
      </c>
      <c r="H621" s="29" t="s">
        <v>505</v>
      </c>
      <c r="I621" s="30">
        <v>0</v>
      </c>
      <c r="J621" s="30">
        <v>48400</v>
      </c>
      <c r="K621" s="30">
        <v>48400</v>
      </c>
      <c r="L621" s="30">
        <v>46724.49</v>
      </c>
      <c r="M621" s="30">
        <v>46724.49</v>
      </c>
      <c r="N621" s="30">
        <v>46586.04</v>
      </c>
      <c r="O621" s="30">
        <v>0</v>
      </c>
    </row>
    <row r="622" spans="1:15" x14ac:dyDescent="0.25">
      <c r="A622" s="10" t="str">
        <f>MID(Tabla1[[#This Row],[Org 2]],1,2)</f>
        <v>06</v>
      </c>
      <c r="B622" s="28" t="s">
        <v>126</v>
      </c>
      <c r="C622" s="28" t="s">
        <v>127</v>
      </c>
      <c r="D622" s="11" t="str">
        <f>VLOOKUP(C622,Hoja2!B:C,2,FALSE)</f>
        <v>Centro de Programas Juveniles</v>
      </c>
      <c r="E622" s="12" t="str">
        <f t="shared" si="20"/>
        <v>6</v>
      </c>
      <c r="F622" s="12" t="str">
        <f t="shared" si="21"/>
        <v>63</v>
      </c>
      <c r="G622" s="28" t="s">
        <v>575</v>
      </c>
      <c r="H622" s="29" t="s">
        <v>456</v>
      </c>
      <c r="I622" s="30">
        <v>0</v>
      </c>
      <c r="J622" s="30">
        <v>23000</v>
      </c>
      <c r="K622" s="30">
        <v>23000</v>
      </c>
      <c r="L622" s="30">
        <v>21033.19</v>
      </c>
      <c r="M622" s="30">
        <v>21033.19</v>
      </c>
      <c r="N622" s="30">
        <v>21033.19</v>
      </c>
      <c r="O622" s="30">
        <v>21033.19</v>
      </c>
    </row>
    <row r="623" spans="1:15" x14ac:dyDescent="0.25">
      <c r="A623" s="10" t="str">
        <f>MID(Tabla1[[#This Row],[Org 2]],1,2)</f>
        <v>06</v>
      </c>
      <c r="B623" s="28" t="s">
        <v>126</v>
      </c>
      <c r="C623" s="28" t="s">
        <v>128</v>
      </c>
      <c r="D623" s="11" t="str">
        <f>VLOOKUP(C623,Hoja2!B:C,2,FALSE)</f>
        <v>Políticas de Igualdad e Infancia</v>
      </c>
      <c r="E623" s="12" t="str">
        <f t="shared" si="20"/>
        <v>1</v>
      </c>
      <c r="F623" s="12" t="str">
        <f t="shared" si="21"/>
        <v>12</v>
      </c>
      <c r="G623" s="28" t="s">
        <v>412</v>
      </c>
      <c r="H623" s="29" t="s">
        <v>413</v>
      </c>
      <c r="I623" s="30">
        <v>32818</v>
      </c>
      <c r="J623" s="30">
        <v>0</v>
      </c>
      <c r="K623" s="30">
        <v>32818</v>
      </c>
      <c r="L623" s="30">
        <v>30165.69</v>
      </c>
      <c r="M623" s="30">
        <v>30165.69</v>
      </c>
      <c r="N623" s="30">
        <v>29525.17</v>
      </c>
      <c r="O623" s="30">
        <v>29525.17</v>
      </c>
    </row>
    <row r="624" spans="1:15" x14ac:dyDescent="0.25">
      <c r="A624" s="10" t="str">
        <f>MID(Tabla1[[#This Row],[Org 2]],1,2)</f>
        <v>06</v>
      </c>
      <c r="B624" s="28" t="s">
        <v>126</v>
      </c>
      <c r="C624" s="28" t="s">
        <v>128</v>
      </c>
      <c r="D624" s="11" t="str">
        <f>VLOOKUP(C624,Hoja2!B:C,2,FALSE)</f>
        <v>Políticas de Igualdad e Infancia</v>
      </c>
      <c r="E624" s="12" t="str">
        <f t="shared" si="20"/>
        <v>1</v>
      </c>
      <c r="F624" s="12" t="str">
        <f t="shared" si="21"/>
        <v>12</v>
      </c>
      <c r="G624" s="28" t="s">
        <v>414</v>
      </c>
      <c r="H624" s="29" t="s">
        <v>415</v>
      </c>
      <c r="I624" s="30">
        <v>57717</v>
      </c>
      <c r="J624" s="30">
        <v>0</v>
      </c>
      <c r="K624" s="30">
        <v>57717</v>
      </c>
      <c r="L624" s="30">
        <v>46511.86</v>
      </c>
      <c r="M624" s="30">
        <v>46511.86</v>
      </c>
      <c r="N624" s="30">
        <v>27304.07</v>
      </c>
      <c r="O624" s="30">
        <v>27304.07</v>
      </c>
    </row>
    <row r="625" spans="1:15" x14ac:dyDescent="0.25">
      <c r="A625" s="10" t="str">
        <f>MID(Tabla1[[#This Row],[Org 2]],1,2)</f>
        <v>06</v>
      </c>
      <c r="B625" s="28" t="s">
        <v>126</v>
      </c>
      <c r="C625" s="28" t="s">
        <v>128</v>
      </c>
      <c r="D625" s="11" t="str">
        <f>VLOOKUP(C625,Hoja2!B:C,2,FALSE)</f>
        <v>Políticas de Igualdad e Infancia</v>
      </c>
      <c r="E625" s="12" t="str">
        <f t="shared" si="20"/>
        <v>1</v>
      </c>
      <c r="F625" s="12" t="str">
        <f t="shared" si="21"/>
        <v>12</v>
      </c>
      <c r="G625" s="28" t="s">
        <v>416</v>
      </c>
      <c r="H625" s="29" t="s">
        <v>417</v>
      </c>
      <c r="I625" s="30">
        <v>28102</v>
      </c>
      <c r="J625" s="30">
        <v>0</v>
      </c>
      <c r="K625" s="30">
        <v>28102</v>
      </c>
      <c r="L625" s="30">
        <v>21450.42</v>
      </c>
      <c r="M625" s="30">
        <v>21450.42</v>
      </c>
      <c r="N625" s="30">
        <v>15610.83</v>
      </c>
      <c r="O625" s="30">
        <v>15610.83</v>
      </c>
    </row>
    <row r="626" spans="1:15" x14ac:dyDescent="0.25">
      <c r="A626" s="10" t="str">
        <f>MID(Tabla1[[#This Row],[Org 2]],1,2)</f>
        <v>06</v>
      </c>
      <c r="B626" s="28" t="s">
        <v>126</v>
      </c>
      <c r="C626" s="28" t="s">
        <v>128</v>
      </c>
      <c r="D626" s="11" t="str">
        <f>VLOOKUP(C626,Hoja2!B:C,2,FALSE)</f>
        <v>Políticas de Igualdad e Infancia</v>
      </c>
      <c r="E626" s="12" t="str">
        <f t="shared" si="20"/>
        <v>1</v>
      </c>
      <c r="F626" s="12" t="str">
        <f t="shared" si="21"/>
        <v>12</v>
      </c>
      <c r="G626" s="28" t="s">
        <v>384</v>
      </c>
      <c r="H626" s="29" t="s">
        <v>385</v>
      </c>
      <c r="I626" s="30">
        <v>5493</v>
      </c>
      <c r="J626" s="30">
        <v>0</v>
      </c>
      <c r="K626" s="30">
        <v>5493</v>
      </c>
      <c r="L626" s="30">
        <v>11975</v>
      </c>
      <c r="M626" s="30">
        <v>11975</v>
      </c>
      <c r="N626" s="30">
        <v>11598.1</v>
      </c>
      <c r="O626" s="30">
        <v>11598.1</v>
      </c>
    </row>
    <row r="627" spans="1:15" x14ac:dyDescent="0.25">
      <c r="A627" s="10" t="str">
        <f>MID(Tabla1[[#This Row],[Org 2]],1,2)</f>
        <v>06</v>
      </c>
      <c r="B627" s="28" t="s">
        <v>126</v>
      </c>
      <c r="C627" s="28" t="s">
        <v>128</v>
      </c>
      <c r="D627" s="11" t="str">
        <f>VLOOKUP(C627,Hoja2!B:C,2,FALSE)</f>
        <v>Políticas de Igualdad e Infancia</v>
      </c>
      <c r="E627" s="12" t="str">
        <f t="shared" si="20"/>
        <v>1</v>
      </c>
      <c r="F627" s="12" t="str">
        <f t="shared" si="21"/>
        <v>12</v>
      </c>
      <c r="G627" s="28" t="s">
        <v>386</v>
      </c>
      <c r="H627" s="29" t="s">
        <v>387</v>
      </c>
      <c r="I627" s="30">
        <v>62861</v>
      </c>
      <c r="J627" s="30">
        <v>0</v>
      </c>
      <c r="K627" s="30">
        <v>62861</v>
      </c>
      <c r="L627" s="30">
        <v>41980.54</v>
      </c>
      <c r="M627" s="30">
        <v>41980.54</v>
      </c>
      <c r="N627" s="30">
        <v>40418.269999999997</v>
      </c>
      <c r="O627" s="30">
        <v>40418.269999999997</v>
      </c>
    </row>
    <row r="628" spans="1:15" x14ac:dyDescent="0.25">
      <c r="A628" s="10" t="str">
        <f>MID(Tabla1[[#This Row],[Org 2]],1,2)</f>
        <v>06</v>
      </c>
      <c r="B628" s="28" t="s">
        <v>126</v>
      </c>
      <c r="C628" s="28" t="s">
        <v>128</v>
      </c>
      <c r="D628" s="11" t="str">
        <f>VLOOKUP(C628,Hoja2!B:C,2,FALSE)</f>
        <v>Políticas de Igualdad e Infancia</v>
      </c>
      <c r="E628" s="12" t="str">
        <f t="shared" si="20"/>
        <v>1</v>
      </c>
      <c r="F628" s="12" t="str">
        <f t="shared" si="21"/>
        <v>12</v>
      </c>
      <c r="G628" s="28" t="s">
        <v>388</v>
      </c>
      <c r="H628" s="29" t="s">
        <v>389</v>
      </c>
      <c r="I628" s="30">
        <v>157100</v>
      </c>
      <c r="J628" s="30">
        <v>0</v>
      </c>
      <c r="K628" s="30">
        <v>157100</v>
      </c>
      <c r="L628" s="30">
        <v>110250.39</v>
      </c>
      <c r="M628" s="30">
        <v>110250.39</v>
      </c>
      <c r="N628" s="30">
        <v>107504.4</v>
      </c>
      <c r="O628" s="30">
        <v>107504.4</v>
      </c>
    </row>
    <row r="629" spans="1:15" x14ac:dyDescent="0.25">
      <c r="A629" s="10" t="str">
        <f>MID(Tabla1[[#This Row],[Org 2]],1,2)</f>
        <v>06</v>
      </c>
      <c r="B629" s="28" t="s">
        <v>126</v>
      </c>
      <c r="C629" s="28" t="s">
        <v>128</v>
      </c>
      <c r="D629" s="11" t="str">
        <f>VLOOKUP(C629,Hoja2!B:C,2,FALSE)</f>
        <v>Políticas de Igualdad e Infancia</v>
      </c>
      <c r="E629" s="12" t="str">
        <f t="shared" si="20"/>
        <v>1</v>
      </c>
      <c r="F629" s="12" t="str">
        <f t="shared" si="21"/>
        <v>12</v>
      </c>
      <c r="G629" s="28" t="s">
        <v>390</v>
      </c>
      <c r="H629" s="29" t="s">
        <v>391</v>
      </c>
      <c r="I629" s="30">
        <v>632</v>
      </c>
      <c r="J629" s="30">
        <v>0</v>
      </c>
      <c r="K629" s="30">
        <v>632</v>
      </c>
      <c r="L629" s="30">
        <v>12179.33</v>
      </c>
      <c r="M629" s="30">
        <v>12179.33</v>
      </c>
      <c r="N629" s="30">
        <v>11665.46</v>
      </c>
      <c r="O629" s="30">
        <v>11665.46</v>
      </c>
    </row>
    <row r="630" spans="1:15" x14ac:dyDescent="0.25">
      <c r="A630" s="10" t="str">
        <f>MID(Tabla1[[#This Row],[Org 2]],1,2)</f>
        <v>06</v>
      </c>
      <c r="B630" s="28" t="s">
        <v>126</v>
      </c>
      <c r="C630" s="28" t="s">
        <v>128</v>
      </c>
      <c r="D630" s="11" t="str">
        <f>VLOOKUP(C630,Hoja2!B:C,2,FALSE)</f>
        <v>Políticas de Igualdad e Infancia</v>
      </c>
      <c r="E630" s="12" t="str">
        <f t="shared" si="20"/>
        <v>1</v>
      </c>
      <c r="F630" s="12" t="str">
        <f t="shared" si="21"/>
        <v>13</v>
      </c>
      <c r="G630" s="28" t="s">
        <v>428</v>
      </c>
      <c r="H630" s="29" t="s">
        <v>379</v>
      </c>
      <c r="I630" s="30">
        <v>28673</v>
      </c>
      <c r="J630" s="30">
        <v>0</v>
      </c>
      <c r="K630" s="30">
        <v>28673</v>
      </c>
      <c r="L630" s="30">
        <v>33383</v>
      </c>
      <c r="M630" s="30">
        <v>33383</v>
      </c>
      <c r="N630" s="30">
        <v>29066.799999999999</v>
      </c>
      <c r="O630" s="30">
        <v>29066.799999999999</v>
      </c>
    </row>
    <row r="631" spans="1:15" x14ac:dyDescent="0.25">
      <c r="A631" s="10" t="str">
        <f>MID(Tabla1[[#This Row],[Org 2]],1,2)</f>
        <v>06</v>
      </c>
      <c r="B631" s="28" t="s">
        <v>126</v>
      </c>
      <c r="C631" s="28" t="s">
        <v>128</v>
      </c>
      <c r="D631" s="11" t="str">
        <f>VLOOKUP(C631,Hoja2!B:C,2,FALSE)</f>
        <v>Políticas de Igualdad e Infancia</v>
      </c>
      <c r="E631" s="12" t="str">
        <f t="shared" si="20"/>
        <v>1</v>
      </c>
      <c r="F631" s="12" t="str">
        <f t="shared" si="21"/>
        <v>13</v>
      </c>
      <c r="G631" s="28" t="s">
        <v>431</v>
      </c>
      <c r="H631" s="29" t="s">
        <v>432</v>
      </c>
      <c r="I631" s="30">
        <v>17981</v>
      </c>
      <c r="J631" s="30">
        <v>0</v>
      </c>
      <c r="K631" s="30">
        <v>17981</v>
      </c>
      <c r="L631" s="30">
        <v>18686</v>
      </c>
      <c r="M631" s="30">
        <v>18686</v>
      </c>
      <c r="N631" s="30">
        <v>18280.990000000002</v>
      </c>
      <c r="O631" s="30">
        <v>18280.990000000002</v>
      </c>
    </row>
    <row r="632" spans="1:15" x14ac:dyDescent="0.25">
      <c r="A632" s="10" t="str">
        <f>MID(Tabla1[[#This Row],[Org 2]],1,2)</f>
        <v>06</v>
      </c>
      <c r="B632" s="28" t="s">
        <v>126</v>
      </c>
      <c r="C632" s="28" t="s">
        <v>128</v>
      </c>
      <c r="D632" s="11" t="str">
        <f>VLOOKUP(C632,Hoja2!B:C,2,FALSE)</f>
        <v>Políticas de Igualdad e Infancia</v>
      </c>
      <c r="E632" s="12" t="str">
        <f t="shared" si="20"/>
        <v>1</v>
      </c>
      <c r="F632" s="12" t="str">
        <f t="shared" si="21"/>
        <v>13</v>
      </c>
      <c r="G632" s="28" t="s">
        <v>451</v>
      </c>
      <c r="H632" s="29" t="s">
        <v>452</v>
      </c>
      <c r="I632" s="30">
        <v>0</v>
      </c>
      <c r="J632" s="30">
        <v>20000</v>
      </c>
      <c r="K632" s="30">
        <v>20000</v>
      </c>
      <c r="L632" s="30">
        <v>2600</v>
      </c>
      <c r="M632" s="30">
        <v>2600</v>
      </c>
      <c r="N632" s="30">
        <v>2553.67</v>
      </c>
      <c r="O632" s="30">
        <v>2553.67</v>
      </c>
    </row>
    <row r="633" spans="1:15" x14ac:dyDescent="0.25">
      <c r="A633" s="10" t="str">
        <f>MID(Tabla1[[#This Row],[Org 2]],1,2)</f>
        <v>06</v>
      </c>
      <c r="B633" s="28" t="s">
        <v>126</v>
      </c>
      <c r="C633" s="28" t="s">
        <v>128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21</v>
      </c>
      <c r="G633" s="28" t="s">
        <v>496</v>
      </c>
      <c r="H633" s="29" t="s">
        <v>497</v>
      </c>
      <c r="I633" s="30">
        <v>9900</v>
      </c>
      <c r="J633" s="30">
        <v>-7000</v>
      </c>
      <c r="K633" s="30">
        <v>2900</v>
      </c>
      <c r="L633" s="30">
        <v>0</v>
      </c>
      <c r="M633" s="30">
        <v>0</v>
      </c>
      <c r="N633" s="30">
        <v>0</v>
      </c>
      <c r="O633" s="30">
        <v>0</v>
      </c>
    </row>
    <row r="634" spans="1:15" x14ac:dyDescent="0.25">
      <c r="A634" s="10" t="str">
        <f>MID(Tabla1[[#This Row],[Org 2]],1,2)</f>
        <v>06</v>
      </c>
      <c r="B634" s="28" t="s">
        <v>126</v>
      </c>
      <c r="C634" s="28" t="s">
        <v>128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21</v>
      </c>
      <c r="G634" s="28" t="s">
        <v>420</v>
      </c>
      <c r="H634" s="29" t="s">
        <v>421</v>
      </c>
      <c r="I634" s="30">
        <v>9100</v>
      </c>
      <c r="J634" s="30">
        <v>-2000</v>
      </c>
      <c r="K634" s="30">
        <v>7100</v>
      </c>
      <c r="L634" s="30">
        <v>5737.74</v>
      </c>
      <c r="M634" s="30">
        <v>5737.74</v>
      </c>
      <c r="N634" s="30">
        <v>4863.75</v>
      </c>
      <c r="O634" s="30">
        <v>4424.75</v>
      </c>
    </row>
    <row r="635" spans="1:15" x14ac:dyDescent="0.25">
      <c r="A635" s="10" t="str">
        <f>MID(Tabla1[[#This Row],[Org 2]],1,2)</f>
        <v>06</v>
      </c>
      <c r="B635" s="28" t="s">
        <v>126</v>
      </c>
      <c r="C635" s="28" t="s">
        <v>128</v>
      </c>
      <c r="D635" s="11" t="str">
        <f>VLOOKUP(C635,Hoja2!B:C,2,FALSE)</f>
        <v>Políticas de Igualdad e Infancia</v>
      </c>
      <c r="E635" s="12" t="str">
        <f t="shared" si="20"/>
        <v>2</v>
      </c>
      <c r="F635" s="12" t="str">
        <f t="shared" si="21"/>
        <v>22</v>
      </c>
      <c r="G635" s="28" t="s">
        <v>453</v>
      </c>
      <c r="H635" s="29" t="s">
        <v>454</v>
      </c>
      <c r="I635" s="30">
        <v>4000</v>
      </c>
      <c r="J635" s="30">
        <v>0</v>
      </c>
      <c r="K635" s="30">
        <v>4000</v>
      </c>
      <c r="L635" s="30">
        <v>4589</v>
      </c>
      <c r="M635" s="30">
        <v>4589</v>
      </c>
      <c r="N635" s="30">
        <v>2778.82</v>
      </c>
      <c r="O635" s="30">
        <v>2580.46</v>
      </c>
    </row>
    <row r="636" spans="1:15" x14ac:dyDescent="0.25">
      <c r="A636" s="10" t="str">
        <f>MID(Tabla1[[#This Row],[Org 2]],1,2)</f>
        <v>06</v>
      </c>
      <c r="B636" s="28" t="s">
        <v>126</v>
      </c>
      <c r="C636" s="28" t="s">
        <v>128</v>
      </c>
      <c r="D636" s="11" t="str">
        <f>VLOOKUP(C636,Hoja2!B:C,2,FALSE)</f>
        <v>Políticas de Igualdad e Infancia</v>
      </c>
      <c r="E636" s="12" t="str">
        <f t="shared" si="20"/>
        <v>2</v>
      </c>
      <c r="F636" s="12" t="str">
        <f t="shared" si="21"/>
        <v>22</v>
      </c>
      <c r="G636" s="28" t="s">
        <v>561</v>
      </c>
      <c r="H636" s="29" t="s">
        <v>562</v>
      </c>
      <c r="I636" s="30">
        <v>700</v>
      </c>
      <c r="J636" s="30">
        <v>0</v>
      </c>
      <c r="K636" s="30">
        <v>700</v>
      </c>
      <c r="L636" s="30">
        <v>0</v>
      </c>
      <c r="M636" s="30">
        <v>0</v>
      </c>
      <c r="N636" s="30">
        <v>0</v>
      </c>
      <c r="O636" s="30">
        <v>0</v>
      </c>
    </row>
    <row r="637" spans="1:15" x14ac:dyDescent="0.25">
      <c r="A637" s="10" t="str">
        <f>MID(Tabla1[[#This Row],[Org 2]],1,2)</f>
        <v>06</v>
      </c>
      <c r="B637" s="28" t="s">
        <v>126</v>
      </c>
      <c r="C637" s="28" t="s">
        <v>128</v>
      </c>
      <c r="D637" s="11" t="str">
        <f>VLOOKUP(C637,Hoja2!B:C,2,FALSE)</f>
        <v>Políticas de Igualdad e Infancia</v>
      </c>
      <c r="E637" s="12" t="str">
        <f t="shared" si="20"/>
        <v>2</v>
      </c>
      <c r="F637" s="12" t="str">
        <f t="shared" si="21"/>
        <v>22</v>
      </c>
      <c r="G637" s="28" t="s">
        <v>498</v>
      </c>
      <c r="H637" s="29" t="s">
        <v>499</v>
      </c>
      <c r="I637" s="30">
        <v>5000</v>
      </c>
      <c r="J637" s="30">
        <v>0</v>
      </c>
      <c r="K637" s="30">
        <v>5000</v>
      </c>
      <c r="L637" s="30">
        <v>5000</v>
      </c>
      <c r="M637" s="30">
        <v>5000</v>
      </c>
      <c r="N637" s="30">
        <v>3594.16</v>
      </c>
      <c r="O637" s="30">
        <v>3018.88</v>
      </c>
    </row>
    <row r="638" spans="1:15" x14ac:dyDescent="0.25">
      <c r="A638" s="10" t="str">
        <f>MID(Tabla1[[#This Row],[Org 2]],1,2)</f>
        <v>06</v>
      </c>
      <c r="B638" s="28" t="s">
        <v>126</v>
      </c>
      <c r="C638" s="28" t="s">
        <v>128</v>
      </c>
      <c r="D638" s="11" t="str">
        <f>VLOOKUP(C638,Hoja2!B:C,2,FALSE)</f>
        <v>Políticas de Igualdad e Infancia</v>
      </c>
      <c r="E638" s="12" t="str">
        <f t="shared" si="20"/>
        <v>2</v>
      </c>
      <c r="F638" s="12" t="str">
        <f t="shared" si="21"/>
        <v>22</v>
      </c>
      <c r="G638" s="28" t="s">
        <v>664</v>
      </c>
      <c r="H638" s="29" t="s">
        <v>665</v>
      </c>
      <c r="I638" s="30">
        <v>120000</v>
      </c>
      <c r="J638" s="30">
        <v>110523.87</v>
      </c>
      <c r="K638" s="30">
        <v>230523.87</v>
      </c>
      <c r="L638" s="30">
        <v>235765.08</v>
      </c>
      <c r="M638" s="30">
        <v>235765.08</v>
      </c>
      <c r="N638" s="30">
        <v>225569.87</v>
      </c>
      <c r="O638" s="30">
        <v>205612.52</v>
      </c>
    </row>
    <row r="639" spans="1:15" x14ac:dyDescent="0.25">
      <c r="A639" s="10" t="str">
        <f>MID(Tabla1[[#This Row],[Org 2]],1,2)</f>
        <v>06</v>
      </c>
      <c r="B639" s="28" t="s">
        <v>126</v>
      </c>
      <c r="C639" s="28" t="s">
        <v>128</v>
      </c>
      <c r="D639" s="11" t="str">
        <f>VLOOKUP(C639,Hoja2!B:C,2,FALSE)</f>
        <v>Políticas de Igualdad e Infancia</v>
      </c>
      <c r="E639" s="12" t="str">
        <f t="shared" si="20"/>
        <v>2</v>
      </c>
      <c r="F639" s="12" t="str">
        <f t="shared" si="21"/>
        <v>22</v>
      </c>
      <c r="G639" s="28" t="s">
        <v>654</v>
      </c>
      <c r="H639" s="29" t="s">
        <v>655</v>
      </c>
      <c r="I639" s="30">
        <v>0</v>
      </c>
      <c r="J639" s="30">
        <v>0</v>
      </c>
      <c r="K639" s="30">
        <v>0</v>
      </c>
      <c r="L639" s="30">
        <v>4000</v>
      </c>
      <c r="M639" s="30">
        <v>4000</v>
      </c>
      <c r="N639" s="30">
        <v>709.5</v>
      </c>
      <c r="O639" s="30">
        <v>709.5</v>
      </c>
    </row>
    <row r="640" spans="1:15" x14ac:dyDescent="0.25">
      <c r="A640" s="10" t="str">
        <f>MID(Tabla1[[#This Row],[Org 2]],1,2)</f>
        <v>06</v>
      </c>
      <c r="B640" s="28" t="s">
        <v>126</v>
      </c>
      <c r="C640" s="28" t="s">
        <v>128</v>
      </c>
      <c r="D640" s="11" t="str">
        <f>VLOOKUP(C640,Hoja2!B:C,2,FALSE)</f>
        <v>Políticas de Igualdad e Infancia</v>
      </c>
      <c r="E640" s="12" t="str">
        <f t="shared" si="20"/>
        <v>2</v>
      </c>
      <c r="F640" s="12" t="str">
        <f t="shared" si="21"/>
        <v>22</v>
      </c>
      <c r="G640" s="28" t="s">
        <v>666</v>
      </c>
      <c r="H640" s="29" t="s">
        <v>667</v>
      </c>
      <c r="I640" s="30">
        <v>60000</v>
      </c>
      <c r="J640" s="30">
        <v>0</v>
      </c>
      <c r="K640" s="30">
        <v>60000</v>
      </c>
      <c r="L640" s="30">
        <v>35097.06</v>
      </c>
      <c r="M640" s="30">
        <v>35097.06</v>
      </c>
      <c r="N640" s="30">
        <v>34980.86</v>
      </c>
      <c r="O640" s="30">
        <v>23399.9</v>
      </c>
    </row>
    <row r="641" spans="1:15" x14ac:dyDescent="0.25">
      <c r="A641" s="10" t="str">
        <f>MID(Tabla1[[#This Row],[Org 2]],1,2)</f>
        <v>06</v>
      </c>
      <c r="B641" s="28" t="s">
        <v>126</v>
      </c>
      <c r="C641" s="28" t="s">
        <v>128</v>
      </c>
      <c r="D641" s="11" t="str">
        <f>VLOOKUP(C641,Hoja2!B:C,2,FALSE)</f>
        <v>Políticas de Igualdad e Infancia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8" t="s">
        <v>668</v>
      </c>
      <c r="H641" s="29" t="s">
        <v>669</v>
      </c>
      <c r="I641" s="30">
        <v>65000</v>
      </c>
      <c r="J641" s="30">
        <v>0</v>
      </c>
      <c r="K641" s="30">
        <v>65000</v>
      </c>
      <c r="L641" s="30">
        <v>65017.279999999999</v>
      </c>
      <c r="M641" s="30">
        <v>65017.279999999999</v>
      </c>
      <c r="N641" s="30">
        <v>64954.62</v>
      </c>
      <c r="O641" s="30">
        <v>51138.62</v>
      </c>
    </row>
    <row r="642" spans="1:15" x14ac:dyDescent="0.25">
      <c r="A642" s="10" t="str">
        <f>MID(Tabla1[[#This Row],[Org 2]],1,2)</f>
        <v>06</v>
      </c>
      <c r="B642" s="28" t="s">
        <v>126</v>
      </c>
      <c r="C642" s="28" t="s">
        <v>128</v>
      </c>
      <c r="D642" s="11" t="str">
        <f>VLOOKUP(C642,Hoja2!B:C,2,FALSE)</f>
        <v>Políticas de Igualdad e Infancia</v>
      </c>
      <c r="E642" s="12" t="str">
        <f t="shared" si="22"/>
        <v>2</v>
      </c>
      <c r="F642" s="12" t="str">
        <f t="shared" si="23"/>
        <v>22</v>
      </c>
      <c r="G642" s="28" t="s">
        <v>670</v>
      </c>
      <c r="H642" s="29" t="s">
        <v>671</v>
      </c>
      <c r="I642" s="30">
        <v>130000</v>
      </c>
      <c r="J642" s="30">
        <v>-28400</v>
      </c>
      <c r="K642" s="30">
        <v>101600</v>
      </c>
      <c r="L642" s="30">
        <v>79020.36</v>
      </c>
      <c r="M642" s="30">
        <v>17575.96</v>
      </c>
      <c r="N642" s="30">
        <v>17572.349999999999</v>
      </c>
      <c r="O642" s="30">
        <v>2480.4</v>
      </c>
    </row>
    <row r="643" spans="1:15" x14ac:dyDescent="0.25">
      <c r="A643" s="10" t="str">
        <f>MID(Tabla1[[#This Row],[Org 2]],1,2)</f>
        <v>06</v>
      </c>
      <c r="B643" s="28" t="s">
        <v>126</v>
      </c>
      <c r="C643" s="28" t="s">
        <v>128</v>
      </c>
      <c r="D643" s="11" t="str">
        <f>VLOOKUP(C643,Hoja2!B:C,2,FALSE)</f>
        <v>Políticas de Igualdad e Infancia</v>
      </c>
      <c r="E643" s="12" t="str">
        <f t="shared" si="22"/>
        <v>2</v>
      </c>
      <c r="F643" s="12" t="str">
        <f t="shared" si="23"/>
        <v>22</v>
      </c>
      <c r="G643" s="28" t="s">
        <v>449</v>
      </c>
      <c r="H643" s="29" t="s">
        <v>450</v>
      </c>
      <c r="I643" s="30">
        <v>3000</v>
      </c>
      <c r="J643" s="30">
        <v>0</v>
      </c>
      <c r="K643" s="30">
        <v>3000</v>
      </c>
      <c r="L643" s="30">
        <v>2227.14</v>
      </c>
      <c r="M643" s="30">
        <v>2227.14</v>
      </c>
      <c r="N643" s="30">
        <v>2012.09</v>
      </c>
      <c r="O643" s="30">
        <v>2012.09</v>
      </c>
    </row>
    <row r="644" spans="1:15" x14ac:dyDescent="0.25">
      <c r="A644" s="10" t="str">
        <f>MID(Tabla1[[#This Row],[Org 2]],1,2)</f>
        <v>06</v>
      </c>
      <c r="B644" s="28" t="s">
        <v>126</v>
      </c>
      <c r="C644" s="28" t="s">
        <v>128</v>
      </c>
      <c r="D644" s="11" t="str">
        <f>VLOOKUP(C644,Hoja2!B:C,2,FALSE)</f>
        <v>Políticas de Igualdad e Infancia</v>
      </c>
      <c r="E644" s="12" t="str">
        <f t="shared" si="22"/>
        <v>2</v>
      </c>
      <c r="F644" s="12" t="str">
        <f t="shared" si="23"/>
        <v>22</v>
      </c>
      <c r="G644" s="28" t="s">
        <v>500</v>
      </c>
      <c r="H644" s="29" t="s">
        <v>501</v>
      </c>
      <c r="I644" s="30">
        <v>6500</v>
      </c>
      <c r="J644" s="30">
        <v>0</v>
      </c>
      <c r="K644" s="30">
        <v>6500</v>
      </c>
      <c r="L644" s="30">
        <v>6165.61</v>
      </c>
      <c r="M644" s="30">
        <v>6165.61</v>
      </c>
      <c r="N644" s="30">
        <v>6165.61</v>
      </c>
      <c r="O644" s="30">
        <v>5651.8</v>
      </c>
    </row>
    <row r="645" spans="1:15" x14ac:dyDescent="0.25">
      <c r="A645" s="10" t="str">
        <f>MID(Tabla1[[#This Row],[Org 2]],1,2)</f>
        <v>06</v>
      </c>
      <c r="B645" s="28" t="s">
        <v>126</v>
      </c>
      <c r="C645" s="28" t="s">
        <v>128</v>
      </c>
      <c r="D645" s="11" t="str">
        <f>VLOOKUP(C645,Hoja2!B:C,2,FALSE)</f>
        <v>Políticas de Igualdad e Infancia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8" t="s">
        <v>461</v>
      </c>
      <c r="H645" s="29" t="s">
        <v>462</v>
      </c>
      <c r="I645" s="30">
        <v>0</v>
      </c>
      <c r="J645" s="30">
        <v>0</v>
      </c>
      <c r="K645" s="30">
        <v>0</v>
      </c>
      <c r="L645" s="30">
        <v>9545</v>
      </c>
      <c r="M645" s="30">
        <v>9545</v>
      </c>
      <c r="N645" s="30">
        <v>9545</v>
      </c>
      <c r="O645" s="30">
        <v>9545</v>
      </c>
    </row>
    <row r="646" spans="1:15" x14ac:dyDescent="0.25">
      <c r="A646" s="10" t="str">
        <f>MID(Tabla1[[#This Row],[Org 2]],1,2)</f>
        <v>06</v>
      </c>
      <c r="B646" s="28" t="s">
        <v>126</v>
      </c>
      <c r="C646" s="28" t="s">
        <v>128</v>
      </c>
      <c r="D646" s="11" t="str">
        <f>VLOOKUP(C646,Hoja2!B:C,2,FALSE)</f>
        <v>Políticas de Igualdad e Infancia</v>
      </c>
      <c r="E646" s="12" t="str">
        <f t="shared" si="24"/>
        <v>2</v>
      </c>
      <c r="F646" s="12" t="str">
        <f t="shared" si="25"/>
        <v>22</v>
      </c>
      <c r="G646" s="28" t="s">
        <v>424</v>
      </c>
      <c r="H646" s="29" t="s">
        <v>425</v>
      </c>
      <c r="I646" s="30">
        <v>78500</v>
      </c>
      <c r="J646" s="30">
        <v>0</v>
      </c>
      <c r="K646" s="30">
        <v>78500</v>
      </c>
      <c r="L646" s="30">
        <v>79993.31</v>
      </c>
      <c r="M646" s="30">
        <v>79993.31</v>
      </c>
      <c r="N646" s="30">
        <v>42098.25</v>
      </c>
      <c r="O646" s="30">
        <v>38304.9</v>
      </c>
    </row>
    <row r="647" spans="1:15" x14ac:dyDescent="0.25">
      <c r="A647" s="10" t="str">
        <f>MID(Tabla1[[#This Row],[Org 2]],1,2)</f>
        <v>06</v>
      </c>
      <c r="B647" s="28" t="s">
        <v>126</v>
      </c>
      <c r="C647" s="28" t="s">
        <v>128</v>
      </c>
      <c r="D647" s="11" t="str">
        <f>VLOOKUP(C647,Hoja2!B:C,2,FALSE)</f>
        <v>Políticas de Igualdad e Infancia</v>
      </c>
      <c r="E647" s="12" t="str">
        <f t="shared" si="22"/>
        <v>2</v>
      </c>
      <c r="F647" s="12" t="str">
        <f t="shared" si="23"/>
        <v>23</v>
      </c>
      <c r="G647" s="28" t="s">
        <v>404</v>
      </c>
      <c r="H647" s="29" t="s">
        <v>405</v>
      </c>
      <c r="I647" s="30">
        <v>1000</v>
      </c>
      <c r="J647" s="30">
        <v>0</v>
      </c>
      <c r="K647" s="30">
        <v>1000</v>
      </c>
      <c r="L647" s="30">
        <v>0</v>
      </c>
      <c r="M647" s="30">
        <v>0</v>
      </c>
      <c r="N647" s="30">
        <v>0</v>
      </c>
      <c r="O647" s="30">
        <v>0</v>
      </c>
    </row>
    <row r="648" spans="1:15" x14ac:dyDescent="0.25">
      <c r="A648" s="10" t="str">
        <f>MID(Tabla1[[#This Row],[Org 2]],1,2)</f>
        <v>06</v>
      </c>
      <c r="B648" s="28" t="s">
        <v>126</v>
      </c>
      <c r="C648" s="28" t="s">
        <v>128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28" t="s">
        <v>656</v>
      </c>
      <c r="H648" s="29" t="s">
        <v>657</v>
      </c>
      <c r="I648" s="30">
        <v>59300</v>
      </c>
      <c r="J648" s="30">
        <v>0</v>
      </c>
      <c r="K648" s="30">
        <v>59300</v>
      </c>
      <c r="L648" s="30">
        <v>59300</v>
      </c>
      <c r="M648" s="30">
        <v>59300</v>
      </c>
      <c r="N648" s="30">
        <v>59300</v>
      </c>
      <c r="O648" s="30">
        <v>59300</v>
      </c>
    </row>
    <row r="649" spans="1:15" x14ac:dyDescent="0.25">
      <c r="A649" s="10" t="str">
        <f>MID(Tabla1[[#This Row],[Org 2]],1,2)</f>
        <v>06</v>
      </c>
      <c r="B649" s="28" t="s">
        <v>126</v>
      </c>
      <c r="C649" s="28" t="s">
        <v>128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28" t="s">
        <v>672</v>
      </c>
      <c r="H649" s="29" t="s">
        <v>673</v>
      </c>
      <c r="I649" s="30">
        <v>13550</v>
      </c>
      <c r="J649" s="30">
        <v>0</v>
      </c>
      <c r="K649" s="30">
        <v>13550</v>
      </c>
      <c r="L649" s="30">
        <v>13550</v>
      </c>
      <c r="M649" s="30">
        <v>13550</v>
      </c>
      <c r="N649" s="30">
        <v>13550</v>
      </c>
      <c r="O649" s="30">
        <v>13550</v>
      </c>
    </row>
    <row r="650" spans="1:15" x14ac:dyDescent="0.25">
      <c r="A650" s="10" t="str">
        <f>MID(Tabla1[[#This Row],[Org 2]],1,2)</f>
        <v>06</v>
      </c>
      <c r="B650" s="28" t="s">
        <v>126</v>
      </c>
      <c r="C650" s="28" t="s">
        <v>128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28" t="s">
        <v>674</v>
      </c>
      <c r="H650" s="29" t="s">
        <v>675</v>
      </c>
      <c r="I650" s="30">
        <v>11350</v>
      </c>
      <c r="J650" s="30">
        <v>0</v>
      </c>
      <c r="K650" s="30">
        <v>11350</v>
      </c>
      <c r="L650" s="30">
        <v>11350</v>
      </c>
      <c r="M650" s="30">
        <v>11350</v>
      </c>
      <c r="N650" s="30">
        <v>11350</v>
      </c>
      <c r="O650" s="30">
        <v>11350</v>
      </c>
    </row>
    <row r="651" spans="1:15" x14ac:dyDescent="0.25">
      <c r="A651" s="10" t="str">
        <f>MID(Tabla1[[#This Row],[Org 2]],1,2)</f>
        <v>06</v>
      </c>
      <c r="B651" s="28" t="s">
        <v>126</v>
      </c>
      <c r="C651" s="28" t="s">
        <v>128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28" t="s">
        <v>676</v>
      </c>
      <c r="H651" s="29" t="s">
        <v>677</v>
      </c>
      <c r="I651" s="30">
        <v>8100</v>
      </c>
      <c r="J651" s="30">
        <v>0</v>
      </c>
      <c r="K651" s="30">
        <v>8100</v>
      </c>
      <c r="L651" s="30">
        <v>8100</v>
      </c>
      <c r="M651" s="30">
        <v>8100</v>
      </c>
      <c r="N651" s="30">
        <v>8100</v>
      </c>
      <c r="O651" s="30">
        <v>8100</v>
      </c>
    </row>
    <row r="652" spans="1:15" x14ac:dyDescent="0.25">
      <c r="A652" s="10" t="str">
        <f>MID(Tabla1[[#This Row],[Org 2]],1,2)</f>
        <v>06</v>
      </c>
      <c r="B652" s="28" t="s">
        <v>126</v>
      </c>
      <c r="C652" s="28" t="s">
        <v>128</v>
      </c>
      <c r="D652" s="11" t="str">
        <f>VLOOKUP(C652,Hoja2!B:C,2,FALSE)</f>
        <v>Políticas de Igualdad e Infancia</v>
      </c>
      <c r="E652" s="12" t="str">
        <f t="shared" si="22"/>
        <v>4</v>
      </c>
      <c r="F652" s="12" t="str">
        <f t="shared" si="23"/>
        <v>48</v>
      </c>
      <c r="G652" s="28" t="s">
        <v>678</v>
      </c>
      <c r="H652" s="29" t="s">
        <v>679</v>
      </c>
      <c r="I652" s="30">
        <v>6100</v>
      </c>
      <c r="J652" s="30">
        <v>0</v>
      </c>
      <c r="K652" s="30">
        <v>6100</v>
      </c>
      <c r="L652" s="30">
        <v>6100</v>
      </c>
      <c r="M652" s="30">
        <v>6100</v>
      </c>
      <c r="N652" s="30">
        <v>6100</v>
      </c>
      <c r="O652" s="30">
        <v>6100</v>
      </c>
    </row>
    <row r="653" spans="1:15" x14ac:dyDescent="0.25">
      <c r="A653" s="10" t="str">
        <f>MID(Tabla1[[#This Row],[Org 2]],1,2)</f>
        <v>06</v>
      </c>
      <c r="B653" s="28" t="s">
        <v>126</v>
      </c>
      <c r="C653" s="28" t="s">
        <v>128</v>
      </c>
      <c r="D653" s="11" t="str">
        <f>VLOOKUP(C653,Hoja2!B:C,2,FALSE)</f>
        <v>Políticas de Igualdad e Infancia</v>
      </c>
      <c r="E653" s="12" t="str">
        <f t="shared" si="22"/>
        <v>4</v>
      </c>
      <c r="F653" s="12" t="str">
        <f t="shared" si="23"/>
        <v>48</v>
      </c>
      <c r="G653" s="28" t="s">
        <v>680</v>
      </c>
      <c r="H653" s="29" t="s">
        <v>681</v>
      </c>
      <c r="I653" s="30">
        <v>11000</v>
      </c>
      <c r="J653" s="30">
        <v>0</v>
      </c>
      <c r="K653" s="30">
        <v>11000</v>
      </c>
      <c r="L653" s="30">
        <v>11000</v>
      </c>
      <c r="M653" s="30">
        <v>11000</v>
      </c>
      <c r="N653" s="30">
        <v>11000</v>
      </c>
      <c r="O653" s="30">
        <v>11000</v>
      </c>
    </row>
    <row r="654" spans="1:15" x14ac:dyDescent="0.25">
      <c r="A654" s="10" t="str">
        <f>MID(Tabla1[[#This Row],[Org 2]],1,2)</f>
        <v>06</v>
      </c>
      <c r="B654" s="28" t="s">
        <v>126</v>
      </c>
      <c r="C654" s="28" t="s">
        <v>128</v>
      </c>
      <c r="D654" s="11" t="str">
        <f>VLOOKUP(C654,Hoja2!B:C,2,FALSE)</f>
        <v>Políticas de Igualdad e Infancia</v>
      </c>
      <c r="E654" s="12" t="str">
        <f t="shared" si="22"/>
        <v>4</v>
      </c>
      <c r="F654" s="12" t="str">
        <f t="shared" si="23"/>
        <v>48</v>
      </c>
      <c r="G654" s="28" t="s">
        <v>682</v>
      </c>
      <c r="H654" s="29" t="s">
        <v>683</v>
      </c>
      <c r="I654" s="30">
        <v>2500</v>
      </c>
      <c r="J654" s="30">
        <v>0</v>
      </c>
      <c r="K654" s="30">
        <v>2500</v>
      </c>
      <c r="L654" s="30">
        <v>2500</v>
      </c>
      <c r="M654" s="30">
        <v>2500</v>
      </c>
      <c r="N654" s="30">
        <v>2500</v>
      </c>
      <c r="O654" s="30">
        <v>2500</v>
      </c>
    </row>
    <row r="655" spans="1:15" x14ac:dyDescent="0.25">
      <c r="A655" s="10" t="str">
        <f>MID(Tabla1[[#This Row],[Org 2]],1,2)</f>
        <v>06</v>
      </c>
      <c r="B655" s="28" t="s">
        <v>126</v>
      </c>
      <c r="C655" s="28" t="s">
        <v>128</v>
      </c>
      <c r="D655" s="11" t="str">
        <f>VLOOKUP(C655,Hoja2!B:C,2,FALSE)</f>
        <v>Políticas de Igualdad e Infancia</v>
      </c>
      <c r="E655" s="12" t="str">
        <f t="shared" si="22"/>
        <v>4</v>
      </c>
      <c r="F655" s="12" t="str">
        <f t="shared" si="23"/>
        <v>48</v>
      </c>
      <c r="G655" s="28" t="s">
        <v>684</v>
      </c>
      <c r="H655" s="29" t="s">
        <v>685</v>
      </c>
      <c r="I655" s="30">
        <v>6500</v>
      </c>
      <c r="J655" s="30">
        <v>0</v>
      </c>
      <c r="K655" s="30">
        <v>6500</v>
      </c>
      <c r="L655" s="30">
        <v>6500</v>
      </c>
      <c r="M655" s="30">
        <v>6500</v>
      </c>
      <c r="N655" s="30">
        <v>6500</v>
      </c>
      <c r="O655" s="30">
        <v>6500</v>
      </c>
    </row>
    <row r="656" spans="1:15" x14ac:dyDescent="0.25">
      <c r="A656" s="10" t="str">
        <f>MID(Tabla1[[#This Row],[Org 2]],1,2)</f>
        <v>06</v>
      </c>
      <c r="B656" s="28" t="s">
        <v>126</v>
      </c>
      <c r="C656" s="28" t="s">
        <v>128</v>
      </c>
      <c r="D656" s="11" t="str">
        <f>VLOOKUP(C656,Hoja2!B:C,2,FALSE)</f>
        <v>Políticas de Igualdad e Infancia</v>
      </c>
      <c r="E656" s="12" t="str">
        <f t="shared" si="22"/>
        <v>4</v>
      </c>
      <c r="F656" s="12" t="str">
        <f t="shared" si="23"/>
        <v>48</v>
      </c>
      <c r="G656" s="28" t="s">
        <v>686</v>
      </c>
      <c r="H656" s="29" t="s">
        <v>687</v>
      </c>
      <c r="I656" s="30">
        <v>4500</v>
      </c>
      <c r="J656" s="30">
        <v>0</v>
      </c>
      <c r="K656" s="30">
        <v>4500</v>
      </c>
      <c r="L656" s="30">
        <v>4500</v>
      </c>
      <c r="M656" s="30">
        <v>4500</v>
      </c>
      <c r="N656" s="30">
        <v>4500</v>
      </c>
      <c r="O656" s="30">
        <v>4500</v>
      </c>
    </row>
    <row r="657" spans="1:15" x14ac:dyDescent="0.25">
      <c r="A657" s="10" t="str">
        <f>MID(Tabla1[[#This Row],[Org 2]],1,2)</f>
        <v>06</v>
      </c>
      <c r="B657" s="28" t="s">
        <v>126</v>
      </c>
      <c r="C657" s="28" t="s">
        <v>128</v>
      </c>
      <c r="D657" s="11" t="str">
        <f>VLOOKUP(C657,Hoja2!B:C,2,FALSE)</f>
        <v>Políticas de Igualdad e Infancia</v>
      </c>
      <c r="E657" s="12" t="str">
        <f t="shared" si="22"/>
        <v>4</v>
      </c>
      <c r="F657" s="12" t="str">
        <f t="shared" si="23"/>
        <v>48</v>
      </c>
      <c r="G657" s="28" t="s">
        <v>688</v>
      </c>
      <c r="H657" s="29" t="s">
        <v>689</v>
      </c>
      <c r="I657" s="30">
        <v>6000</v>
      </c>
      <c r="J657" s="30">
        <v>0</v>
      </c>
      <c r="K657" s="30">
        <v>6000</v>
      </c>
      <c r="L657" s="30">
        <v>6000</v>
      </c>
      <c r="M657" s="30">
        <v>6000</v>
      </c>
      <c r="N657" s="30">
        <v>6000</v>
      </c>
      <c r="O657" s="30">
        <v>6000</v>
      </c>
    </row>
    <row r="658" spans="1:15" x14ac:dyDescent="0.25">
      <c r="A658" s="10" t="str">
        <f>MID(Tabla1[[#This Row],[Org 2]],1,2)</f>
        <v>06</v>
      </c>
      <c r="B658" s="28" t="s">
        <v>126</v>
      </c>
      <c r="C658" s="28" t="s">
        <v>128</v>
      </c>
      <c r="D658" s="11" t="str">
        <f>VLOOKUP(C658,Hoja2!B:C,2,FALSE)</f>
        <v>Políticas de Igualdad e Infancia</v>
      </c>
      <c r="E658" s="12" t="str">
        <f t="shared" si="22"/>
        <v>4</v>
      </c>
      <c r="F658" s="12" t="str">
        <f t="shared" si="23"/>
        <v>48</v>
      </c>
      <c r="G658" s="28" t="s">
        <v>690</v>
      </c>
      <c r="H658" s="29" t="s">
        <v>691</v>
      </c>
      <c r="I658" s="30">
        <v>4900</v>
      </c>
      <c r="J658" s="30">
        <v>0</v>
      </c>
      <c r="K658" s="30">
        <v>4900</v>
      </c>
      <c r="L658" s="30">
        <v>4900</v>
      </c>
      <c r="M658" s="30">
        <v>4900</v>
      </c>
      <c r="N658" s="30">
        <v>4900</v>
      </c>
      <c r="O658" s="30">
        <v>4900</v>
      </c>
    </row>
    <row r="659" spans="1:15" x14ac:dyDescent="0.25">
      <c r="A659" s="10" t="str">
        <f>MID(Tabla1[[#This Row],[Org 2]],1,2)</f>
        <v>06</v>
      </c>
      <c r="B659" s="28" t="s">
        <v>126</v>
      </c>
      <c r="C659" s="28" t="s">
        <v>128</v>
      </c>
      <c r="D659" s="11" t="str">
        <f>VLOOKUP(C659,Hoja2!B:C,2,FALSE)</f>
        <v>Políticas de Igualdad e Infancia</v>
      </c>
      <c r="E659" s="12" t="str">
        <f t="shared" si="22"/>
        <v>4</v>
      </c>
      <c r="F659" s="12" t="str">
        <f t="shared" si="23"/>
        <v>48</v>
      </c>
      <c r="G659" s="28" t="s">
        <v>692</v>
      </c>
      <c r="H659" s="29" t="s">
        <v>693</v>
      </c>
      <c r="I659" s="30">
        <v>5000</v>
      </c>
      <c r="J659" s="30">
        <v>0</v>
      </c>
      <c r="K659" s="30">
        <v>5000</v>
      </c>
      <c r="L659" s="30">
        <v>5000</v>
      </c>
      <c r="M659" s="30">
        <v>5000</v>
      </c>
      <c r="N659" s="30">
        <v>5000</v>
      </c>
      <c r="O659" s="30">
        <v>5000</v>
      </c>
    </row>
    <row r="660" spans="1:15" x14ac:dyDescent="0.25">
      <c r="A660" s="10" t="str">
        <f>MID(Tabla1[[#This Row],[Org 2]],1,2)</f>
        <v>06</v>
      </c>
      <c r="B660" s="28" t="s">
        <v>126</v>
      </c>
      <c r="C660" s="28" t="s">
        <v>128</v>
      </c>
      <c r="D660" s="11" t="str">
        <f>VLOOKUP(C660,Hoja2!B:C,2,FALSE)</f>
        <v>Políticas de Igualdad e Infancia</v>
      </c>
      <c r="E660" s="12" t="str">
        <f t="shared" si="22"/>
        <v>4</v>
      </c>
      <c r="F660" s="12" t="str">
        <f t="shared" si="23"/>
        <v>48</v>
      </c>
      <c r="G660" s="28" t="s">
        <v>694</v>
      </c>
      <c r="H660" s="29" t="s">
        <v>695</v>
      </c>
      <c r="I660" s="30">
        <v>3000</v>
      </c>
      <c r="J660" s="30">
        <v>0</v>
      </c>
      <c r="K660" s="30">
        <v>3000</v>
      </c>
      <c r="L660" s="30">
        <v>3000</v>
      </c>
      <c r="M660" s="30">
        <v>3000</v>
      </c>
      <c r="N660" s="30">
        <v>3000</v>
      </c>
      <c r="O660" s="30">
        <v>3000</v>
      </c>
    </row>
    <row r="661" spans="1:15" x14ac:dyDescent="0.25">
      <c r="A661" s="10" t="str">
        <f>MID(Tabla1[[#This Row],[Org 2]],1,2)</f>
        <v>06</v>
      </c>
      <c r="B661" s="28" t="s">
        <v>126</v>
      </c>
      <c r="C661" s="28" t="s">
        <v>128</v>
      </c>
      <c r="D661" s="11" t="str">
        <f>VLOOKUP(C661,Hoja2!B:C,2,FALSE)</f>
        <v>Políticas de Igualdad e Infancia</v>
      </c>
      <c r="E661" s="12" t="str">
        <f t="shared" si="22"/>
        <v>4</v>
      </c>
      <c r="F661" s="12" t="str">
        <f t="shared" si="23"/>
        <v>48</v>
      </c>
      <c r="G661" s="28" t="s">
        <v>696</v>
      </c>
      <c r="H661" s="29" t="s">
        <v>697</v>
      </c>
      <c r="I661" s="30">
        <v>3000</v>
      </c>
      <c r="J661" s="30">
        <v>0</v>
      </c>
      <c r="K661" s="30">
        <v>3000</v>
      </c>
      <c r="L661" s="30">
        <v>3000</v>
      </c>
      <c r="M661" s="30">
        <v>3000</v>
      </c>
      <c r="N661" s="30">
        <v>3000</v>
      </c>
      <c r="O661" s="30">
        <v>3000</v>
      </c>
    </row>
    <row r="662" spans="1:15" x14ac:dyDescent="0.25">
      <c r="A662" s="10" t="str">
        <f>MID(Tabla1[[#This Row],[Org 2]],1,2)</f>
        <v>06</v>
      </c>
      <c r="B662" s="28" t="s">
        <v>126</v>
      </c>
      <c r="C662" s="28" t="s">
        <v>128</v>
      </c>
      <c r="D662" s="11" t="str">
        <f>VLOOKUP(C662,Hoja2!B:C,2,FALSE)</f>
        <v>Políticas de Igualdad e Infancia</v>
      </c>
      <c r="E662" s="12" t="str">
        <f t="shared" si="22"/>
        <v>4</v>
      </c>
      <c r="F662" s="12" t="str">
        <f t="shared" si="23"/>
        <v>48</v>
      </c>
      <c r="G662" s="28" t="s">
        <v>698</v>
      </c>
      <c r="H662" s="29" t="s">
        <v>699</v>
      </c>
      <c r="I662" s="30">
        <v>3500</v>
      </c>
      <c r="J662" s="30">
        <v>0</v>
      </c>
      <c r="K662" s="30">
        <v>3500</v>
      </c>
      <c r="L662" s="30">
        <v>3500</v>
      </c>
      <c r="M662" s="30">
        <v>3500</v>
      </c>
      <c r="N662" s="30">
        <v>3500</v>
      </c>
      <c r="O662" s="30">
        <v>3500</v>
      </c>
    </row>
    <row r="663" spans="1:15" x14ac:dyDescent="0.25">
      <c r="A663" s="10" t="str">
        <f>MID(Tabla1[[#This Row],[Org 2]],1,2)</f>
        <v>06</v>
      </c>
      <c r="B663" s="28" t="s">
        <v>126</v>
      </c>
      <c r="C663" s="28" t="s">
        <v>128</v>
      </c>
      <c r="D663" s="11" t="str">
        <f>VLOOKUP(C663,Hoja2!B:C,2,FALSE)</f>
        <v>Políticas de Igualdad e Infancia</v>
      </c>
      <c r="E663" s="12" t="str">
        <f t="shared" si="22"/>
        <v>4</v>
      </c>
      <c r="F663" s="12" t="str">
        <f t="shared" si="23"/>
        <v>48</v>
      </c>
      <c r="G663" s="28" t="s">
        <v>700</v>
      </c>
      <c r="H663" s="29" t="s">
        <v>701</v>
      </c>
      <c r="I663" s="30">
        <v>12000</v>
      </c>
      <c r="J663" s="30">
        <v>0</v>
      </c>
      <c r="K663" s="30">
        <v>12000</v>
      </c>
      <c r="L663" s="30">
        <v>12000</v>
      </c>
      <c r="M663" s="30">
        <v>12000</v>
      </c>
      <c r="N663" s="30">
        <v>12000</v>
      </c>
      <c r="O663" s="30">
        <v>12000</v>
      </c>
    </row>
    <row r="664" spans="1:15" x14ac:dyDescent="0.25">
      <c r="A664" s="10" t="str">
        <f>MID(Tabla1[[#This Row],[Org 2]],1,2)</f>
        <v>06</v>
      </c>
      <c r="B664" s="28" t="s">
        <v>126</v>
      </c>
      <c r="C664" s="28" t="s">
        <v>128</v>
      </c>
      <c r="D664" s="11" t="str">
        <f>VLOOKUP(C664,Hoja2!B:C,2,FALSE)</f>
        <v>Políticas de Igualdad e Infancia</v>
      </c>
      <c r="E664" s="12" t="str">
        <f t="shared" si="22"/>
        <v>4</v>
      </c>
      <c r="F664" s="12" t="str">
        <f t="shared" si="23"/>
        <v>48</v>
      </c>
      <c r="G664" s="28" t="s">
        <v>550</v>
      </c>
      <c r="H664" s="29" t="s">
        <v>551</v>
      </c>
      <c r="I664" s="30">
        <v>0</v>
      </c>
      <c r="J664" s="30">
        <v>3445</v>
      </c>
      <c r="K664" s="30">
        <v>3445</v>
      </c>
      <c r="L664" s="30">
        <v>3445</v>
      </c>
      <c r="M664" s="30">
        <v>3445</v>
      </c>
      <c r="N664" s="30">
        <v>3445</v>
      </c>
      <c r="O664" s="30">
        <v>0</v>
      </c>
    </row>
    <row r="665" spans="1:15" x14ac:dyDescent="0.25">
      <c r="A665" s="10" t="str">
        <f>MID(Tabla1[[#This Row],[Org 2]],1,2)</f>
        <v>06</v>
      </c>
      <c r="B665" s="28" t="s">
        <v>126</v>
      </c>
      <c r="C665" s="28" t="s">
        <v>129</v>
      </c>
      <c r="D665" s="11" t="str">
        <f>VLOOKUP(C665,Hoja2!B:C,2,FALSE)</f>
        <v>Dirección del Área de Educación</v>
      </c>
      <c r="E665" s="12" t="str">
        <f t="shared" si="22"/>
        <v>1</v>
      </c>
      <c r="F665" s="12" t="str">
        <f t="shared" si="23"/>
        <v>12</v>
      </c>
      <c r="G665" s="28" t="s">
        <v>412</v>
      </c>
      <c r="H665" s="29" t="s">
        <v>413</v>
      </c>
      <c r="I665" s="30">
        <v>65636</v>
      </c>
      <c r="J665" s="30">
        <v>0</v>
      </c>
      <c r="K665" s="30">
        <v>65636</v>
      </c>
      <c r="L665" s="30">
        <v>67443.710000000006</v>
      </c>
      <c r="M665" s="30">
        <v>67443.710000000006</v>
      </c>
      <c r="N665" s="30">
        <v>58009.18</v>
      </c>
      <c r="O665" s="30">
        <v>58009.18</v>
      </c>
    </row>
    <row r="666" spans="1:15" x14ac:dyDescent="0.25">
      <c r="A666" s="10" t="str">
        <f>MID(Tabla1[[#This Row],[Org 2]],1,2)</f>
        <v>06</v>
      </c>
      <c r="B666" s="28" t="s">
        <v>126</v>
      </c>
      <c r="C666" s="28" t="s">
        <v>129</v>
      </c>
      <c r="D666" s="11" t="str">
        <f>VLOOKUP(C666,Hoja2!B:C,2,FALSE)</f>
        <v>Dirección del Área de Educación</v>
      </c>
      <c r="E666" s="12" t="str">
        <f t="shared" si="22"/>
        <v>1</v>
      </c>
      <c r="F666" s="12" t="str">
        <f t="shared" si="23"/>
        <v>12</v>
      </c>
      <c r="G666" s="28" t="s">
        <v>382</v>
      </c>
      <c r="H666" s="29" t="s">
        <v>383</v>
      </c>
      <c r="I666" s="30">
        <v>22102</v>
      </c>
      <c r="J666" s="30">
        <v>0</v>
      </c>
      <c r="K666" s="30">
        <v>22102</v>
      </c>
      <c r="L666" s="30">
        <v>22474</v>
      </c>
      <c r="M666" s="30">
        <v>22474</v>
      </c>
      <c r="N666" s="30">
        <v>22405.35</v>
      </c>
      <c r="O666" s="30">
        <v>22405.35</v>
      </c>
    </row>
    <row r="667" spans="1:15" x14ac:dyDescent="0.25">
      <c r="A667" s="10" t="str">
        <f>MID(Tabla1[[#This Row],[Org 2]],1,2)</f>
        <v>06</v>
      </c>
      <c r="B667" s="28" t="s">
        <v>126</v>
      </c>
      <c r="C667" s="28" t="s">
        <v>129</v>
      </c>
      <c r="D667" s="11" t="str">
        <f>VLOOKUP(C667,Hoja2!B:C,2,FALSE)</f>
        <v>Dirección del Área de Educación</v>
      </c>
      <c r="E667" s="12" t="str">
        <f t="shared" si="22"/>
        <v>1</v>
      </c>
      <c r="F667" s="12" t="str">
        <f t="shared" si="23"/>
        <v>12</v>
      </c>
      <c r="G667" s="28" t="s">
        <v>416</v>
      </c>
      <c r="H667" s="29" t="s">
        <v>417</v>
      </c>
      <c r="I667" s="30">
        <v>9367</v>
      </c>
      <c r="J667" s="30">
        <v>0</v>
      </c>
      <c r="K667" s="30">
        <v>9367</v>
      </c>
      <c r="L667" s="30">
        <v>9517.2199999999993</v>
      </c>
      <c r="M667" s="30">
        <v>9517.2199999999993</v>
      </c>
      <c r="N667" s="30">
        <v>9495.73</v>
      </c>
      <c r="O667" s="30">
        <v>9495.73</v>
      </c>
    </row>
    <row r="668" spans="1:15" x14ac:dyDescent="0.25">
      <c r="A668" s="10" t="str">
        <f>MID(Tabla1[[#This Row],[Org 2]],1,2)</f>
        <v>06</v>
      </c>
      <c r="B668" s="28" t="s">
        <v>126</v>
      </c>
      <c r="C668" s="28" t="s">
        <v>129</v>
      </c>
      <c r="D668" s="11" t="str">
        <f>VLOOKUP(C668,Hoja2!B:C,2,FALSE)</f>
        <v>Dirección del Área de Educación</v>
      </c>
      <c r="E668" s="12" t="str">
        <f t="shared" si="22"/>
        <v>1</v>
      </c>
      <c r="F668" s="12" t="str">
        <f t="shared" si="23"/>
        <v>12</v>
      </c>
      <c r="G668" s="28" t="s">
        <v>384</v>
      </c>
      <c r="H668" s="29" t="s">
        <v>385</v>
      </c>
      <c r="I668" s="30">
        <v>22106</v>
      </c>
      <c r="J668" s="30">
        <v>0</v>
      </c>
      <c r="K668" s="30">
        <v>22106</v>
      </c>
      <c r="L668" s="30">
        <v>23190.06</v>
      </c>
      <c r="M668" s="30">
        <v>23190.06</v>
      </c>
      <c r="N668" s="30">
        <v>23177.84</v>
      </c>
      <c r="O668" s="30">
        <v>23177.84</v>
      </c>
    </row>
    <row r="669" spans="1:15" x14ac:dyDescent="0.25">
      <c r="A669" s="10" t="str">
        <f>MID(Tabla1[[#This Row],[Org 2]],1,2)</f>
        <v>06</v>
      </c>
      <c r="B669" s="28" t="s">
        <v>126</v>
      </c>
      <c r="C669" s="28" t="s">
        <v>129</v>
      </c>
      <c r="D669" s="11" t="str">
        <f>VLOOKUP(C669,Hoja2!B:C,2,FALSE)</f>
        <v>Dirección del Área de Educación</v>
      </c>
      <c r="E669" s="12" t="str">
        <f t="shared" si="22"/>
        <v>1</v>
      </c>
      <c r="F669" s="12" t="str">
        <f t="shared" si="23"/>
        <v>12</v>
      </c>
      <c r="G669" s="28" t="s">
        <v>386</v>
      </c>
      <c r="H669" s="29" t="s">
        <v>387</v>
      </c>
      <c r="I669" s="30">
        <v>64936</v>
      </c>
      <c r="J669" s="30">
        <v>0</v>
      </c>
      <c r="K669" s="30">
        <v>64936</v>
      </c>
      <c r="L669" s="30">
        <v>66350.87</v>
      </c>
      <c r="M669" s="30">
        <v>66350.87</v>
      </c>
      <c r="N669" s="30">
        <v>61685.42</v>
      </c>
      <c r="O669" s="30">
        <v>61685.42</v>
      </c>
    </row>
    <row r="670" spans="1:15" x14ac:dyDescent="0.25">
      <c r="A670" s="10" t="str">
        <f>MID(Tabla1[[#This Row],[Org 2]],1,2)</f>
        <v>06</v>
      </c>
      <c r="B670" s="28" t="s">
        <v>126</v>
      </c>
      <c r="C670" s="28" t="s">
        <v>129</v>
      </c>
      <c r="D670" s="11" t="str">
        <f>VLOOKUP(C670,Hoja2!B:C,2,FALSE)</f>
        <v>Dirección del Área de Educación</v>
      </c>
      <c r="E670" s="12" t="str">
        <f t="shared" si="22"/>
        <v>1</v>
      </c>
      <c r="F670" s="12" t="str">
        <f t="shared" si="23"/>
        <v>12</v>
      </c>
      <c r="G670" s="28" t="s">
        <v>388</v>
      </c>
      <c r="H670" s="29" t="s">
        <v>389</v>
      </c>
      <c r="I670" s="30">
        <v>159995</v>
      </c>
      <c r="J670" s="30">
        <v>31500</v>
      </c>
      <c r="K670" s="30">
        <v>191495</v>
      </c>
      <c r="L670" s="30">
        <v>164010.37</v>
      </c>
      <c r="M670" s="30">
        <v>164010.37</v>
      </c>
      <c r="N670" s="30">
        <v>151409.12</v>
      </c>
      <c r="O670" s="30">
        <v>151409.12</v>
      </c>
    </row>
    <row r="671" spans="1:15" x14ac:dyDescent="0.25">
      <c r="A671" s="10" t="str">
        <f>MID(Tabla1[[#This Row],[Org 2]],1,2)</f>
        <v>06</v>
      </c>
      <c r="B671" s="28" t="s">
        <v>126</v>
      </c>
      <c r="C671" s="28" t="s">
        <v>129</v>
      </c>
      <c r="D671" s="11" t="str">
        <f>VLOOKUP(C671,Hoja2!B:C,2,FALSE)</f>
        <v>Dirección del Área de Educación</v>
      </c>
      <c r="E671" s="12" t="str">
        <f t="shared" si="22"/>
        <v>1</v>
      </c>
      <c r="F671" s="12" t="str">
        <f t="shared" si="23"/>
        <v>12</v>
      </c>
      <c r="G671" s="28" t="s">
        <v>390</v>
      </c>
      <c r="H671" s="29" t="s">
        <v>391</v>
      </c>
      <c r="I671" s="30">
        <v>8692</v>
      </c>
      <c r="J671" s="30">
        <v>0</v>
      </c>
      <c r="K671" s="30">
        <v>8692</v>
      </c>
      <c r="L671" s="30">
        <v>12822.64</v>
      </c>
      <c r="M671" s="30">
        <v>12822.64</v>
      </c>
      <c r="N671" s="30">
        <v>11792.02</v>
      </c>
      <c r="O671" s="30">
        <v>11792.02</v>
      </c>
    </row>
    <row r="672" spans="1:15" x14ac:dyDescent="0.25">
      <c r="A672" s="10" t="str">
        <f>MID(Tabla1[[#This Row],[Org 2]],1,2)</f>
        <v>06</v>
      </c>
      <c r="B672" s="28" t="s">
        <v>126</v>
      </c>
      <c r="C672" s="28" t="s">
        <v>129</v>
      </c>
      <c r="D672" s="11" t="str">
        <f>VLOOKUP(C672,Hoja2!B:C,2,FALSE)</f>
        <v>Dirección del Área de Educación</v>
      </c>
      <c r="E672" s="12" t="str">
        <f t="shared" si="22"/>
        <v>2</v>
      </c>
      <c r="F672" s="12" t="str">
        <f t="shared" si="23"/>
        <v>23</v>
      </c>
      <c r="G672" s="28" t="s">
        <v>404</v>
      </c>
      <c r="H672" s="29" t="s">
        <v>405</v>
      </c>
      <c r="I672" s="30">
        <v>1500</v>
      </c>
      <c r="J672" s="30">
        <v>0</v>
      </c>
      <c r="K672" s="30">
        <v>1500</v>
      </c>
      <c r="L672" s="30">
        <v>101.47</v>
      </c>
      <c r="M672" s="30">
        <v>101.47</v>
      </c>
      <c r="N672" s="30">
        <v>101.47</v>
      </c>
      <c r="O672" s="30">
        <v>101.47</v>
      </c>
    </row>
    <row r="673" spans="1:15" x14ac:dyDescent="0.25">
      <c r="A673" s="10" t="str">
        <f>MID(Tabla1[[#This Row],[Org 2]],1,2)</f>
        <v>06</v>
      </c>
      <c r="B673" s="28" t="s">
        <v>126</v>
      </c>
      <c r="C673" s="28" t="s">
        <v>129</v>
      </c>
      <c r="D673" s="11" t="str">
        <f>VLOOKUP(C673,Hoja2!B:C,2,FALSE)</f>
        <v>Dirección del Área de Educación</v>
      </c>
      <c r="E673" s="12" t="str">
        <f t="shared" si="22"/>
        <v>2</v>
      </c>
      <c r="F673" s="12" t="str">
        <f t="shared" si="23"/>
        <v>23</v>
      </c>
      <c r="G673" s="28" t="s">
        <v>408</v>
      </c>
      <c r="H673" s="29" t="s">
        <v>409</v>
      </c>
      <c r="I673" s="30">
        <v>0</v>
      </c>
      <c r="J673" s="30">
        <v>0</v>
      </c>
      <c r="K673" s="30">
        <v>0</v>
      </c>
      <c r="L673" s="30">
        <v>371.31</v>
      </c>
      <c r="M673" s="30">
        <v>371.31</v>
      </c>
      <c r="N673" s="30">
        <v>371.31</v>
      </c>
      <c r="O673" s="30">
        <v>371.31</v>
      </c>
    </row>
    <row r="674" spans="1:15" x14ac:dyDescent="0.25">
      <c r="A674" s="10" t="str">
        <f>MID(Tabla1[[#This Row],[Org 2]],1,2)</f>
        <v>06</v>
      </c>
      <c r="B674" s="28" t="s">
        <v>126</v>
      </c>
      <c r="C674" s="28" t="s">
        <v>130</v>
      </c>
      <c r="D674" s="11" t="str">
        <f>VLOOKUP(C674,Hoja2!B:C,2,FALSE)</f>
        <v>Escuelas Infantiles</v>
      </c>
      <c r="E674" s="12" t="str">
        <f t="shared" si="22"/>
        <v>1</v>
      </c>
      <c r="F674" s="12" t="str">
        <f t="shared" si="23"/>
        <v>12</v>
      </c>
      <c r="G674" s="28" t="s">
        <v>412</v>
      </c>
      <c r="H674" s="29" t="s">
        <v>413</v>
      </c>
      <c r="I674" s="30">
        <v>16409</v>
      </c>
      <c r="J674" s="30">
        <v>0</v>
      </c>
      <c r="K674" s="30">
        <v>16409</v>
      </c>
      <c r="L674" s="30">
        <v>16353.87</v>
      </c>
      <c r="M674" s="30">
        <v>16353.87</v>
      </c>
      <c r="N674" s="30">
        <v>16340.63</v>
      </c>
      <c r="O674" s="30">
        <v>16340.63</v>
      </c>
    </row>
    <row r="675" spans="1:15" x14ac:dyDescent="0.25">
      <c r="A675" s="10" t="str">
        <f>MID(Tabla1[[#This Row],[Org 2]],1,2)</f>
        <v>06</v>
      </c>
      <c r="B675" s="28" t="s">
        <v>126</v>
      </c>
      <c r="C675" s="28" t="s">
        <v>130</v>
      </c>
      <c r="D675" s="11" t="str">
        <f>VLOOKUP(C675,Hoja2!B:C,2,FALSE)</f>
        <v>Escuelas Infantiles</v>
      </c>
      <c r="E675" s="12" t="str">
        <f t="shared" si="22"/>
        <v>1</v>
      </c>
      <c r="F675" s="12" t="str">
        <f t="shared" si="23"/>
        <v>12</v>
      </c>
      <c r="G675" s="28" t="s">
        <v>414</v>
      </c>
      <c r="H675" s="29" t="s">
        <v>415</v>
      </c>
      <c r="I675" s="30">
        <v>14429</v>
      </c>
      <c r="J675" s="30">
        <v>0</v>
      </c>
      <c r="K675" s="30">
        <v>14429</v>
      </c>
      <c r="L675" s="30">
        <v>14665.02</v>
      </c>
      <c r="M675" s="30">
        <v>14665.02</v>
      </c>
      <c r="N675" s="30">
        <v>11439</v>
      </c>
      <c r="O675" s="30">
        <v>11439</v>
      </c>
    </row>
    <row r="676" spans="1:15" x14ac:dyDescent="0.25">
      <c r="A676" s="10" t="str">
        <f>MID(Tabla1[[#This Row],[Org 2]],1,2)</f>
        <v>06</v>
      </c>
      <c r="B676" s="28" t="s">
        <v>126</v>
      </c>
      <c r="C676" s="28" t="s">
        <v>130</v>
      </c>
      <c r="D676" s="11" t="str">
        <f>VLOOKUP(C676,Hoja2!B:C,2,FALSE)</f>
        <v>Escuelas Infantiles</v>
      </c>
      <c r="E676" s="12" t="str">
        <f t="shared" si="22"/>
        <v>1</v>
      </c>
      <c r="F676" s="12" t="str">
        <f t="shared" si="23"/>
        <v>12</v>
      </c>
      <c r="G676" s="28" t="s">
        <v>416</v>
      </c>
      <c r="H676" s="29" t="s">
        <v>417</v>
      </c>
      <c r="I676" s="30">
        <v>9367</v>
      </c>
      <c r="J676" s="30">
        <v>0</v>
      </c>
      <c r="K676" s="30">
        <v>9367</v>
      </c>
      <c r="L676" s="30">
        <v>9508</v>
      </c>
      <c r="M676" s="30">
        <v>9508</v>
      </c>
      <c r="N676" s="30">
        <v>9495.7199999999993</v>
      </c>
      <c r="O676" s="30">
        <v>9495.7199999999993</v>
      </c>
    </row>
    <row r="677" spans="1:15" x14ac:dyDescent="0.25">
      <c r="A677" s="10" t="str">
        <f>MID(Tabla1[[#This Row],[Org 2]],1,2)</f>
        <v>06</v>
      </c>
      <c r="B677" s="28" t="s">
        <v>126</v>
      </c>
      <c r="C677" s="28" t="s">
        <v>130</v>
      </c>
      <c r="D677" s="11" t="str">
        <f>VLOOKUP(C677,Hoja2!B:C,2,FALSE)</f>
        <v>Escuelas Infantiles</v>
      </c>
      <c r="E677" s="12" t="str">
        <f t="shared" si="22"/>
        <v>1</v>
      </c>
      <c r="F677" s="12" t="str">
        <f t="shared" si="23"/>
        <v>12</v>
      </c>
      <c r="G677" s="28" t="s">
        <v>384</v>
      </c>
      <c r="H677" s="29" t="s">
        <v>385</v>
      </c>
      <c r="I677" s="30">
        <v>12567</v>
      </c>
      <c r="J677" s="30">
        <v>0</v>
      </c>
      <c r="K677" s="30">
        <v>12567</v>
      </c>
      <c r="L677" s="30">
        <v>13094.15</v>
      </c>
      <c r="M677" s="30">
        <v>13094.15</v>
      </c>
      <c r="N677" s="30">
        <v>11811.68</v>
      </c>
      <c r="O677" s="30">
        <v>11811.68</v>
      </c>
    </row>
    <row r="678" spans="1:15" x14ac:dyDescent="0.25">
      <c r="A678" s="10" t="str">
        <f>MID(Tabla1[[#This Row],[Org 2]],1,2)</f>
        <v>06</v>
      </c>
      <c r="B678" s="28" t="s">
        <v>126</v>
      </c>
      <c r="C678" s="28" t="s">
        <v>130</v>
      </c>
      <c r="D678" s="11" t="str">
        <f>VLOOKUP(C678,Hoja2!B:C,2,FALSE)</f>
        <v>Escuelas Infantiles</v>
      </c>
      <c r="E678" s="12" t="str">
        <f t="shared" si="22"/>
        <v>1</v>
      </c>
      <c r="F678" s="12" t="str">
        <f t="shared" si="23"/>
        <v>12</v>
      </c>
      <c r="G678" s="28" t="s">
        <v>386</v>
      </c>
      <c r="H678" s="29" t="s">
        <v>387</v>
      </c>
      <c r="I678" s="30">
        <v>21307</v>
      </c>
      <c r="J678" s="30">
        <v>0</v>
      </c>
      <c r="K678" s="30">
        <v>21307</v>
      </c>
      <c r="L678" s="30">
        <v>21484.53</v>
      </c>
      <c r="M678" s="30">
        <v>21484.53</v>
      </c>
      <c r="N678" s="30">
        <v>19871.54</v>
      </c>
      <c r="O678" s="30">
        <v>19871.54</v>
      </c>
    </row>
    <row r="679" spans="1:15" x14ac:dyDescent="0.25">
      <c r="A679" s="10" t="str">
        <f>MID(Tabla1[[#This Row],[Org 2]],1,2)</f>
        <v>06</v>
      </c>
      <c r="B679" s="28" t="s">
        <v>126</v>
      </c>
      <c r="C679" s="28" t="s">
        <v>130</v>
      </c>
      <c r="D679" s="11" t="str">
        <f>VLOOKUP(C679,Hoja2!B:C,2,FALSE)</f>
        <v>Escuelas Infantiles</v>
      </c>
      <c r="E679" s="12" t="str">
        <f t="shared" si="22"/>
        <v>1</v>
      </c>
      <c r="F679" s="12" t="str">
        <f t="shared" si="23"/>
        <v>12</v>
      </c>
      <c r="G679" s="28" t="s">
        <v>388</v>
      </c>
      <c r="H679" s="29" t="s">
        <v>389</v>
      </c>
      <c r="I679" s="30">
        <v>54029</v>
      </c>
      <c r="J679" s="30">
        <v>10100</v>
      </c>
      <c r="K679" s="30">
        <v>64129</v>
      </c>
      <c r="L679" s="30">
        <v>61660.41</v>
      </c>
      <c r="M679" s="30">
        <v>61660.41</v>
      </c>
      <c r="N679" s="30">
        <v>61626.53</v>
      </c>
      <c r="O679" s="30">
        <v>61626.53</v>
      </c>
    </row>
    <row r="680" spans="1:15" x14ac:dyDescent="0.25">
      <c r="A680" s="10" t="str">
        <f>MID(Tabla1[[#This Row],[Org 2]],1,2)</f>
        <v>06</v>
      </c>
      <c r="B680" s="28" t="s">
        <v>126</v>
      </c>
      <c r="C680" s="28" t="s">
        <v>130</v>
      </c>
      <c r="D680" s="11" t="str">
        <f>VLOOKUP(C680,Hoja2!B:C,2,FALSE)</f>
        <v>Escuelas Infantiles</v>
      </c>
      <c r="E680" s="12" t="str">
        <f t="shared" si="22"/>
        <v>1</v>
      </c>
      <c r="F680" s="12" t="str">
        <f t="shared" si="23"/>
        <v>12</v>
      </c>
      <c r="G680" s="28" t="s">
        <v>390</v>
      </c>
      <c r="H680" s="29" t="s">
        <v>391</v>
      </c>
      <c r="I680" s="30">
        <v>6640</v>
      </c>
      <c r="J680" s="30">
        <v>0</v>
      </c>
      <c r="K680" s="30">
        <v>6640</v>
      </c>
      <c r="L680" s="30">
        <v>6834.64</v>
      </c>
      <c r="M680" s="30">
        <v>6834.64</v>
      </c>
      <c r="N680" s="30">
        <v>6458.99</v>
      </c>
      <c r="O680" s="30">
        <v>6458.99</v>
      </c>
    </row>
    <row r="681" spans="1:15" x14ac:dyDescent="0.25">
      <c r="A681" s="10" t="str">
        <f>MID(Tabla1[[#This Row],[Org 2]],1,2)</f>
        <v>06</v>
      </c>
      <c r="B681" s="28" t="s">
        <v>126</v>
      </c>
      <c r="C681" s="28" t="s">
        <v>130</v>
      </c>
      <c r="D681" s="11" t="str">
        <f>VLOOKUP(C681,Hoja2!B:C,2,FALSE)</f>
        <v>Escuelas Infantiles</v>
      </c>
      <c r="E681" s="12" t="str">
        <f t="shared" si="22"/>
        <v>2</v>
      </c>
      <c r="F681" s="12" t="str">
        <f t="shared" si="23"/>
        <v>21</v>
      </c>
      <c r="G681" s="28" t="s">
        <v>496</v>
      </c>
      <c r="H681" s="29" t="s">
        <v>497</v>
      </c>
      <c r="I681" s="30">
        <v>25000</v>
      </c>
      <c r="J681" s="30">
        <v>0</v>
      </c>
      <c r="K681" s="30">
        <v>25000</v>
      </c>
      <c r="L681" s="30">
        <v>25051.34</v>
      </c>
      <c r="M681" s="30">
        <v>23870.89</v>
      </c>
      <c r="N681" s="30">
        <v>20655.580000000002</v>
      </c>
      <c r="O681" s="30">
        <v>20614.95</v>
      </c>
    </row>
    <row r="682" spans="1:15" x14ac:dyDescent="0.25">
      <c r="A682" s="10" t="str">
        <f>MID(Tabla1[[#This Row],[Org 2]],1,2)</f>
        <v>06</v>
      </c>
      <c r="B682" s="28" t="s">
        <v>126</v>
      </c>
      <c r="C682" s="28" t="s">
        <v>130</v>
      </c>
      <c r="D682" s="11" t="str">
        <f>VLOOKUP(C682,Hoja2!B:C,2,FALSE)</f>
        <v>Escuelas Infantiles</v>
      </c>
      <c r="E682" s="12" t="str">
        <f t="shared" si="22"/>
        <v>2</v>
      </c>
      <c r="F682" s="12" t="str">
        <f t="shared" si="23"/>
        <v>21</v>
      </c>
      <c r="G682" s="28" t="s">
        <v>420</v>
      </c>
      <c r="H682" s="29" t="s">
        <v>421</v>
      </c>
      <c r="I682" s="30">
        <v>48000</v>
      </c>
      <c r="J682" s="30">
        <v>0</v>
      </c>
      <c r="K682" s="30">
        <v>48000</v>
      </c>
      <c r="L682" s="30">
        <v>30103.77</v>
      </c>
      <c r="M682" s="30">
        <v>30103.77</v>
      </c>
      <c r="N682" s="30">
        <v>29844.36</v>
      </c>
      <c r="O682" s="30">
        <v>29727.86</v>
      </c>
    </row>
    <row r="683" spans="1:15" x14ac:dyDescent="0.25">
      <c r="A683" s="10" t="str">
        <f>MID(Tabla1[[#This Row],[Org 2]],1,2)</f>
        <v>06</v>
      </c>
      <c r="B683" s="28" t="s">
        <v>126</v>
      </c>
      <c r="C683" s="28" t="s">
        <v>130</v>
      </c>
      <c r="D683" s="11" t="str">
        <f>VLOOKUP(C683,Hoja2!B:C,2,FALSE)</f>
        <v>Escuelas Infantiles</v>
      </c>
      <c r="E683" s="12" t="str">
        <f t="shared" si="22"/>
        <v>2</v>
      </c>
      <c r="F683" s="12" t="str">
        <f t="shared" si="23"/>
        <v>21</v>
      </c>
      <c r="G683" s="28" t="s">
        <v>702</v>
      </c>
      <c r="H683" s="29" t="s">
        <v>577</v>
      </c>
      <c r="I683" s="30">
        <v>0</v>
      </c>
      <c r="J683" s="30">
        <v>0</v>
      </c>
      <c r="K683" s="30">
        <v>0</v>
      </c>
      <c r="L683" s="30">
        <v>2102.98</v>
      </c>
      <c r="M683" s="30">
        <v>2102.98</v>
      </c>
      <c r="N683" s="30">
        <v>2102.98</v>
      </c>
      <c r="O683" s="30">
        <v>0</v>
      </c>
    </row>
    <row r="684" spans="1:15" x14ac:dyDescent="0.25">
      <c r="A684" s="10" t="str">
        <f>MID(Tabla1[[#This Row],[Org 2]],1,2)</f>
        <v>06</v>
      </c>
      <c r="B684" s="28" t="s">
        <v>126</v>
      </c>
      <c r="C684" s="28" t="s">
        <v>130</v>
      </c>
      <c r="D684" s="11" t="str">
        <f>VLOOKUP(C684,Hoja2!B:C,2,FALSE)</f>
        <v>Escuelas Infantiles</v>
      </c>
      <c r="E684" s="12" t="str">
        <f t="shared" si="22"/>
        <v>2</v>
      </c>
      <c r="F684" s="12" t="str">
        <f t="shared" si="23"/>
        <v>22</v>
      </c>
      <c r="G684" s="28" t="s">
        <v>453</v>
      </c>
      <c r="H684" s="29" t="s">
        <v>454</v>
      </c>
      <c r="I684" s="30">
        <v>60500</v>
      </c>
      <c r="J684" s="30">
        <v>0</v>
      </c>
      <c r="K684" s="30">
        <v>60500</v>
      </c>
      <c r="L684" s="30">
        <v>55000</v>
      </c>
      <c r="M684" s="30">
        <v>55000</v>
      </c>
      <c r="N684" s="30">
        <v>32093.23</v>
      </c>
      <c r="O684" s="30">
        <v>29333.5</v>
      </c>
    </row>
    <row r="685" spans="1:15" x14ac:dyDescent="0.25">
      <c r="A685" s="10" t="str">
        <f>MID(Tabla1[[#This Row],[Org 2]],1,2)</f>
        <v>06</v>
      </c>
      <c r="B685" s="28" t="s">
        <v>126</v>
      </c>
      <c r="C685" s="28" t="s">
        <v>130</v>
      </c>
      <c r="D685" s="11" t="str">
        <f>VLOOKUP(C685,Hoja2!B:C,2,FALSE)</f>
        <v>Escuelas Infantiles</v>
      </c>
      <c r="E685" s="12" t="str">
        <f t="shared" si="22"/>
        <v>2</v>
      </c>
      <c r="F685" s="12" t="str">
        <f t="shared" si="23"/>
        <v>22</v>
      </c>
      <c r="G685" s="28" t="s">
        <v>561</v>
      </c>
      <c r="H685" s="29" t="s">
        <v>562</v>
      </c>
      <c r="I685" s="30">
        <v>1600</v>
      </c>
      <c r="J685" s="30">
        <v>0</v>
      </c>
      <c r="K685" s="30">
        <v>1600</v>
      </c>
      <c r="L685" s="30">
        <v>0</v>
      </c>
      <c r="M685" s="30">
        <v>0</v>
      </c>
      <c r="N685" s="30">
        <v>0</v>
      </c>
      <c r="O685" s="30">
        <v>0</v>
      </c>
    </row>
    <row r="686" spans="1:15" x14ac:dyDescent="0.25">
      <c r="A686" s="10" t="str">
        <f>MID(Tabla1[[#This Row],[Org 2]],1,2)</f>
        <v>06</v>
      </c>
      <c r="B686" s="28" t="s">
        <v>126</v>
      </c>
      <c r="C686" s="28" t="s">
        <v>130</v>
      </c>
      <c r="D686" s="11" t="str">
        <f>VLOOKUP(C686,Hoja2!B:C,2,FALSE)</f>
        <v>Escuelas Infantiles</v>
      </c>
      <c r="E686" s="12" t="str">
        <f t="shared" si="22"/>
        <v>2</v>
      </c>
      <c r="F686" s="12" t="str">
        <f t="shared" si="23"/>
        <v>22</v>
      </c>
      <c r="G686" s="28" t="s">
        <v>498</v>
      </c>
      <c r="H686" s="29" t="s">
        <v>499</v>
      </c>
      <c r="I686" s="30">
        <v>72300</v>
      </c>
      <c r="J686" s="30">
        <v>0</v>
      </c>
      <c r="K686" s="30">
        <v>72300</v>
      </c>
      <c r="L686" s="30">
        <v>82600</v>
      </c>
      <c r="M686" s="30">
        <v>82600</v>
      </c>
      <c r="N686" s="30">
        <v>68211.460000000006</v>
      </c>
      <c r="O686" s="30">
        <v>65282.2</v>
      </c>
    </row>
    <row r="687" spans="1:15" x14ac:dyDescent="0.25">
      <c r="A687" s="10" t="str">
        <f>MID(Tabla1[[#This Row],[Org 2]],1,2)</f>
        <v>06</v>
      </c>
      <c r="B687" s="28" t="s">
        <v>126</v>
      </c>
      <c r="C687" s="28" t="s">
        <v>130</v>
      </c>
      <c r="D687" s="11" t="str">
        <f>VLOOKUP(C687,Hoja2!B:C,2,FALSE)</f>
        <v>Escuelas Infantiles</v>
      </c>
      <c r="E687" s="12" t="str">
        <f t="shared" si="22"/>
        <v>2</v>
      </c>
      <c r="F687" s="12" t="str">
        <f t="shared" si="23"/>
        <v>22</v>
      </c>
      <c r="G687" s="28" t="s">
        <v>443</v>
      </c>
      <c r="H687" s="29" t="s">
        <v>444</v>
      </c>
      <c r="I687" s="30">
        <v>32000</v>
      </c>
      <c r="J687" s="30">
        <v>0</v>
      </c>
      <c r="K687" s="30">
        <v>32000</v>
      </c>
      <c r="L687" s="30">
        <v>25034.52</v>
      </c>
      <c r="M687" s="30">
        <v>25034.52</v>
      </c>
      <c r="N687" s="30">
        <v>24945.08</v>
      </c>
      <c r="O687" s="30">
        <v>20735.03</v>
      </c>
    </row>
    <row r="688" spans="1:15" x14ac:dyDescent="0.25">
      <c r="A688" s="10" t="str">
        <f>MID(Tabla1[[#This Row],[Org 2]],1,2)</f>
        <v>06</v>
      </c>
      <c r="B688" s="28" t="s">
        <v>126</v>
      </c>
      <c r="C688" s="28" t="s">
        <v>130</v>
      </c>
      <c r="D688" s="11" t="str">
        <f>VLOOKUP(C688,Hoja2!B:C,2,FALSE)</f>
        <v>Escuelas Infantiles</v>
      </c>
      <c r="E688" s="12" t="str">
        <f t="shared" si="22"/>
        <v>2</v>
      </c>
      <c r="F688" s="12" t="str">
        <f t="shared" si="23"/>
        <v>22</v>
      </c>
      <c r="G688" s="28" t="s">
        <v>445</v>
      </c>
      <c r="H688" s="29" t="s">
        <v>446</v>
      </c>
      <c r="I688" s="30">
        <v>3000</v>
      </c>
      <c r="J688" s="30">
        <v>0</v>
      </c>
      <c r="K688" s="30">
        <v>3000</v>
      </c>
      <c r="L688" s="30">
        <v>1512.5</v>
      </c>
      <c r="M688" s="30">
        <v>1512.5</v>
      </c>
      <c r="N688" s="30">
        <v>1512.5</v>
      </c>
      <c r="O688" s="30">
        <v>883.3</v>
      </c>
    </row>
    <row r="689" spans="1:15" x14ac:dyDescent="0.25">
      <c r="A689" s="10" t="str">
        <f>MID(Tabla1[[#This Row],[Org 2]],1,2)</f>
        <v>06</v>
      </c>
      <c r="B689" s="28" t="s">
        <v>126</v>
      </c>
      <c r="C689" s="28" t="s">
        <v>130</v>
      </c>
      <c r="D689" s="11" t="str">
        <f>VLOOKUP(C689,Hoja2!B:C,2,FALSE)</f>
        <v>Escuelas Infantiles</v>
      </c>
      <c r="E689" s="12" t="str">
        <f t="shared" si="22"/>
        <v>2</v>
      </c>
      <c r="F689" s="12" t="str">
        <f t="shared" si="23"/>
        <v>22</v>
      </c>
      <c r="G689" s="28" t="s">
        <v>449</v>
      </c>
      <c r="H689" s="29" t="s">
        <v>450</v>
      </c>
      <c r="I689" s="30">
        <v>5000</v>
      </c>
      <c r="J689" s="30">
        <v>0</v>
      </c>
      <c r="K689" s="30">
        <v>5000</v>
      </c>
      <c r="L689" s="30">
        <v>570</v>
      </c>
      <c r="M689" s="30">
        <v>570</v>
      </c>
      <c r="N689" s="30">
        <v>311</v>
      </c>
      <c r="O689" s="30">
        <v>311</v>
      </c>
    </row>
    <row r="690" spans="1:15" x14ac:dyDescent="0.25">
      <c r="A690" s="10" t="str">
        <f>MID(Tabla1[[#This Row],[Org 2]],1,2)</f>
        <v>06</v>
      </c>
      <c r="B690" s="28" t="s">
        <v>126</v>
      </c>
      <c r="C690" s="28" t="s">
        <v>130</v>
      </c>
      <c r="D690" s="11" t="str">
        <f>VLOOKUP(C690,Hoja2!B:C,2,FALSE)</f>
        <v>Escuelas Infantiles</v>
      </c>
      <c r="E690" s="12" t="str">
        <f t="shared" si="22"/>
        <v>2</v>
      </c>
      <c r="F690" s="12" t="str">
        <f t="shared" si="23"/>
        <v>22</v>
      </c>
      <c r="G690" s="28" t="s">
        <v>500</v>
      </c>
      <c r="H690" s="29" t="s">
        <v>501</v>
      </c>
      <c r="I690" s="30">
        <v>218500</v>
      </c>
      <c r="J690" s="30">
        <v>0</v>
      </c>
      <c r="K690" s="30">
        <v>218500</v>
      </c>
      <c r="L690" s="30">
        <v>213098.76</v>
      </c>
      <c r="M690" s="30">
        <v>213098.76</v>
      </c>
      <c r="N690" s="30">
        <v>213098.76</v>
      </c>
      <c r="O690" s="30">
        <v>195340.53</v>
      </c>
    </row>
    <row r="691" spans="1:15" x14ac:dyDescent="0.25">
      <c r="A691" s="10" t="str">
        <f>MID(Tabla1[[#This Row],[Org 2]],1,2)</f>
        <v>06</v>
      </c>
      <c r="B691" s="28" t="s">
        <v>126</v>
      </c>
      <c r="C691" s="28" t="s">
        <v>130</v>
      </c>
      <c r="D691" s="11" t="str">
        <f>VLOOKUP(C691,Hoja2!B:C,2,FALSE)</f>
        <v>Escuelas Infantiles</v>
      </c>
      <c r="E691" s="12" t="str">
        <f t="shared" si="22"/>
        <v>2</v>
      </c>
      <c r="F691" s="12" t="str">
        <f t="shared" si="23"/>
        <v>22</v>
      </c>
      <c r="G691" s="28" t="s">
        <v>424</v>
      </c>
      <c r="H691" s="29" t="s">
        <v>425</v>
      </c>
      <c r="I691" s="30">
        <v>3204000</v>
      </c>
      <c r="J691" s="30">
        <v>-33000</v>
      </c>
      <c r="K691" s="30">
        <v>3171000</v>
      </c>
      <c r="L691" s="30">
        <v>3165208.32</v>
      </c>
      <c r="M691" s="30">
        <v>3162454</v>
      </c>
      <c r="N691" s="30">
        <v>3135030.56</v>
      </c>
      <c r="O691" s="30">
        <v>3089435.64</v>
      </c>
    </row>
    <row r="692" spans="1:15" x14ac:dyDescent="0.25">
      <c r="A692" s="10" t="str">
        <f>MID(Tabla1[[#This Row],[Org 2]],1,2)</f>
        <v>06</v>
      </c>
      <c r="B692" s="28" t="s">
        <v>126</v>
      </c>
      <c r="C692" s="28" t="s">
        <v>130</v>
      </c>
      <c r="D692" s="11" t="str">
        <f>VLOOKUP(C692,Hoja2!B:C,2,FALSE)</f>
        <v>Escuelas Infantiles</v>
      </c>
      <c r="E692" s="12" t="str">
        <f t="shared" si="22"/>
        <v>4</v>
      </c>
      <c r="F692" s="12" t="str">
        <f t="shared" si="23"/>
        <v>48</v>
      </c>
      <c r="G692" s="28" t="s">
        <v>703</v>
      </c>
      <c r="H692" s="29" t="s">
        <v>704</v>
      </c>
      <c r="I692" s="30">
        <v>0</v>
      </c>
      <c r="J692" s="30">
        <v>27603.66</v>
      </c>
      <c r="K692" s="30">
        <v>27603.66</v>
      </c>
      <c r="L692" s="30">
        <v>27603.63</v>
      </c>
      <c r="M692" s="30">
        <v>27603.63</v>
      </c>
      <c r="N692" s="30">
        <v>27603.63</v>
      </c>
      <c r="O692" s="30">
        <v>0</v>
      </c>
    </row>
    <row r="693" spans="1:15" x14ac:dyDescent="0.25">
      <c r="A693" s="10" t="str">
        <f>MID(Tabla1[[#This Row],[Org 2]],1,2)</f>
        <v>06</v>
      </c>
      <c r="B693" s="28" t="s">
        <v>126</v>
      </c>
      <c r="C693" s="28" t="s">
        <v>130</v>
      </c>
      <c r="D693" s="11" t="str">
        <f>VLOOKUP(C693,Hoja2!B:C,2,FALSE)</f>
        <v>Escuelas Infantiles</v>
      </c>
      <c r="E693" s="12" t="str">
        <f t="shared" si="22"/>
        <v>4</v>
      </c>
      <c r="F693" s="12" t="str">
        <f t="shared" si="23"/>
        <v>48</v>
      </c>
      <c r="G693" s="28" t="s">
        <v>705</v>
      </c>
      <c r="H693" s="29" t="s">
        <v>706</v>
      </c>
      <c r="I693" s="30">
        <v>27930</v>
      </c>
      <c r="J693" s="30">
        <v>0</v>
      </c>
      <c r="K693" s="30">
        <v>27930</v>
      </c>
      <c r="L693" s="30">
        <v>27930</v>
      </c>
      <c r="M693" s="30">
        <v>27930</v>
      </c>
      <c r="N693" s="30">
        <v>27930</v>
      </c>
      <c r="O693" s="30">
        <v>27930</v>
      </c>
    </row>
    <row r="694" spans="1:15" x14ac:dyDescent="0.25">
      <c r="A694" s="10" t="str">
        <f>MID(Tabla1[[#This Row],[Org 2]],1,2)</f>
        <v>06</v>
      </c>
      <c r="B694" s="28" t="s">
        <v>126</v>
      </c>
      <c r="C694" s="28" t="s">
        <v>130</v>
      </c>
      <c r="D694" s="11" t="str">
        <f>VLOOKUP(C694,Hoja2!B:C,2,FALSE)</f>
        <v>Escuelas Infantiles</v>
      </c>
      <c r="E694" s="12" t="str">
        <f t="shared" si="22"/>
        <v>6</v>
      </c>
      <c r="F694" s="12" t="str">
        <f t="shared" si="23"/>
        <v>62</v>
      </c>
      <c r="G694" s="28" t="s">
        <v>651</v>
      </c>
      <c r="H694" s="29" t="s">
        <v>505</v>
      </c>
      <c r="I694" s="30">
        <v>782500</v>
      </c>
      <c r="J694" s="30">
        <v>389673.98</v>
      </c>
      <c r="K694" s="30">
        <v>1172173.98</v>
      </c>
      <c r="L694" s="30">
        <v>1172044.51</v>
      </c>
      <c r="M694" s="30">
        <v>1172044.51</v>
      </c>
      <c r="N694" s="30">
        <v>1164713.1100000001</v>
      </c>
      <c r="O694" s="30">
        <v>1103156.07</v>
      </c>
    </row>
    <row r="695" spans="1:15" x14ac:dyDescent="0.25">
      <c r="A695" s="10" t="str">
        <f>MID(Tabla1[[#This Row],[Org 2]],1,2)</f>
        <v>06</v>
      </c>
      <c r="B695" s="28" t="s">
        <v>126</v>
      </c>
      <c r="C695" s="28" t="s">
        <v>130</v>
      </c>
      <c r="D695" s="11" t="str">
        <f>VLOOKUP(C695,Hoja2!B:C,2,FALSE)</f>
        <v>Escuelas Infantiles</v>
      </c>
      <c r="E695" s="12" t="str">
        <f t="shared" si="22"/>
        <v>6</v>
      </c>
      <c r="F695" s="12" t="str">
        <f t="shared" si="23"/>
        <v>62</v>
      </c>
      <c r="G695" s="28" t="s">
        <v>455</v>
      </c>
      <c r="H695" s="29" t="s">
        <v>456</v>
      </c>
      <c r="I695" s="30">
        <v>0</v>
      </c>
      <c r="J695" s="30">
        <v>6000</v>
      </c>
      <c r="K695" s="30">
        <v>6000</v>
      </c>
      <c r="L695" s="30">
        <v>6868.3</v>
      </c>
      <c r="M695" s="30">
        <v>6868.3</v>
      </c>
      <c r="N695" s="30">
        <v>6868.3</v>
      </c>
      <c r="O695" s="30">
        <v>6868.3</v>
      </c>
    </row>
    <row r="696" spans="1:15" x14ac:dyDescent="0.25">
      <c r="A696" s="10" t="str">
        <f>MID(Tabla1[[#This Row],[Org 2]],1,2)</f>
        <v>06</v>
      </c>
      <c r="B696" s="28" t="s">
        <v>126</v>
      </c>
      <c r="C696" s="28" t="s">
        <v>130</v>
      </c>
      <c r="D696" s="11" t="str">
        <f>VLOOKUP(C696,Hoja2!B:C,2,FALSE)</f>
        <v>Escuelas Infantiles</v>
      </c>
      <c r="E696" s="12" t="str">
        <f t="shared" si="22"/>
        <v>6</v>
      </c>
      <c r="F696" s="12" t="str">
        <f t="shared" si="23"/>
        <v>62</v>
      </c>
      <c r="G696" s="28" t="s">
        <v>614</v>
      </c>
      <c r="H696" s="29" t="s">
        <v>577</v>
      </c>
      <c r="I696" s="30">
        <v>38500</v>
      </c>
      <c r="J696" s="30">
        <v>-6688</v>
      </c>
      <c r="K696" s="30">
        <v>31812</v>
      </c>
      <c r="L696" s="30">
        <v>28911.74</v>
      </c>
      <c r="M696" s="30">
        <v>28911.74</v>
      </c>
      <c r="N696" s="30">
        <v>28906.9</v>
      </c>
      <c r="O696" s="30">
        <v>0</v>
      </c>
    </row>
    <row r="697" spans="1:15" x14ac:dyDescent="0.25">
      <c r="A697" s="10" t="str">
        <f>MID(Tabla1[[#This Row],[Org 2]],1,2)</f>
        <v>06</v>
      </c>
      <c r="B697" s="28" t="s">
        <v>126</v>
      </c>
      <c r="C697" s="28" t="s">
        <v>130</v>
      </c>
      <c r="D697" s="11" t="str">
        <f>VLOOKUP(C697,Hoja2!B:C,2,FALSE)</f>
        <v>Escuelas Infantiles</v>
      </c>
      <c r="E697" s="12" t="str">
        <f t="shared" si="22"/>
        <v>6</v>
      </c>
      <c r="F697" s="12" t="str">
        <f t="shared" si="23"/>
        <v>63</v>
      </c>
      <c r="G697" s="28" t="s">
        <v>504</v>
      </c>
      <c r="H697" s="29" t="s">
        <v>505</v>
      </c>
      <c r="I697" s="30">
        <v>198672</v>
      </c>
      <c r="J697" s="30">
        <v>7485.5</v>
      </c>
      <c r="K697" s="30">
        <v>206157.5</v>
      </c>
      <c r="L697" s="30">
        <v>87470.21</v>
      </c>
      <c r="M697" s="30">
        <v>87470.21</v>
      </c>
      <c r="N697" s="30">
        <v>87179.57</v>
      </c>
      <c r="O697" s="30">
        <v>87179.57</v>
      </c>
    </row>
    <row r="698" spans="1:15" x14ac:dyDescent="0.25">
      <c r="A698" s="10" t="str">
        <f>MID(Tabla1[[#This Row],[Org 2]],1,2)</f>
        <v>06</v>
      </c>
      <c r="B698" s="28" t="s">
        <v>126</v>
      </c>
      <c r="C698" s="28" t="s">
        <v>130</v>
      </c>
      <c r="D698" s="11" t="str">
        <f>VLOOKUP(C698,Hoja2!B:C,2,FALSE)</f>
        <v>Escuelas Infantiles</v>
      </c>
      <c r="E698" s="12" t="str">
        <f t="shared" si="22"/>
        <v>6</v>
      </c>
      <c r="F698" s="12" t="str">
        <f t="shared" si="23"/>
        <v>63</v>
      </c>
      <c r="G698" s="28" t="s">
        <v>575</v>
      </c>
      <c r="H698" s="29" t="s">
        <v>456</v>
      </c>
      <c r="I698" s="30">
        <v>15000</v>
      </c>
      <c r="J698" s="30">
        <v>156500</v>
      </c>
      <c r="K698" s="30">
        <v>171500</v>
      </c>
      <c r="L698" s="30">
        <v>161612.6</v>
      </c>
      <c r="M698" s="30">
        <v>134809.57999999999</v>
      </c>
      <c r="N698" s="30">
        <v>134809.57999999999</v>
      </c>
      <c r="O698" s="30">
        <v>7976.87</v>
      </c>
    </row>
    <row r="699" spans="1:15" x14ac:dyDescent="0.25">
      <c r="A699" s="10" t="str">
        <f>MID(Tabla1[[#This Row],[Org 2]],1,2)</f>
        <v>06</v>
      </c>
      <c r="B699" s="28" t="s">
        <v>126</v>
      </c>
      <c r="C699" s="28" t="s">
        <v>131</v>
      </c>
      <c r="D699" s="11" t="str">
        <f>VLOOKUP(C699,Hoja2!B:C,2,FALSE)</f>
        <v>Conservación y Mantenimiento Centros Educación Infantil y Primaria</v>
      </c>
      <c r="E699" s="12" t="str">
        <f t="shared" si="22"/>
        <v>1</v>
      </c>
      <c r="F699" s="12" t="str">
        <f t="shared" si="23"/>
        <v>12</v>
      </c>
      <c r="G699" s="28" t="s">
        <v>412</v>
      </c>
      <c r="H699" s="29" t="s">
        <v>413</v>
      </c>
      <c r="I699" s="30">
        <v>16409</v>
      </c>
      <c r="J699" s="30">
        <v>0</v>
      </c>
      <c r="K699" s="30">
        <v>16409</v>
      </c>
      <c r="L699" s="30">
        <v>16601.61</v>
      </c>
      <c r="M699" s="30">
        <v>16601.61</v>
      </c>
      <c r="N699" s="30">
        <v>16592</v>
      </c>
      <c r="O699" s="30">
        <v>16592</v>
      </c>
    </row>
    <row r="700" spans="1:15" x14ac:dyDescent="0.25">
      <c r="A700" s="10" t="str">
        <f>MID(Tabla1[[#This Row],[Org 2]],1,2)</f>
        <v>06</v>
      </c>
      <c r="B700" s="28" t="s">
        <v>126</v>
      </c>
      <c r="C700" s="28" t="s">
        <v>131</v>
      </c>
      <c r="D700" s="11" t="str">
        <f>VLOOKUP(C700,Hoja2!B:C,2,FALSE)</f>
        <v>Conservación y Mantenimiento Centros Educación Infantil y Primaria</v>
      </c>
      <c r="E700" s="12" t="str">
        <f t="shared" si="22"/>
        <v>1</v>
      </c>
      <c r="F700" s="12" t="str">
        <f t="shared" si="23"/>
        <v>12</v>
      </c>
      <c r="G700" s="28" t="s">
        <v>414</v>
      </c>
      <c r="H700" s="29" t="s">
        <v>415</v>
      </c>
      <c r="I700" s="30">
        <v>43287</v>
      </c>
      <c r="J700" s="30">
        <v>0</v>
      </c>
      <c r="K700" s="30">
        <v>43287</v>
      </c>
      <c r="L700" s="30">
        <v>42896.42</v>
      </c>
      <c r="M700" s="30">
        <v>42896.42</v>
      </c>
      <c r="N700" s="30">
        <v>34523</v>
      </c>
      <c r="O700" s="30">
        <v>34523</v>
      </c>
    </row>
    <row r="701" spans="1:15" x14ac:dyDescent="0.25">
      <c r="A701" s="10" t="str">
        <f>MID(Tabla1[[#This Row],[Org 2]],1,2)</f>
        <v>06</v>
      </c>
      <c r="B701" s="28" t="s">
        <v>126</v>
      </c>
      <c r="C701" s="28" t="s">
        <v>131</v>
      </c>
      <c r="D701" s="11" t="str">
        <f>VLOOKUP(C701,Hoja2!B:C,2,FALSE)</f>
        <v>Conservación y Mantenimiento Centros Educación Infantil y Primaria</v>
      </c>
      <c r="E701" s="12" t="str">
        <f t="shared" si="22"/>
        <v>1</v>
      </c>
      <c r="F701" s="12" t="str">
        <f t="shared" si="23"/>
        <v>12</v>
      </c>
      <c r="G701" s="28" t="s">
        <v>382</v>
      </c>
      <c r="H701" s="29" t="s">
        <v>383</v>
      </c>
      <c r="I701" s="30">
        <v>11051</v>
      </c>
      <c r="J701" s="30">
        <v>0</v>
      </c>
      <c r="K701" s="30">
        <v>11051</v>
      </c>
      <c r="L701" s="30">
        <v>14689.25</v>
      </c>
      <c r="M701" s="30">
        <v>14689.25</v>
      </c>
      <c r="N701" s="30">
        <v>8776.4</v>
      </c>
      <c r="O701" s="30">
        <v>8776.4</v>
      </c>
    </row>
    <row r="702" spans="1:15" x14ac:dyDescent="0.25">
      <c r="A702" s="10" t="str">
        <f>MID(Tabla1[[#This Row],[Org 2]],1,2)</f>
        <v>06</v>
      </c>
      <c r="B702" s="28" t="s">
        <v>126</v>
      </c>
      <c r="C702" s="28" t="s">
        <v>131</v>
      </c>
      <c r="D702" s="11" t="str">
        <f>VLOOKUP(C702,Hoja2!B:C,2,FALSE)</f>
        <v>Conservación y Mantenimiento Centros Educación Infantil y Primaria</v>
      </c>
      <c r="E702" s="12" t="str">
        <f t="shared" si="22"/>
        <v>1</v>
      </c>
      <c r="F702" s="12" t="str">
        <f t="shared" si="23"/>
        <v>12</v>
      </c>
      <c r="G702" s="28" t="s">
        <v>416</v>
      </c>
      <c r="H702" s="29" t="s">
        <v>417</v>
      </c>
      <c r="I702" s="30">
        <v>28102</v>
      </c>
      <c r="J702" s="30">
        <v>0</v>
      </c>
      <c r="K702" s="30">
        <v>28102</v>
      </c>
      <c r="L702" s="30">
        <v>28524</v>
      </c>
      <c r="M702" s="30">
        <v>28524</v>
      </c>
      <c r="N702" s="30">
        <v>27943.85</v>
      </c>
      <c r="O702" s="30">
        <v>27943.85</v>
      </c>
    </row>
    <row r="703" spans="1:15" x14ac:dyDescent="0.25">
      <c r="A703" s="10" t="str">
        <f>MID(Tabla1[[#This Row],[Org 2]],1,2)</f>
        <v>06</v>
      </c>
      <c r="B703" s="28" t="s">
        <v>126</v>
      </c>
      <c r="C703" s="28" t="s">
        <v>131</v>
      </c>
      <c r="D703" s="11" t="str">
        <f>VLOOKUP(C703,Hoja2!B:C,2,FALSE)</f>
        <v>Conservación y Mantenimiento Centros Educación Infantil y Primaria</v>
      </c>
      <c r="E703" s="12" t="str">
        <f t="shared" si="22"/>
        <v>1</v>
      </c>
      <c r="F703" s="12" t="str">
        <f t="shared" si="23"/>
        <v>12</v>
      </c>
      <c r="G703" s="28" t="s">
        <v>384</v>
      </c>
      <c r="H703" s="29" t="s">
        <v>385</v>
      </c>
      <c r="I703" s="30">
        <v>23471</v>
      </c>
      <c r="J703" s="30">
        <v>0</v>
      </c>
      <c r="K703" s="30">
        <v>23471</v>
      </c>
      <c r="L703" s="30">
        <v>19791</v>
      </c>
      <c r="M703" s="30">
        <v>19791</v>
      </c>
      <c r="N703" s="30">
        <v>18720.21</v>
      </c>
      <c r="O703" s="30">
        <v>18720.21</v>
      </c>
    </row>
    <row r="704" spans="1:15" x14ac:dyDescent="0.25">
      <c r="A704" s="10" t="str">
        <f>MID(Tabla1[[#This Row],[Org 2]],1,2)</f>
        <v>06</v>
      </c>
      <c r="B704" s="28" t="s">
        <v>126</v>
      </c>
      <c r="C704" s="28" t="s">
        <v>131</v>
      </c>
      <c r="D704" s="11" t="str">
        <f>VLOOKUP(C704,Hoja2!B:C,2,FALSE)</f>
        <v>Conservación y Mantenimiento Centros Educación Infantil y Primaria</v>
      </c>
      <c r="E704" s="12" t="str">
        <f t="shared" si="22"/>
        <v>1</v>
      </c>
      <c r="F704" s="12" t="str">
        <f t="shared" si="23"/>
        <v>12</v>
      </c>
      <c r="G704" s="28" t="s">
        <v>386</v>
      </c>
      <c r="H704" s="29" t="s">
        <v>387</v>
      </c>
      <c r="I704" s="30">
        <v>57122</v>
      </c>
      <c r="J704" s="30">
        <v>0</v>
      </c>
      <c r="K704" s="30">
        <v>57122</v>
      </c>
      <c r="L704" s="30">
        <v>57073.85</v>
      </c>
      <c r="M704" s="30">
        <v>57073.85</v>
      </c>
      <c r="N704" s="30">
        <v>50089.19</v>
      </c>
      <c r="O704" s="30">
        <v>50089.19</v>
      </c>
    </row>
    <row r="705" spans="1:15" x14ac:dyDescent="0.25">
      <c r="A705" s="10" t="str">
        <f>MID(Tabla1[[#This Row],[Org 2]],1,2)</f>
        <v>06</v>
      </c>
      <c r="B705" s="28" t="s">
        <v>126</v>
      </c>
      <c r="C705" s="28" t="s">
        <v>131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8" t="s">
        <v>388</v>
      </c>
      <c r="H705" s="29" t="s">
        <v>389</v>
      </c>
      <c r="I705" s="30">
        <v>138430</v>
      </c>
      <c r="J705" s="30">
        <v>0</v>
      </c>
      <c r="K705" s="30">
        <v>138430</v>
      </c>
      <c r="L705" s="30">
        <v>140429.32</v>
      </c>
      <c r="M705" s="30">
        <v>140429.32</v>
      </c>
      <c r="N705" s="30">
        <v>126759.75</v>
      </c>
      <c r="O705" s="30">
        <v>126759.75</v>
      </c>
    </row>
    <row r="706" spans="1:15" x14ac:dyDescent="0.25">
      <c r="A706" s="10" t="str">
        <f>MID(Tabla1[[#This Row],[Org 2]],1,2)</f>
        <v>06</v>
      </c>
      <c r="B706" s="28" t="s">
        <v>126</v>
      </c>
      <c r="C706" s="28" t="s">
        <v>131</v>
      </c>
      <c r="D706" s="11" t="str">
        <f>VLOOKUP(C706,Hoja2!B:C,2,FALSE)</f>
        <v>Conservación y Mantenimiento Centros Educación Infantil y Primaria</v>
      </c>
      <c r="E706" s="12" t="str">
        <f t="shared" si="26"/>
        <v>1</v>
      </c>
      <c r="F706" s="12" t="str">
        <f t="shared" si="27"/>
        <v>12</v>
      </c>
      <c r="G706" s="28" t="s">
        <v>390</v>
      </c>
      <c r="H706" s="29" t="s">
        <v>391</v>
      </c>
      <c r="I706" s="30">
        <v>12828</v>
      </c>
      <c r="J706" s="30">
        <v>0</v>
      </c>
      <c r="K706" s="30">
        <v>12828</v>
      </c>
      <c r="L706" s="30">
        <v>11639</v>
      </c>
      <c r="M706" s="30">
        <v>11639</v>
      </c>
      <c r="N706" s="30">
        <v>10627.52</v>
      </c>
      <c r="O706" s="30">
        <v>10627.52</v>
      </c>
    </row>
    <row r="707" spans="1:15" x14ac:dyDescent="0.25">
      <c r="A707" s="10" t="str">
        <f>MID(Tabla1[[#This Row],[Org 2]],1,2)</f>
        <v>06</v>
      </c>
      <c r="B707" s="28" t="s">
        <v>126</v>
      </c>
      <c r="C707" s="28" t="s">
        <v>131</v>
      </c>
      <c r="D707" s="11" t="str">
        <f>VLOOKUP(C707,Hoja2!B:C,2,FALSE)</f>
        <v>Conservación y Mantenimiento Centros Educación Infantil y Primaria</v>
      </c>
      <c r="E707" s="12" t="str">
        <f t="shared" si="26"/>
        <v>1</v>
      </c>
      <c r="F707" s="12" t="str">
        <f t="shared" si="27"/>
        <v>13</v>
      </c>
      <c r="G707" s="28" t="s">
        <v>428</v>
      </c>
      <c r="H707" s="29" t="s">
        <v>379</v>
      </c>
      <c r="I707" s="30">
        <v>859961</v>
      </c>
      <c r="J707" s="30">
        <v>0</v>
      </c>
      <c r="K707" s="30">
        <v>859961</v>
      </c>
      <c r="L707" s="30">
        <v>798695</v>
      </c>
      <c r="M707" s="30">
        <v>798695</v>
      </c>
      <c r="N707" s="30">
        <v>798397.8</v>
      </c>
      <c r="O707" s="30">
        <v>798397.8</v>
      </c>
    </row>
    <row r="708" spans="1:15" x14ac:dyDescent="0.25">
      <c r="A708" s="10" t="str">
        <f>MID(Tabla1[[#This Row],[Org 2]],1,2)</f>
        <v>06</v>
      </c>
      <c r="B708" s="28" t="s">
        <v>126</v>
      </c>
      <c r="C708" s="28" t="s">
        <v>131</v>
      </c>
      <c r="D708" s="11" t="str">
        <f>VLOOKUP(C708,Hoja2!B:C,2,FALSE)</f>
        <v>Conservación y Mantenimiento Centros Educación Infantil y Primaria</v>
      </c>
      <c r="E708" s="12" t="str">
        <f t="shared" si="26"/>
        <v>1</v>
      </c>
      <c r="F708" s="12" t="str">
        <f t="shared" si="27"/>
        <v>13</v>
      </c>
      <c r="G708" s="28" t="s">
        <v>431</v>
      </c>
      <c r="H708" s="29" t="s">
        <v>432</v>
      </c>
      <c r="I708" s="30">
        <v>720377</v>
      </c>
      <c r="J708" s="30">
        <v>30000</v>
      </c>
      <c r="K708" s="30">
        <v>750377</v>
      </c>
      <c r="L708" s="30">
        <v>779756</v>
      </c>
      <c r="M708" s="30">
        <v>779756</v>
      </c>
      <c r="N708" s="30">
        <v>779690.72</v>
      </c>
      <c r="O708" s="30">
        <v>779690.72</v>
      </c>
    </row>
    <row r="709" spans="1:15" x14ac:dyDescent="0.25">
      <c r="A709" s="10" t="str">
        <f>MID(Tabla1[[#This Row],[Org 2]],1,2)</f>
        <v>06</v>
      </c>
      <c r="B709" s="28" t="s">
        <v>126</v>
      </c>
      <c r="C709" s="28" t="s">
        <v>131</v>
      </c>
      <c r="D709" s="11" t="str">
        <f>VLOOKUP(C709,Hoja2!B:C,2,FALSE)</f>
        <v>Conservación y Mantenimiento Centros Educación Infantil y Primaria</v>
      </c>
      <c r="E709" s="12" t="str">
        <f t="shared" si="26"/>
        <v>1</v>
      </c>
      <c r="F709" s="12" t="str">
        <f t="shared" si="27"/>
        <v>13</v>
      </c>
      <c r="G709" s="28" t="s">
        <v>451</v>
      </c>
      <c r="H709" s="29" t="s">
        <v>452</v>
      </c>
      <c r="I709" s="30">
        <v>0</v>
      </c>
      <c r="J709" s="30">
        <v>6000</v>
      </c>
      <c r="K709" s="30">
        <v>6000</v>
      </c>
      <c r="L709" s="30">
        <v>37818.769999999997</v>
      </c>
      <c r="M709" s="30">
        <v>37818.769999999997</v>
      </c>
      <c r="N709" s="30">
        <v>36889.769999999997</v>
      </c>
      <c r="O709" s="30">
        <v>36889.769999999997</v>
      </c>
    </row>
    <row r="710" spans="1:15" x14ac:dyDescent="0.25">
      <c r="A710" s="10" t="str">
        <f>MID(Tabla1[[#This Row],[Org 2]],1,2)</f>
        <v>06</v>
      </c>
      <c r="B710" s="28" t="s">
        <v>126</v>
      </c>
      <c r="C710" s="28" t="s">
        <v>131</v>
      </c>
      <c r="D710" s="11" t="str">
        <f>VLOOKUP(C710,Hoja2!B:C,2,FALSE)</f>
        <v>Conservación y Mantenimiento Centros Educación Infantil y Primaria</v>
      </c>
      <c r="E710" s="12" t="str">
        <f t="shared" si="26"/>
        <v>2</v>
      </c>
      <c r="F710" s="12" t="str">
        <f t="shared" si="27"/>
        <v>21</v>
      </c>
      <c r="G710" s="28" t="s">
        <v>496</v>
      </c>
      <c r="H710" s="29" t="s">
        <v>497</v>
      </c>
      <c r="I710" s="30">
        <v>300000</v>
      </c>
      <c r="J710" s="30">
        <v>-44700</v>
      </c>
      <c r="K710" s="30">
        <v>255300</v>
      </c>
      <c r="L710" s="30">
        <v>319904.96000000002</v>
      </c>
      <c r="M710" s="30">
        <v>309225.46999999997</v>
      </c>
      <c r="N710" s="30">
        <v>298594.25</v>
      </c>
      <c r="O710" s="30">
        <v>182051.58</v>
      </c>
    </row>
    <row r="711" spans="1:15" x14ac:dyDescent="0.25">
      <c r="A711" s="10" t="str">
        <f>MID(Tabla1[[#This Row],[Org 2]],1,2)</f>
        <v>06</v>
      </c>
      <c r="B711" s="28" t="s">
        <v>126</v>
      </c>
      <c r="C711" s="28" t="s">
        <v>131</v>
      </c>
      <c r="D711" s="11" t="str">
        <f>VLOOKUP(C711,Hoja2!B:C,2,FALSE)</f>
        <v>Conservación y Mantenimiento Centros Educación Infantil y Primaria</v>
      </c>
      <c r="E711" s="12" t="str">
        <f t="shared" si="26"/>
        <v>2</v>
      </c>
      <c r="F711" s="12" t="str">
        <f t="shared" si="27"/>
        <v>21</v>
      </c>
      <c r="G711" s="28" t="s">
        <v>420</v>
      </c>
      <c r="H711" s="29" t="s">
        <v>421</v>
      </c>
      <c r="I711" s="30">
        <v>183800</v>
      </c>
      <c r="J711" s="30">
        <v>49000</v>
      </c>
      <c r="K711" s="30">
        <v>232800</v>
      </c>
      <c r="L711" s="30">
        <v>183730.04</v>
      </c>
      <c r="M711" s="30">
        <v>183730.04</v>
      </c>
      <c r="N711" s="30">
        <v>178313.34</v>
      </c>
      <c r="O711" s="30">
        <v>142403.37</v>
      </c>
    </row>
    <row r="712" spans="1:15" x14ac:dyDescent="0.25">
      <c r="A712" s="10" t="str">
        <f>MID(Tabla1[[#This Row],[Org 2]],1,2)</f>
        <v>06</v>
      </c>
      <c r="B712" s="28" t="s">
        <v>126</v>
      </c>
      <c r="C712" s="28" t="s">
        <v>131</v>
      </c>
      <c r="D712" s="11" t="str">
        <f>VLOOKUP(C712,Hoja2!B:C,2,FALSE)</f>
        <v>Conservación y Mantenimiento Centros Educación Infantil y Primaria</v>
      </c>
      <c r="E712" s="12" t="str">
        <f t="shared" si="26"/>
        <v>2</v>
      </c>
      <c r="F712" s="12" t="str">
        <f t="shared" si="27"/>
        <v>21</v>
      </c>
      <c r="G712" s="28" t="s">
        <v>702</v>
      </c>
      <c r="H712" s="29" t="s">
        <v>577</v>
      </c>
      <c r="I712" s="30">
        <v>0</v>
      </c>
      <c r="J712" s="30">
        <v>0</v>
      </c>
      <c r="K712" s="30">
        <v>0</v>
      </c>
      <c r="L712" s="30">
        <v>204.67</v>
      </c>
      <c r="M712" s="30">
        <v>204.67</v>
      </c>
      <c r="N712" s="30">
        <v>204.67</v>
      </c>
      <c r="O712" s="30">
        <v>204.67</v>
      </c>
    </row>
    <row r="713" spans="1:15" x14ac:dyDescent="0.25">
      <c r="A713" s="10" t="str">
        <f>MID(Tabla1[[#This Row],[Org 2]],1,2)</f>
        <v>06</v>
      </c>
      <c r="B713" s="28" t="s">
        <v>126</v>
      </c>
      <c r="C713" s="28" t="s">
        <v>131</v>
      </c>
      <c r="D713" s="11" t="str">
        <f>VLOOKUP(C713,Hoja2!B:C,2,FALSE)</f>
        <v>Conservación y Mantenimiento Centros Educación Infantil y Primaria</v>
      </c>
      <c r="E713" s="12" t="str">
        <f t="shared" si="26"/>
        <v>2</v>
      </c>
      <c r="F713" s="12" t="str">
        <f t="shared" si="27"/>
        <v>22</v>
      </c>
      <c r="G713" s="28" t="s">
        <v>453</v>
      </c>
      <c r="H713" s="29" t="s">
        <v>454</v>
      </c>
      <c r="I713" s="30">
        <v>506000</v>
      </c>
      <c r="J713" s="30">
        <v>0</v>
      </c>
      <c r="K713" s="30">
        <v>506000</v>
      </c>
      <c r="L713" s="30">
        <v>460000</v>
      </c>
      <c r="M713" s="30">
        <v>460000</v>
      </c>
      <c r="N713" s="30">
        <v>291293.81</v>
      </c>
      <c r="O713" s="30">
        <v>265598.43</v>
      </c>
    </row>
    <row r="714" spans="1:15" x14ac:dyDescent="0.25">
      <c r="A714" s="10" t="str">
        <f>MID(Tabla1[[#This Row],[Org 2]],1,2)</f>
        <v>06</v>
      </c>
      <c r="B714" s="28" t="s">
        <v>126</v>
      </c>
      <c r="C714" s="28" t="s">
        <v>131</v>
      </c>
      <c r="D714" s="11" t="str">
        <f>VLOOKUP(C714,Hoja2!B:C,2,FALSE)</f>
        <v>Conservación y Mantenimiento Centros Educación Infantil y Primaria</v>
      </c>
      <c r="E714" s="12" t="str">
        <f t="shared" si="26"/>
        <v>2</v>
      </c>
      <c r="F714" s="12" t="str">
        <f t="shared" si="27"/>
        <v>22</v>
      </c>
      <c r="G714" s="28" t="s">
        <v>561</v>
      </c>
      <c r="H714" s="29" t="s">
        <v>562</v>
      </c>
      <c r="I714" s="30">
        <v>15000</v>
      </c>
      <c r="J714" s="30">
        <v>0</v>
      </c>
      <c r="K714" s="30">
        <v>15000</v>
      </c>
      <c r="L714" s="30">
        <v>16690.689999999999</v>
      </c>
      <c r="M714" s="30">
        <v>16690.689999999999</v>
      </c>
      <c r="N714" s="30">
        <v>16690.689999999999</v>
      </c>
      <c r="O714" s="30">
        <v>16690.689999999999</v>
      </c>
    </row>
    <row r="715" spans="1:15" x14ac:dyDescent="0.25">
      <c r="A715" s="10" t="str">
        <f>MID(Tabla1[[#This Row],[Org 2]],1,2)</f>
        <v>06</v>
      </c>
      <c r="B715" s="28" t="s">
        <v>126</v>
      </c>
      <c r="C715" s="28" t="s">
        <v>131</v>
      </c>
      <c r="D715" s="11" t="str">
        <f>VLOOKUP(C715,Hoja2!B:C,2,FALSE)</f>
        <v>Conservación y Mantenimiento Centros Educación Infantil y Primaria</v>
      </c>
      <c r="E715" s="12" t="str">
        <f t="shared" si="26"/>
        <v>2</v>
      </c>
      <c r="F715" s="12" t="str">
        <f t="shared" si="27"/>
        <v>22</v>
      </c>
      <c r="G715" s="28" t="s">
        <v>498</v>
      </c>
      <c r="H715" s="29" t="s">
        <v>499</v>
      </c>
      <c r="I715" s="30">
        <v>641500</v>
      </c>
      <c r="J715" s="30">
        <v>0</v>
      </c>
      <c r="K715" s="30">
        <v>641500</v>
      </c>
      <c r="L715" s="30">
        <v>721500</v>
      </c>
      <c r="M715" s="30">
        <v>721500</v>
      </c>
      <c r="N715" s="30">
        <v>708909.75</v>
      </c>
      <c r="O715" s="30">
        <v>662873.4</v>
      </c>
    </row>
    <row r="716" spans="1:15" x14ac:dyDescent="0.25">
      <c r="A716" s="10" t="str">
        <f>MID(Tabla1[[#This Row],[Org 2]],1,2)</f>
        <v>06</v>
      </c>
      <c r="B716" s="28" t="s">
        <v>126</v>
      </c>
      <c r="C716" s="28" t="s">
        <v>131</v>
      </c>
      <c r="D716" s="11" t="str">
        <f>VLOOKUP(C716,Hoja2!B:C,2,FALSE)</f>
        <v>Conservación y Mantenimiento Centros Educación Infantil y Primaria</v>
      </c>
      <c r="E716" s="12" t="str">
        <f t="shared" si="26"/>
        <v>2</v>
      </c>
      <c r="F716" s="12" t="str">
        <f t="shared" si="27"/>
        <v>22</v>
      </c>
      <c r="G716" s="28" t="s">
        <v>437</v>
      </c>
      <c r="H716" s="29" t="s">
        <v>438</v>
      </c>
      <c r="I716" s="30">
        <v>12000</v>
      </c>
      <c r="J716" s="30">
        <v>0</v>
      </c>
      <c r="K716" s="30">
        <v>12000</v>
      </c>
      <c r="L716" s="30">
        <v>10853.7</v>
      </c>
      <c r="M716" s="30">
        <v>10853.7</v>
      </c>
      <c r="N716" s="30">
        <v>10852.21</v>
      </c>
      <c r="O716" s="30">
        <v>6331.33</v>
      </c>
    </row>
    <row r="717" spans="1:15" x14ac:dyDescent="0.25">
      <c r="A717" s="10" t="str">
        <f>MID(Tabla1[[#This Row],[Org 2]],1,2)</f>
        <v>06</v>
      </c>
      <c r="B717" s="28" t="s">
        <v>126</v>
      </c>
      <c r="C717" s="28" t="s">
        <v>131</v>
      </c>
      <c r="D717" s="11" t="str">
        <f>VLOOKUP(C717,Hoja2!B:C,2,FALSE)</f>
        <v>Conservación y Mantenimiento Centros Educación Infantil y Primaria</v>
      </c>
      <c r="E717" s="12" t="str">
        <f t="shared" si="26"/>
        <v>2</v>
      </c>
      <c r="F717" s="12" t="str">
        <f t="shared" si="27"/>
        <v>22</v>
      </c>
      <c r="G717" s="28" t="s">
        <v>439</v>
      </c>
      <c r="H717" s="29" t="s">
        <v>440</v>
      </c>
      <c r="I717" s="30">
        <v>4500</v>
      </c>
      <c r="J717" s="30">
        <v>0</v>
      </c>
      <c r="K717" s="30">
        <v>4500</v>
      </c>
      <c r="L717" s="30">
        <v>4500</v>
      </c>
      <c r="M717" s="30">
        <v>4500</v>
      </c>
      <c r="N717" s="30">
        <v>4253.88</v>
      </c>
      <c r="O717" s="30">
        <v>0</v>
      </c>
    </row>
    <row r="718" spans="1:15" x14ac:dyDescent="0.25">
      <c r="A718" s="10" t="str">
        <f>MID(Tabla1[[#This Row],[Org 2]],1,2)</f>
        <v>06</v>
      </c>
      <c r="B718" s="28" t="s">
        <v>126</v>
      </c>
      <c r="C718" s="28" t="s">
        <v>131</v>
      </c>
      <c r="D718" s="11" t="str">
        <f>VLOOKUP(C718,Hoja2!B:C,2,FALSE)</f>
        <v>Conservación y Mantenimiento Centros Educación Infantil y Primaria</v>
      </c>
      <c r="E718" s="12" t="str">
        <f t="shared" si="26"/>
        <v>2</v>
      </c>
      <c r="F718" s="12" t="str">
        <f t="shared" si="27"/>
        <v>22</v>
      </c>
      <c r="G718" s="28" t="s">
        <v>563</v>
      </c>
      <c r="H718" s="29" t="s">
        <v>564</v>
      </c>
      <c r="I718" s="30">
        <v>5000</v>
      </c>
      <c r="J718" s="30">
        <v>0</v>
      </c>
      <c r="K718" s="30">
        <v>5000</v>
      </c>
      <c r="L718" s="30">
        <v>888.27</v>
      </c>
      <c r="M718" s="30">
        <v>888.27</v>
      </c>
      <c r="N718" s="30">
        <v>888.24</v>
      </c>
      <c r="O718" s="30">
        <v>888.24</v>
      </c>
    </row>
    <row r="719" spans="1:15" x14ac:dyDescent="0.25">
      <c r="A719" s="10" t="str">
        <f>MID(Tabla1[[#This Row],[Org 2]],1,2)</f>
        <v>06</v>
      </c>
      <c r="B719" s="28" t="s">
        <v>126</v>
      </c>
      <c r="C719" s="28" t="s">
        <v>131</v>
      </c>
      <c r="D719" s="11" t="str">
        <f>VLOOKUP(C719,Hoja2!B:C,2,FALSE)</f>
        <v>Conservación y Mantenimiento Centros Educación Infantil y Primaria</v>
      </c>
      <c r="E719" s="12" t="str">
        <f t="shared" si="26"/>
        <v>2</v>
      </c>
      <c r="F719" s="12" t="str">
        <f t="shared" si="27"/>
        <v>22</v>
      </c>
      <c r="G719" s="28" t="s">
        <v>500</v>
      </c>
      <c r="H719" s="29" t="s">
        <v>501</v>
      </c>
      <c r="I719" s="30">
        <v>1920000</v>
      </c>
      <c r="J719" s="30">
        <v>0</v>
      </c>
      <c r="K719" s="30">
        <v>1920000</v>
      </c>
      <c r="L719" s="30">
        <v>1916405.82</v>
      </c>
      <c r="M719" s="30">
        <v>1916405.82</v>
      </c>
      <c r="N719" s="30">
        <v>1914082.52</v>
      </c>
      <c r="O719" s="30">
        <v>1760256.19</v>
      </c>
    </row>
    <row r="720" spans="1:15" x14ac:dyDescent="0.25">
      <c r="A720" s="10" t="str">
        <f>MID(Tabla1[[#This Row],[Org 2]],1,2)</f>
        <v>06</v>
      </c>
      <c r="B720" s="28" t="s">
        <v>126</v>
      </c>
      <c r="C720" s="28" t="s">
        <v>131</v>
      </c>
      <c r="D720" s="11" t="str">
        <f>VLOOKUP(C720,Hoja2!B:C,2,FALSE)</f>
        <v>Conservación y Mantenimiento Centros Educación Infantil y Primaria</v>
      </c>
      <c r="E720" s="12" t="str">
        <f t="shared" si="26"/>
        <v>2</v>
      </c>
      <c r="F720" s="12" t="str">
        <f t="shared" si="27"/>
        <v>22</v>
      </c>
      <c r="G720" s="28" t="s">
        <v>461</v>
      </c>
      <c r="H720" s="29" t="s">
        <v>462</v>
      </c>
      <c r="I720" s="30">
        <v>12000</v>
      </c>
      <c r="J720" s="30">
        <v>0</v>
      </c>
      <c r="K720" s="30">
        <v>12000</v>
      </c>
      <c r="L720" s="30">
        <v>4716.8999999999996</v>
      </c>
      <c r="M720" s="30">
        <v>4716.8999999999996</v>
      </c>
      <c r="N720" s="30">
        <v>3979.13</v>
      </c>
      <c r="O720" s="30">
        <v>14.69</v>
      </c>
    </row>
    <row r="721" spans="1:15" x14ac:dyDescent="0.25">
      <c r="A721" s="10" t="str">
        <f>MID(Tabla1[[#This Row],[Org 2]],1,2)</f>
        <v>06</v>
      </c>
      <c r="B721" s="28" t="s">
        <v>126</v>
      </c>
      <c r="C721" s="28" t="s">
        <v>131</v>
      </c>
      <c r="D721" s="11" t="str">
        <f>VLOOKUP(C721,Hoja2!B:C,2,FALSE)</f>
        <v>Conservación y Mantenimiento Centros Educación Infantil y Primaria</v>
      </c>
      <c r="E721" s="12" t="str">
        <f t="shared" si="26"/>
        <v>2</v>
      </c>
      <c r="F721" s="12" t="str">
        <f t="shared" si="27"/>
        <v>22</v>
      </c>
      <c r="G721" s="28" t="s">
        <v>424</v>
      </c>
      <c r="H721" s="29" t="s">
        <v>425</v>
      </c>
      <c r="I721" s="30">
        <v>150100</v>
      </c>
      <c r="J721" s="30">
        <v>0</v>
      </c>
      <c r="K721" s="30">
        <v>150100</v>
      </c>
      <c r="L721" s="30">
        <v>143476.04999999999</v>
      </c>
      <c r="M721" s="30">
        <v>143476.04999999999</v>
      </c>
      <c r="N721" s="30">
        <v>135850.60999999999</v>
      </c>
      <c r="O721" s="30">
        <v>128372.75</v>
      </c>
    </row>
    <row r="722" spans="1:15" x14ac:dyDescent="0.25">
      <c r="A722" s="10" t="str">
        <f>MID(Tabla1[[#This Row],[Org 2]],1,2)</f>
        <v>06</v>
      </c>
      <c r="B722" s="28" t="s">
        <v>126</v>
      </c>
      <c r="C722" s="28" t="s">
        <v>131</v>
      </c>
      <c r="D722" s="11" t="str">
        <f>VLOOKUP(C722,Hoja2!B:C,2,FALSE)</f>
        <v>Conservación y Mantenimiento Centros Educación Infantil y Primaria</v>
      </c>
      <c r="E722" s="12" t="str">
        <f t="shared" si="26"/>
        <v>6</v>
      </c>
      <c r="F722" s="12" t="str">
        <f t="shared" si="27"/>
        <v>63</v>
      </c>
      <c r="G722" s="28" t="s">
        <v>504</v>
      </c>
      <c r="H722" s="29" t="s">
        <v>505</v>
      </c>
      <c r="I722" s="30">
        <v>125000</v>
      </c>
      <c r="J722" s="30">
        <v>162120.04999999999</v>
      </c>
      <c r="K722" s="30">
        <v>287120.05</v>
      </c>
      <c r="L722" s="30">
        <v>344466.21</v>
      </c>
      <c r="M722" s="30">
        <v>321533.15000000002</v>
      </c>
      <c r="N722" s="30">
        <v>316541</v>
      </c>
      <c r="O722" s="30">
        <v>268630.64</v>
      </c>
    </row>
    <row r="723" spans="1:15" x14ac:dyDescent="0.25">
      <c r="A723" s="10" t="str">
        <f>MID(Tabla1[[#This Row],[Org 2]],1,2)</f>
        <v>06</v>
      </c>
      <c r="B723" s="28" t="s">
        <v>126</v>
      </c>
      <c r="C723" s="28" t="s">
        <v>131</v>
      </c>
      <c r="D723" s="11" t="str">
        <f>VLOOKUP(C723,Hoja2!B:C,2,FALSE)</f>
        <v>Conservación y Mantenimiento Centros Educación Infantil y Primaria</v>
      </c>
      <c r="E723" s="12" t="str">
        <f t="shared" si="26"/>
        <v>6</v>
      </c>
      <c r="F723" s="12" t="str">
        <f t="shared" si="27"/>
        <v>63</v>
      </c>
      <c r="G723" s="28" t="s">
        <v>575</v>
      </c>
      <c r="H723" s="29" t="s">
        <v>456</v>
      </c>
      <c r="I723" s="30">
        <v>0</v>
      </c>
      <c r="J723" s="30">
        <v>238500</v>
      </c>
      <c r="K723" s="30">
        <v>238500</v>
      </c>
      <c r="L723" s="30">
        <v>237696.04</v>
      </c>
      <c r="M723" s="30">
        <v>183386.5</v>
      </c>
      <c r="N723" s="30">
        <v>133970.91</v>
      </c>
      <c r="O723" s="30">
        <v>0</v>
      </c>
    </row>
    <row r="724" spans="1:15" x14ac:dyDescent="0.25">
      <c r="A724" s="10" t="str">
        <f>MID(Tabla1[[#This Row],[Org 2]],1,2)</f>
        <v>06</v>
      </c>
      <c r="B724" s="28" t="s">
        <v>126</v>
      </c>
      <c r="C724" s="28" t="s">
        <v>131</v>
      </c>
      <c r="D724" s="11" t="str">
        <f>VLOOKUP(C724,Hoja2!B:C,2,FALSE)</f>
        <v>Conservación y Mantenimiento Centros Educación Infantil y Primaria</v>
      </c>
      <c r="E724" s="12" t="str">
        <f t="shared" si="26"/>
        <v>8</v>
      </c>
      <c r="F724" s="12" t="str">
        <f t="shared" si="27"/>
        <v>83</v>
      </c>
      <c r="G724" s="28" t="s">
        <v>492</v>
      </c>
      <c r="H724" s="29" t="s">
        <v>493</v>
      </c>
      <c r="I724" s="30">
        <v>1000</v>
      </c>
      <c r="J724" s="30">
        <v>0</v>
      </c>
      <c r="K724" s="30">
        <v>1000</v>
      </c>
      <c r="L724" s="30">
        <v>0</v>
      </c>
      <c r="M724" s="30">
        <v>0</v>
      </c>
      <c r="N724" s="30">
        <v>0</v>
      </c>
      <c r="O724" s="30">
        <v>0</v>
      </c>
    </row>
    <row r="725" spans="1:15" x14ac:dyDescent="0.25">
      <c r="A725" s="10" t="str">
        <f>MID(Tabla1[[#This Row],[Org 2]],1,2)</f>
        <v>06</v>
      </c>
      <c r="B725" s="28" t="s">
        <v>126</v>
      </c>
      <c r="C725" s="28" t="s">
        <v>132</v>
      </c>
      <c r="D725" s="11" t="str">
        <f>VLOOKUP(C725,Hoja2!B:C,2,FALSE)</f>
        <v>Servicios Complementarios de Educación</v>
      </c>
      <c r="E725" s="12" t="str">
        <f t="shared" si="26"/>
        <v>2</v>
      </c>
      <c r="F725" s="12" t="str">
        <f t="shared" si="27"/>
        <v>21</v>
      </c>
      <c r="G725" s="28" t="s">
        <v>496</v>
      </c>
      <c r="H725" s="29" t="s">
        <v>497</v>
      </c>
      <c r="I725" s="30">
        <v>5000</v>
      </c>
      <c r="J725" s="30">
        <v>44700</v>
      </c>
      <c r="K725" s="30">
        <v>49700</v>
      </c>
      <c r="L725" s="30">
        <v>50697.06</v>
      </c>
      <c r="M725" s="30">
        <v>50697.06</v>
      </c>
      <c r="N725" s="30">
        <v>50697.06</v>
      </c>
      <c r="O725" s="30">
        <v>50697.06</v>
      </c>
    </row>
    <row r="726" spans="1:15" x14ac:dyDescent="0.25">
      <c r="A726" s="10" t="str">
        <f>MID(Tabla1[[#This Row],[Org 2]],1,2)</f>
        <v>06</v>
      </c>
      <c r="B726" s="28" t="s">
        <v>126</v>
      </c>
      <c r="C726" s="28" t="s">
        <v>132</v>
      </c>
      <c r="D726" s="11" t="str">
        <f>VLOOKUP(C726,Hoja2!B:C,2,FALSE)</f>
        <v>Servicios Complementarios de Educación</v>
      </c>
      <c r="E726" s="12" t="str">
        <f t="shared" si="26"/>
        <v>2</v>
      </c>
      <c r="F726" s="12" t="str">
        <f t="shared" si="27"/>
        <v>21</v>
      </c>
      <c r="G726" s="28" t="s">
        <v>420</v>
      </c>
      <c r="H726" s="29" t="s">
        <v>421</v>
      </c>
      <c r="I726" s="30">
        <v>5250</v>
      </c>
      <c r="J726" s="30">
        <v>0</v>
      </c>
      <c r="K726" s="30">
        <v>5250</v>
      </c>
      <c r="L726" s="30">
        <v>3540.51</v>
      </c>
      <c r="M726" s="30">
        <v>3540.51</v>
      </c>
      <c r="N726" s="30">
        <v>3408.96</v>
      </c>
      <c r="O726" s="30">
        <v>3367.68</v>
      </c>
    </row>
    <row r="727" spans="1:15" x14ac:dyDescent="0.25">
      <c r="A727" s="10" t="str">
        <f>MID(Tabla1[[#This Row],[Org 2]],1,2)</f>
        <v>06</v>
      </c>
      <c r="B727" s="28" t="s">
        <v>126</v>
      </c>
      <c r="C727" s="28" t="s">
        <v>132</v>
      </c>
      <c r="D727" s="11" t="str">
        <f>VLOOKUP(C727,Hoja2!B:C,2,FALSE)</f>
        <v>Servicios Complementarios de Educación</v>
      </c>
      <c r="E727" s="12" t="str">
        <f t="shared" si="26"/>
        <v>2</v>
      </c>
      <c r="F727" s="12" t="str">
        <f t="shared" si="27"/>
        <v>21</v>
      </c>
      <c r="G727" s="28" t="s">
        <v>435</v>
      </c>
      <c r="H727" s="29" t="s">
        <v>436</v>
      </c>
      <c r="I727" s="30">
        <v>1500</v>
      </c>
      <c r="J727" s="30">
        <v>0</v>
      </c>
      <c r="K727" s="30">
        <v>1500</v>
      </c>
      <c r="L727" s="30">
        <v>1500</v>
      </c>
      <c r="M727" s="30">
        <v>864.16</v>
      </c>
      <c r="N727" s="30">
        <v>864.16</v>
      </c>
      <c r="O727" s="30">
        <v>864.16</v>
      </c>
    </row>
    <row r="728" spans="1:15" x14ac:dyDescent="0.25">
      <c r="A728" s="10" t="str">
        <f>MID(Tabla1[[#This Row],[Org 2]],1,2)</f>
        <v>06</v>
      </c>
      <c r="B728" s="28" t="s">
        <v>126</v>
      </c>
      <c r="C728" s="28" t="s">
        <v>132</v>
      </c>
      <c r="D728" s="11" t="str">
        <f>VLOOKUP(C728,Hoja2!B:C,2,FALSE)</f>
        <v>Servicios Complementarios de Educación</v>
      </c>
      <c r="E728" s="12" t="str">
        <f t="shared" si="26"/>
        <v>2</v>
      </c>
      <c r="F728" s="12" t="str">
        <f t="shared" si="27"/>
        <v>22</v>
      </c>
      <c r="G728" s="28" t="s">
        <v>437</v>
      </c>
      <c r="H728" s="29" t="s">
        <v>438</v>
      </c>
      <c r="I728" s="30">
        <v>3000</v>
      </c>
      <c r="J728" s="30">
        <v>0</v>
      </c>
      <c r="K728" s="30">
        <v>3000</v>
      </c>
      <c r="L728" s="30">
        <v>3500</v>
      </c>
      <c r="M728" s="30">
        <v>3500</v>
      </c>
      <c r="N728" s="30">
        <v>1513.45</v>
      </c>
      <c r="O728" s="30">
        <v>1513.45</v>
      </c>
    </row>
    <row r="729" spans="1:15" x14ac:dyDescent="0.25">
      <c r="A729" s="10" t="str">
        <f>MID(Tabla1[[#This Row],[Org 2]],1,2)</f>
        <v>06</v>
      </c>
      <c r="B729" s="28" t="s">
        <v>126</v>
      </c>
      <c r="C729" s="28" t="s">
        <v>132</v>
      </c>
      <c r="D729" s="11" t="str">
        <f>VLOOKUP(C729,Hoja2!B:C,2,FALSE)</f>
        <v>Servicios Complementarios de Educación</v>
      </c>
      <c r="E729" s="12" t="str">
        <f t="shared" si="26"/>
        <v>2</v>
      </c>
      <c r="F729" s="12" t="str">
        <f t="shared" si="27"/>
        <v>22</v>
      </c>
      <c r="G729" s="28" t="s">
        <v>445</v>
      </c>
      <c r="H729" s="29" t="s">
        <v>446</v>
      </c>
      <c r="I729" s="30">
        <v>4500</v>
      </c>
      <c r="J729" s="30">
        <v>0</v>
      </c>
      <c r="K729" s="30">
        <v>4500</v>
      </c>
      <c r="L729" s="30">
        <v>0</v>
      </c>
      <c r="M729" s="30">
        <v>0</v>
      </c>
      <c r="N729" s="30">
        <v>0</v>
      </c>
      <c r="O729" s="30">
        <v>0</v>
      </c>
    </row>
    <row r="730" spans="1:15" x14ac:dyDescent="0.25">
      <c r="A730" s="10" t="str">
        <f>MID(Tabla1[[#This Row],[Org 2]],1,2)</f>
        <v>06</v>
      </c>
      <c r="B730" s="28" t="s">
        <v>126</v>
      </c>
      <c r="C730" s="28" t="s">
        <v>132</v>
      </c>
      <c r="D730" s="11" t="str">
        <f>VLOOKUP(C730,Hoja2!B:C,2,FALSE)</f>
        <v>Servicios Complementarios de Educación</v>
      </c>
      <c r="E730" s="12" t="str">
        <f t="shared" si="26"/>
        <v>2</v>
      </c>
      <c r="F730" s="12" t="str">
        <f t="shared" si="27"/>
        <v>22</v>
      </c>
      <c r="G730" s="28" t="s">
        <v>707</v>
      </c>
      <c r="H730" s="29" t="s">
        <v>708</v>
      </c>
      <c r="I730" s="30">
        <v>0</v>
      </c>
      <c r="J730" s="30">
        <v>0</v>
      </c>
      <c r="K730" s="30">
        <v>0</v>
      </c>
      <c r="L730" s="30">
        <v>55.2</v>
      </c>
      <c r="M730" s="30">
        <v>55.2</v>
      </c>
      <c r="N730" s="30">
        <v>55.2</v>
      </c>
      <c r="O730" s="30">
        <v>32.4</v>
      </c>
    </row>
    <row r="731" spans="1:15" x14ac:dyDescent="0.25">
      <c r="A731" s="10" t="str">
        <f>MID(Tabla1[[#This Row],[Org 2]],1,2)</f>
        <v>06</v>
      </c>
      <c r="B731" s="28" t="s">
        <v>126</v>
      </c>
      <c r="C731" s="28" t="s">
        <v>132</v>
      </c>
      <c r="D731" s="11" t="str">
        <f>VLOOKUP(C731,Hoja2!B:C,2,FALSE)</f>
        <v>Servicios Complementarios de Educación</v>
      </c>
      <c r="E731" s="12" t="str">
        <f t="shared" si="26"/>
        <v>2</v>
      </c>
      <c r="F731" s="12" t="str">
        <f t="shared" si="27"/>
        <v>22</v>
      </c>
      <c r="G731" s="28" t="s">
        <v>449</v>
      </c>
      <c r="H731" s="29" t="s">
        <v>450</v>
      </c>
      <c r="I731" s="30">
        <v>20000</v>
      </c>
      <c r="J731" s="30">
        <v>-9000</v>
      </c>
      <c r="K731" s="30">
        <v>11000</v>
      </c>
      <c r="L731" s="30">
        <v>12948.28</v>
      </c>
      <c r="M731" s="30">
        <v>12948.28</v>
      </c>
      <c r="N731" s="30">
        <v>11763.81</v>
      </c>
      <c r="O731" s="30">
        <v>8769.06</v>
      </c>
    </row>
    <row r="732" spans="1:15" x14ac:dyDescent="0.25">
      <c r="A732" s="10" t="str">
        <f>MID(Tabla1[[#This Row],[Org 2]],1,2)</f>
        <v>06</v>
      </c>
      <c r="B732" s="28" t="s">
        <v>126</v>
      </c>
      <c r="C732" s="28" t="s">
        <v>132</v>
      </c>
      <c r="D732" s="11" t="str">
        <f>VLOOKUP(C732,Hoja2!B:C,2,FALSE)</f>
        <v>Servicios Complementarios de Educación</v>
      </c>
      <c r="E732" s="12" t="str">
        <f t="shared" si="26"/>
        <v>2</v>
      </c>
      <c r="F732" s="12" t="str">
        <f t="shared" si="27"/>
        <v>22</v>
      </c>
      <c r="G732" s="28" t="s">
        <v>500</v>
      </c>
      <c r="H732" s="29" t="s">
        <v>501</v>
      </c>
      <c r="I732" s="30">
        <v>10000</v>
      </c>
      <c r="J732" s="30">
        <v>0</v>
      </c>
      <c r="K732" s="30">
        <v>10000</v>
      </c>
      <c r="L732" s="30">
        <v>9610.64</v>
      </c>
      <c r="M732" s="30">
        <v>9610.64</v>
      </c>
      <c r="N732" s="30">
        <v>9610.64</v>
      </c>
      <c r="O732" s="30">
        <v>8809.7900000000009</v>
      </c>
    </row>
    <row r="733" spans="1:15" x14ac:dyDescent="0.25">
      <c r="A733" s="10" t="str">
        <f>MID(Tabla1[[#This Row],[Org 2]],1,2)</f>
        <v>06</v>
      </c>
      <c r="B733" s="28" t="s">
        <v>126</v>
      </c>
      <c r="C733" s="28" t="s">
        <v>132</v>
      </c>
      <c r="D733" s="11" t="str">
        <f>VLOOKUP(C733,Hoja2!B:C,2,FALSE)</f>
        <v>Servicios Complementarios de Educación</v>
      </c>
      <c r="E733" s="12" t="str">
        <f t="shared" si="26"/>
        <v>2</v>
      </c>
      <c r="F733" s="12" t="str">
        <f t="shared" si="27"/>
        <v>22</v>
      </c>
      <c r="G733" s="28" t="s">
        <v>424</v>
      </c>
      <c r="H733" s="29" t="s">
        <v>425</v>
      </c>
      <c r="I733" s="30">
        <v>713430</v>
      </c>
      <c r="J733" s="30">
        <v>-37500</v>
      </c>
      <c r="K733" s="30">
        <v>675930</v>
      </c>
      <c r="L733" s="30">
        <v>672901.35</v>
      </c>
      <c r="M733" s="30">
        <v>667800.68000000005</v>
      </c>
      <c r="N733" s="30">
        <v>661115</v>
      </c>
      <c r="O733" s="30">
        <v>611530.89</v>
      </c>
    </row>
    <row r="734" spans="1:15" x14ac:dyDescent="0.25">
      <c r="A734" s="10" t="str">
        <f>MID(Tabla1[[#This Row],[Org 2]],1,2)</f>
        <v>06</v>
      </c>
      <c r="B734" s="28" t="s">
        <v>126</v>
      </c>
      <c r="C734" s="28" t="s">
        <v>132</v>
      </c>
      <c r="D734" s="11" t="str">
        <f>VLOOKUP(C734,Hoja2!B:C,2,FALSE)</f>
        <v>Servicios Complementarios de Educación</v>
      </c>
      <c r="E734" s="12" t="str">
        <f t="shared" si="26"/>
        <v>4</v>
      </c>
      <c r="F734" s="12" t="str">
        <f t="shared" si="27"/>
        <v>48</v>
      </c>
      <c r="G734" s="28" t="s">
        <v>709</v>
      </c>
      <c r="H734" s="29" t="s">
        <v>710</v>
      </c>
      <c r="I734" s="30">
        <v>19000</v>
      </c>
      <c r="J734" s="30">
        <v>0</v>
      </c>
      <c r="K734" s="30">
        <v>19000</v>
      </c>
      <c r="L734" s="30">
        <v>19000</v>
      </c>
      <c r="M734" s="30">
        <v>19000</v>
      </c>
      <c r="N734" s="30">
        <v>19000</v>
      </c>
      <c r="O734" s="30">
        <v>19000</v>
      </c>
    </row>
    <row r="735" spans="1:15" x14ac:dyDescent="0.25">
      <c r="A735" s="10" t="str">
        <f>MID(Tabla1[[#This Row],[Org 2]],1,2)</f>
        <v>06</v>
      </c>
      <c r="B735" s="28" t="s">
        <v>126</v>
      </c>
      <c r="C735" s="28" t="s">
        <v>132</v>
      </c>
      <c r="D735" s="11" t="str">
        <f>VLOOKUP(C735,Hoja2!B:C,2,FALSE)</f>
        <v>Servicios Complementarios de Educación</v>
      </c>
      <c r="E735" s="12" t="str">
        <f t="shared" si="26"/>
        <v>4</v>
      </c>
      <c r="F735" s="12" t="str">
        <f t="shared" si="27"/>
        <v>48</v>
      </c>
      <c r="G735" s="28" t="s">
        <v>573</v>
      </c>
      <c r="H735" s="29" t="s">
        <v>574</v>
      </c>
      <c r="I735" s="30">
        <v>12000</v>
      </c>
      <c r="J735" s="30">
        <v>0</v>
      </c>
      <c r="K735" s="30">
        <v>12000</v>
      </c>
      <c r="L735" s="30">
        <v>12000</v>
      </c>
      <c r="M735" s="30">
        <v>12000</v>
      </c>
      <c r="N735" s="30">
        <v>12000</v>
      </c>
      <c r="O735" s="30">
        <v>12000</v>
      </c>
    </row>
    <row r="736" spans="1:15" x14ac:dyDescent="0.25">
      <c r="A736" s="10" t="str">
        <f>MID(Tabla1[[#This Row],[Org 2]],1,2)</f>
        <v>06</v>
      </c>
      <c r="B736" s="28" t="s">
        <v>126</v>
      </c>
      <c r="C736" s="28" t="s">
        <v>132</v>
      </c>
      <c r="D736" s="11" t="str">
        <f>VLOOKUP(C736,Hoja2!B:C,2,FALSE)</f>
        <v>Servicios Complementarios de Educación</v>
      </c>
      <c r="E736" s="12" t="str">
        <f t="shared" si="26"/>
        <v>4</v>
      </c>
      <c r="F736" s="12" t="str">
        <f t="shared" si="27"/>
        <v>48</v>
      </c>
      <c r="G736" s="28" t="s">
        <v>711</v>
      </c>
      <c r="H736" s="29" t="s">
        <v>712</v>
      </c>
      <c r="I736" s="30">
        <v>10000</v>
      </c>
      <c r="J736" s="30">
        <v>0</v>
      </c>
      <c r="K736" s="30">
        <v>10000</v>
      </c>
      <c r="L736" s="30">
        <v>10000</v>
      </c>
      <c r="M736" s="30">
        <v>10000</v>
      </c>
      <c r="N736" s="30">
        <v>10000</v>
      </c>
      <c r="O736" s="30">
        <v>10000</v>
      </c>
    </row>
    <row r="737" spans="1:15" x14ac:dyDescent="0.25">
      <c r="A737" s="10" t="str">
        <f>MID(Tabla1[[#This Row],[Org 2]],1,2)</f>
        <v>06</v>
      </c>
      <c r="B737" s="28" t="s">
        <v>126</v>
      </c>
      <c r="C737" s="28" t="s">
        <v>132</v>
      </c>
      <c r="D737" s="11" t="str">
        <f>VLOOKUP(C737,Hoja2!B:C,2,FALSE)</f>
        <v>Servicios Complementarios de Educación</v>
      </c>
      <c r="E737" s="12" t="str">
        <f t="shared" si="26"/>
        <v>4</v>
      </c>
      <c r="F737" s="12" t="str">
        <f t="shared" si="27"/>
        <v>48</v>
      </c>
      <c r="G737" s="28" t="s">
        <v>713</v>
      </c>
      <c r="H737" s="29" t="s">
        <v>714</v>
      </c>
      <c r="I737" s="30">
        <v>5000</v>
      </c>
      <c r="J737" s="30">
        <v>0</v>
      </c>
      <c r="K737" s="30">
        <v>5000</v>
      </c>
      <c r="L737" s="30">
        <v>5000</v>
      </c>
      <c r="M737" s="30">
        <v>5000</v>
      </c>
      <c r="N737" s="30">
        <v>5000</v>
      </c>
      <c r="O737" s="30">
        <v>5000</v>
      </c>
    </row>
    <row r="738" spans="1:15" x14ac:dyDescent="0.25">
      <c r="A738" s="10" t="str">
        <f>MID(Tabla1[[#This Row],[Org 2]],1,2)</f>
        <v>06</v>
      </c>
      <c r="B738" s="28" t="s">
        <v>126</v>
      </c>
      <c r="C738" s="28" t="s">
        <v>132</v>
      </c>
      <c r="D738" s="11" t="str">
        <f>VLOOKUP(C738,Hoja2!B:C,2,FALSE)</f>
        <v>Servicios Complementarios de Educación</v>
      </c>
      <c r="E738" s="12" t="str">
        <f t="shared" si="26"/>
        <v>4</v>
      </c>
      <c r="F738" s="12" t="str">
        <f t="shared" si="27"/>
        <v>48</v>
      </c>
      <c r="G738" s="28" t="s">
        <v>552</v>
      </c>
      <c r="H738" s="29" t="s">
        <v>411</v>
      </c>
      <c r="I738" s="30">
        <v>60000</v>
      </c>
      <c r="J738" s="30">
        <v>18000</v>
      </c>
      <c r="K738" s="30">
        <v>78000</v>
      </c>
      <c r="L738" s="30">
        <v>78000</v>
      </c>
      <c r="M738" s="30">
        <v>61500</v>
      </c>
      <c r="N738" s="30">
        <v>61500</v>
      </c>
      <c r="O738" s="30">
        <v>61260</v>
      </c>
    </row>
    <row r="739" spans="1:15" x14ac:dyDescent="0.25">
      <c r="A739" s="10" t="str">
        <f>MID(Tabla1[[#This Row],[Org 2]],1,2)</f>
        <v>06</v>
      </c>
      <c r="B739" s="28" t="s">
        <v>126</v>
      </c>
      <c r="C739" s="28" t="s">
        <v>132</v>
      </c>
      <c r="D739" s="11" t="str">
        <f>VLOOKUP(C739,Hoja2!B:C,2,FALSE)</f>
        <v>Servicios Complementarios de Educación</v>
      </c>
      <c r="E739" s="12" t="str">
        <f t="shared" si="26"/>
        <v>6</v>
      </c>
      <c r="F739" s="12" t="str">
        <f t="shared" si="27"/>
        <v>63</v>
      </c>
      <c r="G739" s="28" t="s">
        <v>504</v>
      </c>
      <c r="H739" s="29" t="s">
        <v>505</v>
      </c>
      <c r="I739" s="30">
        <v>300000</v>
      </c>
      <c r="J739" s="30">
        <v>-174045.97</v>
      </c>
      <c r="K739" s="30">
        <v>125954.03</v>
      </c>
      <c r="L739" s="30">
        <v>89282.31</v>
      </c>
      <c r="M739" s="30">
        <v>79469.17</v>
      </c>
      <c r="N739" s="30">
        <v>78696.37</v>
      </c>
      <c r="O739" s="30">
        <v>50745.3</v>
      </c>
    </row>
    <row r="740" spans="1:15" x14ac:dyDescent="0.25">
      <c r="A740" s="10" t="str">
        <f>MID(Tabla1[[#This Row],[Org 2]],1,2)</f>
        <v>06</v>
      </c>
      <c r="B740" s="28" t="s">
        <v>126</v>
      </c>
      <c r="C740" s="28" t="s">
        <v>132</v>
      </c>
      <c r="D740" s="11" t="str">
        <f>VLOOKUP(C740,Hoja2!B:C,2,FALSE)</f>
        <v>Servicios Complementarios de Educación</v>
      </c>
      <c r="E740" s="12" t="str">
        <f t="shared" si="26"/>
        <v>6</v>
      </c>
      <c r="F740" s="12" t="str">
        <f t="shared" si="27"/>
        <v>63</v>
      </c>
      <c r="G740" s="28" t="s">
        <v>575</v>
      </c>
      <c r="H740" s="29" t="s">
        <v>456</v>
      </c>
      <c r="I740" s="30">
        <v>0</v>
      </c>
      <c r="J740" s="30">
        <v>0</v>
      </c>
      <c r="K740" s="30">
        <v>0</v>
      </c>
      <c r="L740" s="30">
        <v>411.4</v>
      </c>
      <c r="M740" s="30">
        <v>411.4</v>
      </c>
      <c r="N740" s="30">
        <v>411.4</v>
      </c>
      <c r="O740" s="30">
        <v>411.4</v>
      </c>
    </row>
    <row r="741" spans="1:15" x14ac:dyDescent="0.25">
      <c r="A741" s="10" t="str">
        <f>MID(Tabla1[[#This Row],[Org 2]],1,2)</f>
        <v>06</v>
      </c>
      <c r="B741" s="28" t="s">
        <v>126</v>
      </c>
      <c r="C741" s="28" t="s">
        <v>132</v>
      </c>
      <c r="D741" s="11" t="str">
        <f>VLOOKUP(C741,Hoja2!B:C,2,FALSE)</f>
        <v>Servicios Complementarios de Educación</v>
      </c>
      <c r="E741" s="12" t="str">
        <f t="shared" si="26"/>
        <v>6</v>
      </c>
      <c r="F741" s="12" t="str">
        <f t="shared" si="27"/>
        <v>63</v>
      </c>
      <c r="G741" s="28" t="s">
        <v>576</v>
      </c>
      <c r="H741" s="29" t="s">
        <v>577</v>
      </c>
      <c r="I741" s="30">
        <v>0</v>
      </c>
      <c r="J741" s="30">
        <v>0</v>
      </c>
      <c r="K741" s="30">
        <v>0</v>
      </c>
      <c r="L741" s="30">
        <v>4313.6499999999996</v>
      </c>
      <c r="M741" s="30">
        <v>4313.6499999999996</v>
      </c>
      <c r="N741" s="30">
        <v>4313.6499999999996</v>
      </c>
      <c r="O741" s="30">
        <v>4313.6499999999996</v>
      </c>
    </row>
    <row r="742" spans="1:15" x14ac:dyDescent="0.25">
      <c r="A742" s="10" t="str">
        <f>MID(Tabla1[[#This Row],[Org 2]],1,2)</f>
        <v>06</v>
      </c>
      <c r="B742" s="28" t="s">
        <v>126</v>
      </c>
      <c r="C742" s="28" t="s">
        <v>133</v>
      </c>
      <c r="D742" s="11" t="str">
        <f>VLOOKUP(C742,Hoja2!B:C,2,FALSE)</f>
        <v>Bibliotecas Públicas</v>
      </c>
      <c r="E742" s="12" t="str">
        <f t="shared" si="26"/>
        <v>1</v>
      </c>
      <c r="F742" s="12" t="str">
        <f t="shared" si="27"/>
        <v>12</v>
      </c>
      <c r="G742" s="28" t="s">
        <v>414</v>
      </c>
      <c r="H742" s="29" t="s">
        <v>415</v>
      </c>
      <c r="I742" s="30">
        <v>115433</v>
      </c>
      <c r="J742" s="30">
        <v>0</v>
      </c>
      <c r="K742" s="30">
        <v>115433</v>
      </c>
      <c r="L742" s="30">
        <v>124905.28</v>
      </c>
      <c r="M742" s="30">
        <v>124905.28</v>
      </c>
      <c r="N742" s="30">
        <v>96706.08</v>
      </c>
      <c r="O742" s="30">
        <v>96706.08</v>
      </c>
    </row>
    <row r="743" spans="1:15" x14ac:dyDescent="0.25">
      <c r="A743" s="10" t="str">
        <f>MID(Tabla1[[#This Row],[Org 2]],1,2)</f>
        <v>06</v>
      </c>
      <c r="B743" s="28" t="s">
        <v>126</v>
      </c>
      <c r="C743" s="28" t="s">
        <v>133</v>
      </c>
      <c r="D743" s="11" t="str">
        <f>VLOOKUP(C743,Hoja2!B:C,2,FALSE)</f>
        <v>Bibliotecas Públicas</v>
      </c>
      <c r="E743" s="12" t="str">
        <f t="shared" si="26"/>
        <v>1</v>
      </c>
      <c r="F743" s="12" t="str">
        <f t="shared" si="27"/>
        <v>12</v>
      </c>
      <c r="G743" s="28" t="s">
        <v>382</v>
      </c>
      <c r="H743" s="29" t="s">
        <v>383</v>
      </c>
      <c r="I743" s="30">
        <v>198922</v>
      </c>
      <c r="J743" s="30">
        <v>0</v>
      </c>
      <c r="K743" s="30">
        <v>198922</v>
      </c>
      <c r="L743" s="30">
        <v>232988.26</v>
      </c>
      <c r="M743" s="30">
        <v>232988.26</v>
      </c>
      <c r="N743" s="30">
        <v>181334.33</v>
      </c>
      <c r="O743" s="30">
        <v>181334.33</v>
      </c>
    </row>
    <row r="744" spans="1:15" x14ac:dyDescent="0.25">
      <c r="A744" s="10" t="str">
        <f>MID(Tabla1[[#This Row],[Org 2]],1,2)</f>
        <v>06</v>
      </c>
      <c r="B744" s="28" t="s">
        <v>126</v>
      </c>
      <c r="C744" s="28" t="s">
        <v>133</v>
      </c>
      <c r="D744" s="11" t="str">
        <f>VLOOKUP(C744,Hoja2!B:C,2,FALSE)</f>
        <v>Bibliotecas Públicas</v>
      </c>
      <c r="E744" s="12" t="str">
        <f t="shared" si="26"/>
        <v>1</v>
      </c>
      <c r="F744" s="12" t="str">
        <f t="shared" si="27"/>
        <v>12</v>
      </c>
      <c r="G744" s="28" t="s">
        <v>416</v>
      </c>
      <c r="H744" s="29" t="s">
        <v>417</v>
      </c>
      <c r="I744" s="30">
        <v>9367</v>
      </c>
      <c r="J744" s="30">
        <v>0</v>
      </c>
      <c r="K744" s="30">
        <v>9367</v>
      </c>
      <c r="L744" s="30">
        <v>9513.3799999999992</v>
      </c>
      <c r="M744" s="30">
        <v>9513.3799999999992</v>
      </c>
      <c r="N744" s="30">
        <v>9450.44</v>
      </c>
      <c r="O744" s="30">
        <v>9450.44</v>
      </c>
    </row>
    <row r="745" spans="1:15" x14ac:dyDescent="0.25">
      <c r="A745" s="10" t="str">
        <f>MID(Tabla1[[#This Row],[Org 2]],1,2)</f>
        <v>06</v>
      </c>
      <c r="B745" s="28" t="s">
        <v>126</v>
      </c>
      <c r="C745" s="28" t="s">
        <v>133</v>
      </c>
      <c r="D745" s="11" t="str">
        <f>VLOOKUP(C745,Hoja2!B:C,2,FALSE)</f>
        <v>Bibliotecas Públicas</v>
      </c>
      <c r="E745" s="12" t="str">
        <f t="shared" si="26"/>
        <v>1</v>
      </c>
      <c r="F745" s="12" t="str">
        <f t="shared" si="27"/>
        <v>12</v>
      </c>
      <c r="G745" s="28" t="s">
        <v>384</v>
      </c>
      <c r="H745" s="29" t="s">
        <v>385</v>
      </c>
      <c r="I745" s="30">
        <v>61042</v>
      </c>
      <c r="J745" s="30">
        <v>0</v>
      </c>
      <c r="K745" s="30">
        <v>61042</v>
      </c>
      <c r="L745" s="30">
        <v>64316.22</v>
      </c>
      <c r="M745" s="30">
        <v>64316.22</v>
      </c>
      <c r="N745" s="30">
        <v>63946.37</v>
      </c>
      <c r="O745" s="30">
        <v>63946.37</v>
      </c>
    </row>
    <row r="746" spans="1:15" x14ac:dyDescent="0.25">
      <c r="A746" s="10" t="str">
        <f>MID(Tabla1[[#This Row],[Org 2]],1,2)</f>
        <v>06</v>
      </c>
      <c r="B746" s="28" t="s">
        <v>126</v>
      </c>
      <c r="C746" s="28" t="s">
        <v>133</v>
      </c>
      <c r="D746" s="11" t="str">
        <f>VLOOKUP(C746,Hoja2!B:C,2,FALSE)</f>
        <v>Bibliotecas Públicas</v>
      </c>
      <c r="E746" s="12" t="str">
        <f t="shared" si="26"/>
        <v>1</v>
      </c>
      <c r="F746" s="12" t="str">
        <f t="shared" si="27"/>
        <v>12</v>
      </c>
      <c r="G746" s="28" t="s">
        <v>386</v>
      </c>
      <c r="H746" s="29" t="s">
        <v>387</v>
      </c>
      <c r="I746" s="30">
        <v>180733</v>
      </c>
      <c r="J746" s="30">
        <v>0</v>
      </c>
      <c r="K746" s="30">
        <v>180733</v>
      </c>
      <c r="L746" s="30">
        <v>204425.83</v>
      </c>
      <c r="M746" s="30">
        <v>204425.83</v>
      </c>
      <c r="N746" s="30">
        <v>162161.75</v>
      </c>
      <c r="O746" s="30">
        <v>162161.75</v>
      </c>
    </row>
    <row r="747" spans="1:15" x14ac:dyDescent="0.25">
      <c r="A747" s="10" t="str">
        <f>MID(Tabla1[[#This Row],[Org 2]],1,2)</f>
        <v>06</v>
      </c>
      <c r="B747" s="28" t="s">
        <v>126</v>
      </c>
      <c r="C747" s="28" t="s">
        <v>133</v>
      </c>
      <c r="D747" s="11" t="str">
        <f>VLOOKUP(C747,Hoja2!B:C,2,FALSE)</f>
        <v>Bibliotecas Públicas</v>
      </c>
      <c r="E747" s="12" t="str">
        <f t="shared" si="26"/>
        <v>1</v>
      </c>
      <c r="F747" s="12" t="str">
        <f t="shared" si="27"/>
        <v>12</v>
      </c>
      <c r="G747" s="28" t="s">
        <v>388</v>
      </c>
      <c r="H747" s="29" t="s">
        <v>389</v>
      </c>
      <c r="I747" s="30">
        <v>428776</v>
      </c>
      <c r="J747" s="30">
        <v>150000</v>
      </c>
      <c r="K747" s="30">
        <v>578776</v>
      </c>
      <c r="L747" s="30">
        <v>453644.39</v>
      </c>
      <c r="M747" s="30">
        <v>453644.39</v>
      </c>
      <c r="N747" s="30">
        <v>425704</v>
      </c>
      <c r="O747" s="30">
        <v>425704</v>
      </c>
    </row>
    <row r="748" spans="1:15" x14ac:dyDescent="0.25">
      <c r="A748" s="10" t="str">
        <f>MID(Tabla1[[#This Row],[Org 2]],1,2)</f>
        <v>06</v>
      </c>
      <c r="B748" s="28" t="s">
        <v>126</v>
      </c>
      <c r="C748" s="28" t="s">
        <v>133</v>
      </c>
      <c r="D748" s="11" t="str">
        <f>VLOOKUP(C748,Hoja2!B:C,2,FALSE)</f>
        <v>Bibliotecas Públicas</v>
      </c>
      <c r="E748" s="12" t="str">
        <f t="shared" si="26"/>
        <v>1</v>
      </c>
      <c r="F748" s="12" t="str">
        <f t="shared" si="27"/>
        <v>12</v>
      </c>
      <c r="G748" s="28" t="s">
        <v>390</v>
      </c>
      <c r="H748" s="29" t="s">
        <v>391</v>
      </c>
      <c r="I748" s="30">
        <v>26734</v>
      </c>
      <c r="J748" s="30">
        <v>0</v>
      </c>
      <c r="K748" s="30">
        <v>26734</v>
      </c>
      <c r="L748" s="30">
        <v>29517.21</v>
      </c>
      <c r="M748" s="30">
        <v>29517.21</v>
      </c>
      <c r="N748" s="30">
        <v>29314.32</v>
      </c>
      <c r="O748" s="30">
        <v>29314.32</v>
      </c>
    </row>
    <row r="749" spans="1:15" x14ac:dyDescent="0.25">
      <c r="A749" s="10" t="str">
        <f>MID(Tabla1[[#This Row],[Org 2]],1,2)</f>
        <v>06</v>
      </c>
      <c r="B749" s="28" t="s">
        <v>126</v>
      </c>
      <c r="C749" s="28" t="s">
        <v>133</v>
      </c>
      <c r="D749" s="11" t="str">
        <f>VLOOKUP(C749,Hoja2!B:C,2,FALSE)</f>
        <v>Bibliotecas Públicas</v>
      </c>
      <c r="E749" s="12" t="str">
        <f t="shared" si="26"/>
        <v>1</v>
      </c>
      <c r="F749" s="12" t="str">
        <f t="shared" si="27"/>
        <v>13</v>
      </c>
      <c r="G749" s="28" t="s">
        <v>428</v>
      </c>
      <c r="H749" s="29" t="s">
        <v>379</v>
      </c>
      <c r="I749" s="30">
        <v>145973</v>
      </c>
      <c r="J749" s="30">
        <v>0</v>
      </c>
      <c r="K749" s="30">
        <v>145973</v>
      </c>
      <c r="L749" s="30">
        <v>133609.75</v>
      </c>
      <c r="M749" s="30">
        <v>133609.75</v>
      </c>
      <c r="N749" s="30">
        <v>133127.49</v>
      </c>
      <c r="O749" s="30">
        <v>133127.49</v>
      </c>
    </row>
    <row r="750" spans="1:15" x14ac:dyDescent="0.25">
      <c r="A750" s="10" t="str">
        <f>MID(Tabla1[[#This Row],[Org 2]],1,2)</f>
        <v>06</v>
      </c>
      <c r="B750" s="28" t="s">
        <v>126</v>
      </c>
      <c r="C750" s="28" t="s">
        <v>133</v>
      </c>
      <c r="D750" s="11" t="str">
        <f>VLOOKUP(C750,Hoja2!B:C,2,FALSE)</f>
        <v>Bibliotecas Públicas</v>
      </c>
      <c r="E750" s="12" t="str">
        <f t="shared" si="26"/>
        <v>1</v>
      </c>
      <c r="F750" s="12" t="str">
        <f t="shared" si="27"/>
        <v>13</v>
      </c>
      <c r="G750" s="28" t="s">
        <v>431</v>
      </c>
      <c r="H750" s="29" t="s">
        <v>432</v>
      </c>
      <c r="I750" s="30">
        <v>142290</v>
      </c>
      <c r="J750" s="30">
        <v>0</v>
      </c>
      <c r="K750" s="30">
        <v>142290</v>
      </c>
      <c r="L750" s="30">
        <v>135615.75</v>
      </c>
      <c r="M750" s="30">
        <v>135615.75</v>
      </c>
      <c r="N750" s="30">
        <v>134076.17000000001</v>
      </c>
      <c r="O750" s="30">
        <v>134076.17000000001</v>
      </c>
    </row>
    <row r="751" spans="1:15" x14ac:dyDescent="0.25">
      <c r="A751" s="10" t="str">
        <f>MID(Tabla1[[#This Row],[Org 2]],1,2)</f>
        <v>06</v>
      </c>
      <c r="B751" s="28" t="s">
        <v>126</v>
      </c>
      <c r="C751" s="28" t="s">
        <v>133</v>
      </c>
      <c r="D751" s="11" t="str">
        <f>VLOOKUP(C751,Hoja2!B:C,2,FALSE)</f>
        <v>Bibliotecas Públicas</v>
      </c>
      <c r="E751" s="12" t="str">
        <f t="shared" si="26"/>
        <v>1</v>
      </c>
      <c r="F751" s="12" t="str">
        <f t="shared" si="27"/>
        <v>13</v>
      </c>
      <c r="G751" s="28" t="s">
        <v>451</v>
      </c>
      <c r="H751" s="29" t="s">
        <v>452</v>
      </c>
      <c r="I751" s="30">
        <v>65500</v>
      </c>
      <c r="J751" s="30">
        <v>-19000</v>
      </c>
      <c r="K751" s="30">
        <v>46500</v>
      </c>
      <c r="L751" s="30">
        <v>64192.5</v>
      </c>
      <c r="M751" s="30">
        <v>64192.5</v>
      </c>
      <c r="N751" s="30">
        <v>63178.21</v>
      </c>
      <c r="O751" s="30">
        <v>63178.21</v>
      </c>
    </row>
    <row r="752" spans="1:15" x14ac:dyDescent="0.25">
      <c r="A752" s="10" t="str">
        <f>MID(Tabla1[[#This Row],[Org 2]],1,2)</f>
        <v>06</v>
      </c>
      <c r="B752" s="28" t="s">
        <v>126</v>
      </c>
      <c r="C752" s="28" t="s">
        <v>133</v>
      </c>
      <c r="D752" s="11" t="str">
        <f>VLOOKUP(C752,Hoja2!B:C,2,FALSE)</f>
        <v>Bibliotecas Públicas</v>
      </c>
      <c r="E752" s="12" t="str">
        <f t="shared" si="26"/>
        <v>1</v>
      </c>
      <c r="F752" s="12" t="str">
        <f t="shared" si="27"/>
        <v>15</v>
      </c>
      <c r="G752" s="28" t="s">
        <v>433</v>
      </c>
      <c r="H752" s="29" t="s">
        <v>434</v>
      </c>
      <c r="I752" s="30">
        <v>2570</v>
      </c>
      <c r="J752" s="30">
        <v>0</v>
      </c>
      <c r="K752" s="30">
        <v>2570</v>
      </c>
      <c r="L752" s="30">
        <v>1519.68</v>
      </c>
      <c r="M752" s="30">
        <v>1519.68</v>
      </c>
      <c r="N752" s="30">
        <v>1519.68</v>
      </c>
      <c r="O752" s="30">
        <v>1519.68</v>
      </c>
    </row>
    <row r="753" spans="1:15" x14ac:dyDescent="0.25">
      <c r="A753" s="10" t="str">
        <f>MID(Tabla1[[#This Row],[Org 2]],1,2)</f>
        <v>06</v>
      </c>
      <c r="B753" s="28" t="s">
        <v>126</v>
      </c>
      <c r="C753" s="28" t="s">
        <v>133</v>
      </c>
      <c r="D753" s="11" t="str">
        <f>VLOOKUP(C753,Hoja2!B:C,2,FALSE)</f>
        <v>Bibliotecas Públicas</v>
      </c>
      <c r="E753" s="12" t="str">
        <f t="shared" si="26"/>
        <v>2</v>
      </c>
      <c r="F753" s="12" t="str">
        <f t="shared" si="27"/>
        <v>21</v>
      </c>
      <c r="G753" s="28" t="s">
        <v>496</v>
      </c>
      <c r="H753" s="29" t="s">
        <v>497</v>
      </c>
      <c r="I753" s="30">
        <v>13500</v>
      </c>
      <c r="J753" s="30">
        <v>0</v>
      </c>
      <c r="K753" s="30">
        <v>13500</v>
      </c>
      <c r="L753" s="30">
        <v>21179.66</v>
      </c>
      <c r="M753" s="30">
        <v>20362.43</v>
      </c>
      <c r="N753" s="30">
        <v>20106.11</v>
      </c>
      <c r="O753" s="30">
        <v>15578.65</v>
      </c>
    </row>
    <row r="754" spans="1:15" x14ac:dyDescent="0.25">
      <c r="A754" s="10" t="str">
        <f>MID(Tabla1[[#This Row],[Org 2]],1,2)</f>
        <v>06</v>
      </c>
      <c r="B754" s="28" t="s">
        <v>126</v>
      </c>
      <c r="C754" s="28" t="s">
        <v>133</v>
      </c>
      <c r="D754" s="11" t="str">
        <f>VLOOKUP(C754,Hoja2!B:C,2,FALSE)</f>
        <v>Bibliotecas Públicas</v>
      </c>
      <c r="E754" s="12" t="str">
        <f t="shared" si="26"/>
        <v>2</v>
      </c>
      <c r="F754" s="12" t="str">
        <f t="shared" si="27"/>
        <v>21</v>
      </c>
      <c r="G754" s="28" t="s">
        <v>420</v>
      </c>
      <c r="H754" s="29" t="s">
        <v>421</v>
      </c>
      <c r="I754" s="30">
        <v>26150</v>
      </c>
      <c r="J754" s="30">
        <v>-14560</v>
      </c>
      <c r="K754" s="30">
        <v>11590</v>
      </c>
      <c r="L754" s="30">
        <v>5600.65</v>
      </c>
      <c r="M754" s="30">
        <v>5600.65</v>
      </c>
      <c r="N754" s="30">
        <v>4869.88</v>
      </c>
      <c r="O754" s="30">
        <v>4178.4399999999996</v>
      </c>
    </row>
    <row r="755" spans="1:15" x14ac:dyDescent="0.25">
      <c r="A755" s="10" t="str">
        <f>MID(Tabla1[[#This Row],[Org 2]],1,2)</f>
        <v>06</v>
      </c>
      <c r="B755" s="28" t="s">
        <v>126</v>
      </c>
      <c r="C755" s="28" t="s">
        <v>133</v>
      </c>
      <c r="D755" s="11" t="str">
        <f>VLOOKUP(C755,Hoja2!B:C,2,FALSE)</f>
        <v>Bibliotecas Públicas</v>
      </c>
      <c r="E755" s="12" t="str">
        <f t="shared" si="26"/>
        <v>2</v>
      </c>
      <c r="F755" s="12" t="str">
        <f t="shared" si="27"/>
        <v>21</v>
      </c>
      <c r="G755" s="28" t="s">
        <v>702</v>
      </c>
      <c r="H755" s="29" t="s">
        <v>577</v>
      </c>
      <c r="I755" s="30">
        <v>2000</v>
      </c>
      <c r="J755" s="30">
        <v>0</v>
      </c>
      <c r="K755" s="30">
        <v>2000</v>
      </c>
      <c r="L755" s="30">
        <v>0</v>
      </c>
      <c r="M755" s="30">
        <v>0</v>
      </c>
      <c r="N755" s="30">
        <v>0</v>
      </c>
      <c r="O755" s="30">
        <v>0</v>
      </c>
    </row>
    <row r="756" spans="1:15" x14ac:dyDescent="0.25">
      <c r="A756" s="10" t="str">
        <f>MID(Tabla1[[#This Row],[Org 2]],1,2)</f>
        <v>06</v>
      </c>
      <c r="B756" s="28" t="s">
        <v>126</v>
      </c>
      <c r="C756" s="28" t="s">
        <v>133</v>
      </c>
      <c r="D756" s="11" t="str">
        <f>VLOOKUP(C756,Hoja2!B:C,2,FALSE)</f>
        <v>Bibliotecas Públicas</v>
      </c>
      <c r="E756" s="12" t="str">
        <f t="shared" si="26"/>
        <v>2</v>
      </c>
      <c r="F756" s="12" t="str">
        <f t="shared" si="27"/>
        <v>22</v>
      </c>
      <c r="G756" s="28" t="s">
        <v>394</v>
      </c>
      <c r="H756" s="29" t="s">
        <v>395</v>
      </c>
      <c r="I756" s="30">
        <v>52000</v>
      </c>
      <c r="J756" s="30">
        <v>0</v>
      </c>
      <c r="K756" s="30">
        <v>52000</v>
      </c>
      <c r="L756" s="30">
        <v>48909.37</v>
      </c>
      <c r="M756" s="30">
        <v>48909.37</v>
      </c>
      <c r="N756" s="30">
        <v>46835.82</v>
      </c>
      <c r="O756" s="30">
        <v>46589.120000000003</v>
      </c>
    </row>
    <row r="757" spans="1:15" x14ac:dyDescent="0.25">
      <c r="A757" s="10" t="str">
        <f>MID(Tabla1[[#This Row],[Org 2]],1,2)</f>
        <v>06</v>
      </c>
      <c r="B757" s="28" t="s">
        <v>126</v>
      </c>
      <c r="C757" s="28" t="s">
        <v>133</v>
      </c>
      <c r="D757" s="11" t="str">
        <f>VLOOKUP(C757,Hoja2!B:C,2,FALSE)</f>
        <v>Bibliotecas Públicas</v>
      </c>
      <c r="E757" s="12" t="str">
        <f t="shared" si="26"/>
        <v>2</v>
      </c>
      <c r="F757" s="12" t="str">
        <f t="shared" si="27"/>
        <v>22</v>
      </c>
      <c r="G757" s="28" t="s">
        <v>453</v>
      </c>
      <c r="H757" s="29" t="s">
        <v>454</v>
      </c>
      <c r="I757" s="30">
        <v>6000</v>
      </c>
      <c r="J757" s="30">
        <v>0</v>
      </c>
      <c r="K757" s="30">
        <v>6000</v>
      </c>
      <c r="L757" s="30">
        <v>5000</v>
      </c>
      <c r="M757" s="30">
        <v>5000</v>
      </c>
      <c r="N757" s="30">
        <v>2216.9299999999998</v>
      </c>
      <c r="O757" s="30">
        <v>2024.87</v>
      </c>
    </row>
    <row r="758" spans="1:15" x14ac:dyDescent="0.25">
      <c r="A758" s="10" t="str">
        <f>MID(Tabla1[[#This Row],[Org 2]],1,2)</f>
        <v>06</v>
      </c>
      <c r="B758" s="28" t="s">
        <v>126</v>
      </c>
      <c r="C758" s="28" t="s">
        <v>133</v>
      </c>
      <c r="D758" s="11" t="str">
        <f>VLOOKUP(C758,Hoja2!B:C,2,FALSE)</f>
        <v>Bibliotecas Públicas</v>
      </c>
      <c r="E758" s="12" t="str">
        <f t="shared" si="26"/>
        <v>2</v>
      </c>
      <c r="F758" s="12" t="str">
        <f t="shared" si="27"/>
        <v>22</v>
      </c>
      <c r="G758" s="28" t="s">
        <v>498</v>
      </c>
      <c r="H758" s="29" t="s">
        <v>499</v>
      </c>
      <c r="I758" s="30">
        <v>10000</v>
      </c>
      <c r="J758" s="30">
        <v>0</v>
      </c>
      <c r="K758" s="30">
        <v>10000</v>
      </c>
      <c r="L758" s="30">
        <v>8500</v>
      </c>
      <c r="M758" s="30">
        <v>8500</v>
      </c>
      <c r="N758" s="30">
        <v>7044.64</v>
      </c>
      <c r="O758" s="30">
        <v>7006.66</v>
      </c>
    </row>
    <row r="759" spans="1:15" x14ac:dyDescent="0.25">
      <c r="A759" s="10" t="str">
        <f>MID(Tabla1[[#This Row],[Org 2]],1,2)</f>
        <v>06</v>
      </c>
      <c r="B759" s="28" t="s">
        <v>126</v>
      </c>
      <c r="C759" s="28" t="s">
        <v>133</v>
      </c>
      <c r="D759" s="11" t="str">
        <f>VLOOKUP(C759,Hoja2!B:C,2,FALSE)</f>
        <v>Bibliotecas Públicas</v>
      </c>
      <c r="E759" s="12" t="str">
        <f t="shared" si="26"/>
        <v>2</v>
      </c>
      <c r="F759" s="12" t="str">
        <f t="shared" si="27"/>
        <v>22</v>
      </c>
      <c r="G759" s="28" t="s">
        <v>439</v>
      </c>
      <c r="H759" s="29" t="s">
        <v>440</v>
      </c>
      <c r="I759" s="30">
        <v>0</v>
      </c>
      <c r="J759" s="30">
        <v>0</v>
      </c>
      <c r="K759" s="30">
        <v>0</v>
      </c>
      <c r="L759" s="30">
        <v>1062.04</v>
      </c>
      <c r="M759" s="30">
        <v>1062.04</v>
      </c>
      <c r="N759" s="30">
        <v>1062.04</v>
      </c>
      <c r="O759" s="30">
        <v>0</v>
      </c>
    </row>
    <row r="760" spans="1:15" x14ac:dyDescent="0.25">
      <c r="A760" s="10" t="str">
        <f>MID(Tabla1[[#This Row],[Org 2]],1,2)</f>
        <v>06</v>
      </c>
      <c r="B760" s="28" t="s">
        <v>126</v>
      </c>
      <c r="C760" s="28" t="s">
        <v>133</v>
      </c>
      <c r="D760" s="11" t="str">
        <f>VLOOKUP(C760,Hoja2!B:C,2,FALSE)</f>
        <v>Bibliotecas Públicas</v>
      </c>
      <c r="E760" s="12" t="str">
        <f t="shared" si="26"/>
        <v>2</v>
      </c>
      <c r="F760" s="12" t="str">
        <f t="shared" si="27"/>
        <v>22</v>
      </c>
      <c r="G760" s="28" t="s">
        <v>443</v>
      </c>
      <c r="H760" s="29" t="s">
        <v>444</v>
      </c>
      <c r="I760" s="30">
        <v>18000</v>
      </c>
      <c r="J760" s="30">
        <v>0</v>
      </c>
      <c r="K760" s="30">
        <v>18000</v>
      </c>
      <c r="L760" s="30">
        <v>23585.56</v>
      </c>
      <c r="M760" s="30">
        <v>23585.56</v>
      </c>
      <c r="N760" s="30">
        <v>20827.759999999998</v>
      </c>
      <c r="O760" s="30">
        <v>6933.93</v>
      </c>
    </row>
    <row r="761" spans="1:15" x14ac:dyDescent="0.25">
      <c r="A761" s="10" t="str">
        <f>MID(Tabla1[[#This Row],[Org 2]],1,2)</f>
        <v>06</v>
      </c>
      <c r="B761" s="28" t="s">
        <v>126</v>
      </c>
      <c r="C761" s="28" t="s">
        <v>133</v>
      </c>
      <c r="D761" s="11" t="str">
        <f>VLOOKUP(C761,Hoja2!B:C,2,FALSE)</f>
        <v>Bibliotecas Públicas</v>
      </c>
      <c r="E761" s="12" t="str">
        <f t="shared" si="26"/>
        <v>2</v>
      </c>
      <c r="F761" s="12" t="str">
        <f t="shared" si="27"/>
        <v>22</v>
      </c>
      <c r="G761" s="28" t="s">
        <v>396</v>
      </c>
      <c r="H761" s="29" t="s">
        <v>397</v>
      </c>
      <c r="I761" s="30">
        <v>3000</v>
      </c>
      <c r="J761" s="30">
        <v>0</v>
      </c>
      <c r="K761" s="30">
        <v>3000</v>
      </c>
      <c r="L761" s="30">
        <v>568.04999999999995</v>
      </c>
      <c r="M761" s="30">
        <v>568.04999999999995</v>
      </c>
      <c r="N761" s="30">
        <v>568.04</v>
      </c>
      <c r="O761" s="30">
        <v>568.04</v>
      </c>
    </row>
    <row r="762" spans="1:15" x14ac:dyDescent="0.25">
      <c r="A762" s="10" t="str">
        <f>MID(Tabla1[[#This Row],[Org 2]],1,2)</f>
        <v>06</v>
      </c>
      <c r="B762" s="28" t="s">
        <v>126</v>
      </c>
      <c r="C762" s="28" t="s">
        <v>133</v>
      </c>
      <c r="D762" s="11" t="str">
        <f>VLOOKUP(C762,Hoja2!B:C,2,FALSE)</f>
        <v>Bibliotecas Públicas</v>
      </c>
      <c r="E762" s="12" t="str">
        <f t="shared" si="26"/>
        <v>2</v>
      </c>
      <c r="F762" s="12" t="str">
        <f t="shared" si="27"/>
        <v>22</v>
      </c>
      <c r="G762" s="28" t="s">
        <v>445</v>
      </c>
      <c r="H762" s="29" t="s">
        <v>446</v>
      </c>
      <c r="I762" s="30">
        <v>1000</v>
      </c>
      <c r="J762" s="30">
        <v>0</v>
      </c>
      <c r="K762" s="30">
        <v>1000</v>
      </c>
      <c r="L762" s="30">
        <v>0</v>
      </c>
      <c r="M762" s="30">
        <v>0</v>
      </c>
      <c r="N762" s="30">
        <v>0</v>
      </c>
      <c r="O762" s="30">
        <v>0</v>
      </c>
    </row>
    <row r="763" spans="1:15" x14ac:dyDescent="0.25">
      <c r="A763" s="10" t="str">
        <f>MID(Tabla1[[#This Row],[Org 2]],1,2)</f>
        <v>06</v>
      </c>
      <c r="B763" s="28" t="s">
        <v>126</v>
      </c>
      <c r="C763" s="28" t="s">
        <v>133</v>
      </c>
      <c r="D763" s="11" t="str">
        <f>VLOOKUP(C763,Hoja2!B:C,2,FALSE)</f>
        <v>Bibliotecas Públicas</v>
      </c>
      <c r="E763" s="12" t="str">
        <f t="shared" si="26"/>
        <v>2</v>
      </c>
      <c r="F763" s="12" t="str">
        <f t="shared" si="27"/>
        <v>22</v>
      </c>
      <c r="G763" s="28" t="s">
        <v>449</v>
      </c>
      <c r="H763" s="29" t="s">
        <v>450</v>
      </c>
      <c r="I763" s="30">
        <v>6000</v>
      </c>
      <c r="J763" s="30">
        <v>0</v>
      </c>
      <c r="K763" s="30">
        <v>6000</v>
      </c>
      <c r="L763" s="30">
        <v>1287.44</v>
      </c>
      <c r="M763" s="30">
        <v>1287.44</v>
      </c>
      <c r="N763" s="30">
        <v>805.64</v>
      </c>
      <c r="O763" s="30">
        <v>692.38</v>
      </c>
    </row>
    <row r="764" spans="1:15" x14ac:dyDescent="0.25">
      <c r="A764" s="10" t="str">
        <f>MID(Tabla1[[#This Row],[Org 2]],1,2)</f>
        <v>06</v>
      </c>
      <c r="B764" s="28" t="s">
        <v>126</v>
      </c>
      <c r="C764" s="28" t="s">
        <v>133</v>
      </c>
      <c r="D764" s="11" t="str">
        <f>VLOOKUP(C764,Hoja2!B:C,2,FALSE)</f>
        <v>Bibliotecas Públicas</v>
      </c>
      <c r="E764" s="12" t="str">
        <f t="shared" si="26"/>
        <v>2</v>
      </c>
      <c r="F764" s="12" t="str">
        <f t="shared" si="27"/>
        <v>22</v>
      </c>
      <c r="G764" s="28" t="s">
        <v>500</v>
      </c>
      <c r="H764" s="29" t="s">
        <v>501</v>
      </c>
      <c r="I764" s="30">
        <v>17000</v>
      </c>
      <c r="J764" s="30">
        <v>0</v>
      </c>
      <c r="K764" s="30">
        <v>17000</v>
      </c>
      <c r="L764" s="30">
        <v>16679.509999999998</v>
      </c>
      <c r="M764" s="30">
        <v>16679.509999999998</v>
      </c>
      <c r="N764" s="30">
        <v>16679.400000000001</v>
      </c>
      <c r="O764" s="30">
        <v>15289.45</v>
      </c>
    </row>
    <row r="765" spans="1:15" x14ac:dyDescent="0.25">
      <c r="A765" s="10" t="str">
        <f>MID(Tabla1[[#This Row],[Org 2]],1,2)</f>
        <v>06</v>
      </c>
      <c r="B765" s="28" t="s">
        <v>126</v>
      </c>
      <c r="C765" s="28" t="s">
        <v>133</v>
      </c>
      <c r="D765" s="11" t="str">
        <f>VLOOKUP(C765,Hoja2!B:C,2,FALSE)</f>
        <v>Bibliotecas Públicas</v>
      </c>
      <c r="E765" s="12" t="str">
        <f t="shared" si="26"/>
        <v>2</v>
      </c>
      <c r="F765" s="12" t="str">
        <f t="shared" si="27"/>
        <v>22</v>
      </c>
      <c r="G765" s="28" t="s">
        <v>461</v>
      </c>
      <c r="H765" s="29" t="s">
        <v>462</v>
      </c>
      <c r="I765" s="30">
        <v>18000</v>
      </c>
      <c r="J765" s="30">
        <v>0</v>
      </c>
      <c r="K765" s="30">
        <v>18000</v>
      </c>
      <c r="L765" s="30">
        <v>7260</v>
      </c>
      <c r="M765" s="30">
        <v>7260</v>
      </c>
      <c r="N765" s="30">
        <v>5445</v>
      </c>
      <c r="O765" s="30">
        <v>5445</v>
      </c>
    </row>
    <row r="766" spans="1:15" x14ac:dyDescent="0.25">
      <c r="A766" s="10" t="str">
        <f>MID(Tabla1[[#This Row],[Org 2]],1,2)</f>
        <v>06</v>
      </c>
      <c r="B766" s="28" t="s">
        <v>126</v>
      </c>
      <c r="C766" s="28" t="s">
        <v>133</v>
      </c>
      <c r="D766" s="11" t="str">
        <f>VLOOKUP(C766,Hoja2!B:C,2,FALSE)</f>
        <v>Bibliotecas Públicas</v>
      </c>
      <c r="E766" s="12" t="str">
        <f t="shared" si="26"/>
        <v>2</v>
      </c>
      <c r="F766" s="12" t="str">
        <f t="shared" si="27"/>
        <v>22</v>
      </c>
      <c r="G766" s="28" t="s">
        <v>424</v>
      </c>
      <c r="H766" s="29" t="s">
        <v>425</v>
      </c>
      <c r="I766" s="30">
        <v>330650</v>
      </c>
      <c r="J766" s="30">
        <v>0</v>
      </c>
      <c r="K766" s="30">
        <v>330650</v>
      </c>
      <c r="L766" s="30">
        <v>347285.5</v>
      </c>
      <c r="M766" s="30">
        <v>347285.5</v>
      </c>
      <c r="N766" s="30">
        <v>290123.12</v>
      </c>
      <c r="O766" s="30">
        <v>243520.54</v>
      </c>
    </row>
    <row r="767" spans="1:15" x14ac:dyDescent="0.25">
      <c r="A767" s="10" t="str">
        <f>MID(Tabla1[[#This Row],[Org 2]],1,2)</f>
        <v>06</v>
      </c>
      <c r="B767" s="28" t="s">
        <v>126</v>
      </c>
      <c r="C767" s="28" t="s">
        <v>133</v>
      </c>
      <c r="D767" s="11" t="str">
        <f>VLOOKUP(C767,Hoja2!B:C,2,FALSE)</f>
        <v>Bibliotecas Públicas</v>
      </c>
      <c r="E767" s="12" t="str">
        <f t="shared" si="26"/>
        <v>4</v>
      </c>
      <c r="F767" s="12" t="str">
        <f t="shared" si="27"/>
        <v>48</v>
      </c>
      <c r="G767" s="28" t="s">
        <v>715</v>
      </c>
      <c r="H767" s="29" t="s">
        <v>716</v>
      </c>
      <c r="I767" s="30">
        <v>3000</v>
      </c>
      <c r="J767" s="30">
        <v>0</v>
      </c>
      <c r="K767" s="30">
        <v>3000</v>
      </c>
      <c r="L767" s="30">
        <v>3000</v>
      </c>
      <c r="M767" s="30">
        <v>3000</v>
      </c>
      <c r="N767" s="30">
        <v>3000</v>
      </c>
      <c r="O767" s="30">
        <v>3000</v>
      </c>
    </row>
    <row r="768" spans="1:15" x14ac:dyDescent="0.25">
      <c r="A768" s="10" t="str">
        <f>MID(Tabla1[[#This Row],[Org 2]],1,2)</f>
        <v>06</v>
      </c>
      <c r="B768" s="28" t="s">
        <v>126</v>
      </c>
      <c r="C768" s="28" t="s">
        <v>133</v>
      </c>
      <c r="D768" s="11" t="str">
        <f>VLOOKUP(C768,Hoja2!B:C,2,FALSE)</f>
        <v>Bibliotecas Públicas</v>
      </c>
      <c r="E768" s="12" t="str">
        <f t="shared" si="26"/>
        <v>6</v>
      </c>
      <c r="F768" s="12" t="str">
        <f t="shared" si="27"/>
        <v>62</v>
      </c>
      <c r="G768" s="28" t="s">
        <v>651</v>
      </c>
      <c r="H768" s="29" t="s">
        <v>505</v>
      </c>
      <c r="I768" s="30">
        <v>465500</v>
      </c>
      <c r="J768" s="30">
        <v>704780.44</v>
      </c>
      <c r="K768" s="30">
        <v>1170280.44</v>
      </c>
      <c r="L768" s="30">
        <v>1156223.48</v>
      </c>
      <c r="M768" s="30">
        <v>1156223.48</v>
      </c>
      <c r="N768" s="30">
        <v>1155702.8600000001</v>
      </c>
      <c r="O768" s="30">
        <v>960916.84</v>
      </c>
    </row>
    <row r="769" spans="1:15" x14ac:dyDescent="0.25">
      <c r="A769" s="10" t="str">
        <f>MID(Tabla1[[#This Row],[Org 2]],1,2)</f>
        <v>06</v>
      </c>
      <c r="B769" s="28" t="s">
        <v>126</v>
      </c>
      <c r="C769" s="28" t="s">
        <v>133</v>
      </c>
      <c r="D769" s="11" t="str">
        <f>VLOOKUP(C769,Hoja2!B:C,2,FALSE)</f>
        <v>Bibliotecas Públicas</v>
      </c>
      <c r="E769" s="12" t="str">
        <f t="shared" ref="E769:E832" si="28">LEFT(G769,1)</f>
        <v>6</v>
      </c>
      <c r="F769" s="12" t="str">
        <f t="shared" ref="F769:F832" si="29">LEFT(G769,2)</f>
        <v>62</v>
      </c>
      <c r="G769" s="28" t="s">
        <v>455</v>
      </c>
      <c r="H769" s="29" t="s">
        <v>456</v>
      </c>
      <c r="I769" s="30">
        <v>0</v>
      </c>
      <c r="J769" s="30">
        <v>17000</v>
      </c>
      <c r="K769" s="30">
        <v>17000</v>
      </c>
      <c r="L769" s="30">
        <v>16390.78</v>
      </c>
      <c r="M769" s="30">
        <v>16390.78</v>
      </c>
      <c r="N769" s="30">
        <v>16390.78</v>
      </c>
      <c r="O769" s="30">
        <v>10674.62</v>
      </c>
    </row>
    <row r="770" spans="1:15" x14ac:dyDescent="0.25">
      <c r="A770" s="10" t="str">
        <f>MID(Tabla1[[#This Row],[Org 2]],1,2)</f>
        <v>06</v>
      </c>
      <c r="B770" s="28" t="s">
        <v>126</v>
      </c>
      <c r="C770" s="28" t="s">
        <v>133</v>
      </c>
      <c r="D770" s="11" t="str">
        <f>VLOOKUP(C770,Hoja2!B:C,2,FALSE)</f>
        <v>Bibliotecas Públicas</v>
      </c>
      <c r="E770" s="12" t="str">
        <f t="shared" si="28"/>
        <v>6</v>
      </c>
      <c r="F770" s="12" t="str">
        <f t="shared" si="29"/>
        <v>62</v>
      </c>
      <c r="G770" s="28" t="s">
        <v>614</v>
      </c>
      <c r="H770" s="29" t="s">
        <v>577</v>
      </c>
      <c r="I770" s="30">
        <v>340000</v>
      </c>
      <c r="J770" s="30">
        <v>7260</v>
      </c>
      <c r="K770" s="30">
        <v>347260</v>
      </c>
      <c r="L770" s="30">
        <v>347201.19</v>
      </c>
      <c r="M770" s="30">
        <v>7201.19</v>
      </c>
      <c r="N770" s="30">
        <v>7201.19</v>
      </c>
      <c r="O770" s="30">
        <v>0</v>
      </c>
    </row>
    <row r="771" spans="1:15" x14ac:dyDescent="0.25">
      <c r="A771" s="10" t="str">
        <f>MID(Tabla1[[#This Row],[Org 2]],1,2)</f>
        <v>06</v>
      </c>
      <c r="B771" s="28" t="s">
        <v>126</v>
      </c>
      <c r="C771" s="28" t="s">
        <v>133</v>
      </c>
      <c r="D771" s="11" t="str">
        <f>VLOOKUP(C771,Hoja2!B:C,2,FALSE)</f>
        <v>Bibliotecas Públicas</v>
      </c>
      <c r="E771" s="12" t="str">
        <f t="shared" si="28"/>
        <v>6</v>
      </c>
      <c r="F771" s="12" t="str">
        <f t="shared" si="29"/>
        <v>62</v>
      </c>
      <c r="G771" s="28" t="s">
        <v>463</v>
      </c>
      <c r="H771" s="29" t="s">
        <v>464</v>
      </c>
      <c r="I771" s="30">
        <v>112500</v>
      </c>
      <c r="J771" s="30">
        <v>1047.98</v>
      </c>
      <c r="K771" s="30">
        <v>113547.98</v>
      </c>
      <c r="L771" s="30">
        <v>113547.98</v>
      </c>
      <c r="M771" s="30">
        <v>113534.79</v>
      </c>
      <c r="N771" s="30">
        <v>113534.79</v>
      </c>
      <c r="O771" s="30">
        <v>92824.25</v>
      </c>
    </row>
    <row r="772" spans="1:15" x14ac:dyDescent="0.25">
      <c r="A772" s="10" t="str">
        <f>MID(Tabla1[[#This Row],[Org 2]],1,2)</f>
        <v>06</v>
      </c>
      <c r="B772" s="28" t="s">
        <v>126</v>
      </c>
      <c r="C772" s="28" t="s">
        <v>133</v>
      </c>
      <c r="D772" s="11" t="str">
        <f>VLOOKUP(C772,Hoja2!B:C,2,FALSE)</f>
        <v>Bibliotecas Públicas</v>
      </c>
      <c r="E772" s="12" t="str">
        <f t="shared" si="28"/>
        <v>6</v>
      </c>
      <c r="F772" s="12" t="str">
        <f t="shared" si="29"/>
        <v>63</v>
      </c>
      <c r="G772" s="28" t="s">
        <v>504</v>
      </c>
      <c r="H772" s="29" t="s">
        <v>505</v>
      </c>
      <c r="I772" s="30">
        <v>0</v>
      </c>
      <c r="J772" s="30">
        <v>6500</v>
      </c>
      <c r="K772" s="30">
        <v>6500</v>
      </c>
      <c r="L772" s="30">
        <v>6191.74</v>
      </c>
      <c r="M772" s="30">
        <v>6191.74</v>
      </c>
      <c r="N772" s="30">
        <v>6191.74</v>
      </c>
      <c r="O772" s="30">
        <v>0</v>
      </c>
    </row>
    <row r="773" spans="1:15" x14ac:dyDescent="0.25">
      <c r="A773" s="10" t="str">
        <f>MID(Tabla1[[#This Row],[Org 2]],1,2)</f>
        <v>06</v>
      </c>
      <c r="B773" s="28" t="s">
        <v>126</v>
      </c>
      <c r="C773" s="28" t="s">
        <v>133</v>
      </c>
      <c r="D773" s="11" t="str">
        <f>VLOOKUP(C773,Hoja2!B:C,2,FALSE)</f>
        <v>Bibliotecas Públicas</v>
      </c>
      <c r="E773" s="12" t="str">
        <f t="shared" si="28"/>
        <v>6</v>
      </c>
      <c r="F773" s="12" t="str">
        <f t="shared" si="29"/>
        <v>63</v>
      </c>
      <c r="G773" s="28" t="s">
        <v>576</v>
      </c>
      <c r="H773" s="29" t="s">
        <v>577</v>
      </c>
      <c r="I773" s="30">
        <v>0</v>
      </c>
      <c r="J773" s="30">
        <v>18150</v>
      </c>
      <c r="K773" s="30">
        <v>18150</v>
      </c>
      <c r="L773" s="30">
        <v>18146.98</v>
      </c>
      <c r="M773" s="30">
        <v>18146.98</v>
      </c>
      <c r="N773" s="30">
        <v>18146.98</v>
      </c>
      <c r="O773" s="30">
        <v>1626.24</v>
      </c>
    </row>
    <row r="774" spans="1:15" x14ac:dyDescent="0.25">
      <c r="A774" s="10" t="str">
        <f>MID(Tabla1[[#This Row],[Org 2]],1,2)</f>
        <v>07</v>
      </c>
      <c r="B774" s="28" t="s">
        <v>134</v>
      </c>
      <c r="C774" s="28" t="s">
        <v>135</v>
      </c>
      <c r="D774" s="11" t="str">
        <f>VLOOKUP(C774,Hoja2!B:C,2,FALSE)</f>
        <v>Tratamiento de Residuos</v>
      </c>
      <c r="E774" s="12" t="str">
        <f t="shared" si="28"/>
        <v>1</v>
      </c>
      <c r="F774" s="12" t="str">
        <f t="shared" si="29"/>
        <v>13</v>
      </c>
      <c r="G774" s="28" t="s">
        <v>451</v>
      </c>
      <c r="H774" s="29" t="s">
        <v>452</v>
      </c>
      <c r="I774" s="30">
        <v>0</v>
      </c>
      <c r="J774" s="30">
        <v>30000</v>
      </c>
      <c r="K774" s="30">
        <v>30000</v>
      </c>
      <c r="L774" s="30">
        <v>7564</v>
      </c>
      <c r="M774" s="30">
        <v>7564</v>
      </c>
      <c r="N774" s="30">
        <v>0</v>
      </c>
      <c r="O774" s="30">
        <v>0</v>
      </c>
    </row>
    <row r="775" spans="1:15" x14ac:dyDescent="0.25">
      <c r="A775" s="10" t="str">
        <f>MID(Tabla1[[#This Row],[Org 2]],1,2)</f>
        <v>07</v>
      </c>
      <c r="B775" s="28" t="s">
        <v>134</v>
      </c>
      <c r="C775" s="28" t="s">
        <v>135</v>
      </c>
      <c r="D775" s="11" t="str">
        <f>VLOOKUP(C775,Hoja2!B:C,2,FALSE)</f>
        <v>Tratamiento de Residuos</v>
      </c>
      <c r="E775" s="12" t="str">
        <f t="shared" si="28"/>
        <v>2</v>
      </c>
      <c r="F775" s="12" t="str">
        <f t="shared" si="29"/>
        <v>22</v>
      </c>
      <c r="G775" s="28" t="s">
        <v>500</v>
      </c>
      <c r="H775" s="29" t="s">
        <v>501</v>
      </c>
      <c r="I775" s="30">
        <v>4339600</v>
      </c>
      <c r="J775" s="30">
        <v>0</v>
      </c>
      <c r="K775" s="30">
        <v>4339600</v>
      </c>
      <c r="L775" s="30">
        <v>3195775.21</v>
      </c>
      <c r="M775" s="30">
        <v>3195775.21</v>
      </c>
      <c r="N775" s="30">
        <v>3195775.21</v>
      </c>
      <c r="O775" s="30">
        <v>3195775.21</v>
      </c>
    </row>
    <row r="776" spans="1:15" x14ac:dyDescent="0.25">
      <c r="A776" s="10" t="str">
        <f>MID(Tabla1[[#This Row],[Org 2]],1,2)</f>
        <v>07</v>
      </c>
      <c r="B776" s="28" t="s">
        <v>134</v>
      </c>
      <c r="C776" s="28" t="s">
        <v>135</v>
      </c>
      <c r="D776" s="11" t="str">
        <f>VLOOKUP(C776,Hoja2!B:C,2,FALSE)</f>
        <v>Tratamiento de Residuos</v>
      </c>
      <c r="E776" s="12" t="str">
        <f t="shared" si="28"/>
        <v>2</v>
      </c>
      <c r="F776" s="12" t="str">
        <f t="shared" si="29"/>
        <v>22</v>
      </c>
      <c r="G776" s="28" t="s">
        <v>461</v>
      </c>
      <c r="H776" s="29" t="s">
        <v>462</v>
      </c>
      <c r="I776" s="30">
        <v>0</v>
      </c>
      <c r="J776" s="30">
        <v>0</v>
      </c>
      <c r="K776" s="30">
        <v>0</v>
      </c>
      <c r="L776" s="30">
        <v>63636.15</v>
      </c>
      <c r="M776" s="30">
        <v>63636.15</v>
      </c>
      <c r="N776" s="30">
        <v>62822.51</v>
      </c>
      <c r="O776" s="30">
        <v>62822.51</v>
      </c>
    </row>
    <row r="777" spans="1:15" x14ac:dyDescent="0.25">
      <c r="A777" s="10" t="str">
        <f>MID(Tabla1[[#This Row],[Org 2]],1,2)</f>
        <v>07</v>
      </c>
      <c r="B777" s="28" t="s">
        <v>134</v>
      </c>
      <c r="C777" s="28" t="s">
        <v>136</v>
      </c>
      <c r="D777" s="11" t="str">
        <f>VLOOKUP(C777,Hoja2!B:C,2,FALSE)</f>
        <v>Dirección del Área de Medio Ambiente</v>
      </c>
      <c r="E777" s="12" t="str">
        <f t="shared" si="28"/>
        <v>1</v>
      </c>
      <c r="F777" s="12" t="str">
        <f t="shared" si="29"/>
        <v>12</v>
      </c>
      <c r="G777" s="28" t="s">
        <v>412</v>
      </c>
      <c r="H777" s="29" t="s">
        <v>413</v>
      </c>
      <c r="I777" s="30">
        <v>49227</v>
      </c>
      <c r="J777" s="30">
        <v>0</v>
      </c>
      <c r="K777" s="30">
        <v>49227</v>
      </c>
      <c r="L777" s="30">
        <v>49928.7</v>
      </c>
      <c r="M777" s="30">
        <v>49928.7</v>
      </c>
      <c r="N777" s="30">
        <v>48598.6</v>
      </c>
      <c r="O777" s="30">
        <v>48598.6</v>
      </c>
    </row>
    <row r="778" spans="1:15" x14ac:dyDescent="0.25">
      <c r="A778" s="10" t="str">
        <f>MID(Tabla1[[#This Row],[Org 2]],1,2)</f>
        <v>07</v>
      </c>
      <c r="B778" s="28" t="s">
        <v>134</v>
      </c>
      <c r="C778" s="28" t="s">
        <v>136</v>
      </c>
      <c r="D778" s="11" t="str">
        <f>VLOOKUP(C778,Hoja2!B:C,2,FALSE)</f>
        <v>Dirección del Área de Medio Ambiente</v>
      </c>
      <c r="E778" s="12" t="str">
        <f t="shared" si="28"/>
        <v>1</v>
      </c>
      <c r="F778" s="12" t="str">
        <f t="shared" si="29"/>
        <v>12</v>
      </c>
      <c r="G778" s="28" t="s">
        <v>414</v>
      </c>
      <c r="H778" s="29" t="s">
        <v>415</v>
      </c>
      <c r="I778" s="30">
        <v>28858</v>
      </c>
      <c r="J778" s="30">
        <v>0</v>
      </c>
      <c r="K778" s="30">
        <v>28858</v>
      </c>
      <c r="L778" s="30">
        <v>24939.14</v>
      </c>
      <c r="M778" s="30">
        <v>24939.14</v>
      </c>
      <c r="N778" s="30">
        <v>14626.98</v>
      </c>
      <c r="O778" s="30">
        <v>14626.98</v>
      </c>
    </row>
    <row r="779" spans="1:15" x14ac:dyDescent="0.25">
      <c r="A779" s="10" t="str">
        <f>MID(Tabla1[[#This Row],[Org 2]],1,2)</f>
        <v>07</v>
      </c>
      <c r="B779" s="28" t="s">
        <v>134</v>
      </c>
      <c r="C779" s="28" t="s">
        <v>136</v>
      </c>
      <c r="D779" s="11" t="str">
        <f>VLOOKUP(C779,Hoja2!B:C,2,FALSE)</f>
        <v>Dirección del Área de Medio Ambiente</v>
      </c>
      <c r="E779" s="12" t="str">
        <f t="shared" si="28"/>
        <v>1</v>
      </c>
      <c r="F779" s="12" t="str">
        <f t="shared" si="29"/>
        <v>12</v>
      </c>
      <c r="G779" s="28" t="s">
        <v>382</v>
      </c>
      <c r="H779" s="29" t="s">
        <v>383</v>
      </c>
      <c r="I779" s="30">
        <v>33154</v>
      </c>
      <c r="J779" s="30">
        <v>0</v>
      </c>
      <c r="K779" s="30">
        <v>33154</v>
      </c>
      <c r="L779" s="30">
        <v>22452.48</v>
      </c>
      <c r="M779" s="30">
        <v>22452.48</v>
      </c>
      <c r="N779" s="30">
        <v>22405.360000000001</v>
      </c>
      <c r="O779" s="30">
        <v>22405.360000000001</v>
      </c>
    </row>
    <row r="780" spans="1:15" x14ac:dyDescent="0.25">
      <c r="A780" s="10" t="str">
        <f>MID(Tabla1[[#This Row],[Org 2]],1,2)</f>
        <v>07</v>
      </c>
      <c r="B780" s="28" t="s">
        <v>134</v>
      </c>
      <c r="C780" s="28" t="s">
        <v>136</v>
      </c>
      <c r="D780" s="11" t="str">
        <f>VLOOKUP(C780,Hoja2!B:C,2,FALSE)</f>
        <v>Dirección del Área de Medio Ambiente</v>
      </c>
      <c r="E780" s="12" t="str">
        <f t="shared" si="28"/>
        <v>1</v>
      </c>
      <c r="F780" s="12" t="str">
        <f t="shared" si="29"/>
        <v>12</v>
      </c>
      <c r="G780" s="28" t="s">
        <v>416</v>
      </c>
      <c r="H780" s="29" t="s">
        <v>417</v>
      </c>
      <c r="I780" s="30">
        <v>0</v>
      </c>
      <c r="J780" s="30">
        <v>0</v>
      </c>
      <c r="K780" s="30">
        <v>0</v>
      </c>
      <c r="L780" s="30">
        <v>7200</v>
      </c>
      <c r="M780" s="30">
        <v>7200</v>
      </c>
      <c r="N780" s="30">
        <v>5769.92</v>
      </c>
      <c r="O780" s="30">
        <v>5769.92</v>
      </c>
    </row>
    <row r="781" spans="1:15" x14ac:dyDescent="0.25">
      <c r="A781" s="10" t="str">
        <f>MID(Tabla1[[#This Row],[Org 2]],1,2)</f>
        <v>07</v>
      </c>
      <c r="B781" s="28" t="s">
        <v>134</v>
      </c>
      <c r="C781" s="28" t="s">
        <v>136</v>
      </c>
      <c r="D781" s="11" t="str">
        <f>VLOOKUP(C781,Hoja2!B:C,2,FALSE)</f>
        <v>Dirección del Área de Medio Ambiente</v>
      </c>
      <c r="E781" s="12" t="str">
        <f t="shared" si="28"/>
        <v>1</v>
      </c>
      <c r="F781" s="12" t="str">
        <f t="shared" si="29"/>
        <v>12</v>
      </c>
      <c r="G781" s="28" t="s">
        <v>384</v>
      </c>
      <c r="H781" s="29" t="s">
        <v>385</v>
      </c>
      <c r="I781" s="30">
        <v>32321</v>
      </c>
      <c r="J781" s="30">
        <v>0</v>
      </c>
      <c r="K781" s="30">
        <v>32321</v>
      </c>
      <c r="L781" s="30">
        <v>35017.339999999997</v>
      </c>
      <c r="M781" s="30">
        <v>35017.339999999997</v>
      </c>
      <c r="N781" s="30">
        <v>34424.1</v>
      </c>
      <c r="O781" s="30">
        <v>34424.1</v>
      </c>
    </row>
    <row r="782" spans="1:15" x14ac:dyDescent="0.25">
      <c r="A782" s="10" t="str">
        <f>MID(Tabla1[[#This Row],[Org 2]],1,2)</f>
        <v>07</v>
      </c>
      <c r="B782" s="28" t="s">
        <v>134</v>
      </c>
      <c r="C782" s="28" t="s">
        <v>136</v>
      </c>
      <c r="D782" s="11" t="str">
        <f>VLOOKUP(C782,Hoja2!B:C,2,FALSE)</f>
        <v>Dirección del Área de Medio Ambiente</v>
      </c>
      <c r="E782" s="12" t="str">
        <f t="shared" si="28"/>
        <v>1</v>
      </c>
      <c r="F782" s="12" t="str">
        <f t="shared" si="29"/>
        <v>12</v>
      </c>
      <c r="G782" s="28" t="s">
        <v>386</v>
      </c>
      <c r="H782" s="29" t="s">
        <v>387</v>
      </c>
      <c r="I782" s="30">
        <v>80114</v>
      </c>
      <c r="J782" s="30">
        <v>0</v>
      </c>
      <c r="K782" s="30">
        <v>80114</v>
      </c>
      <c r="L782" s="30">
        <v>70855.240000000005</v>
      </c>
      <c r="M782" s="30">
        <v>70855.240000000005</v>
      </c>
      <c r="N782" s="30">
        <v>67813.08</v>
      </c>
      <c r="O782" s="30">
        <v>67813.08</v>
      </c>
    </row>
    <row r="783" spans="1:15" x14ac:dyDescent="0.25">
      <c r="A783" s="10" t="str">
        <f>MID(Tabla1[[#This Row],[Org 2]],1,2)</f>
        <v>07</v>
      </c>
      <c r="B783" s="28" t="s">
        <v>134</v>
      </c>
      <c r="C783" s="28" t="s">
        <v>136</v>
      </c>
      <c r="D783" s="11" t="str">
        <f>VLOOKUP(C783,Hoja2!B:C,2,FALSE)</f>
        <v>Dirección del Área de Medio Ambiente</v>
      </c>
      <c r="E783" s="12" t="str">
        <f t="shared" si="28"/>
        <v>1</v>
      </c>
      <c r="F783" s="12" t="str">
        <f t="shared" si="29"/>
        <v>12</v>
      </c>
      <c r="G783" s="28" t="s">
        <v>388</v>
      </c>
      <c r="H783" s="29" t="s">
        <v>389</v>
      </c>
      <c r="I783" s="30">
        <v>187071</v>
      </c>
      <c r="J783" s="30">
        <v>0</v>
      </c>
      <c r="K783" s="30">
        <v>187071</v>
      </c>
      <c r="L783" s="30">
        <v>166191.67999999999</v>
      </c>
      <c r="M783" s="30">
        <v>166191.67999999999</v>
      </c>
      <c r="N783" s="30">
        <v>160862.29</v>
      </c>
      <c r="O783" s="30">
        <v>160862.29</v>
      </c>
    </row>
    <row r="784" spans="1:15" x14ac:dyDescent="0.25">
      <c r="A784" s="10" t="str">
        <f>MID(Tabla1[[#This Row],[Org 2]],1,2)</f>
        <v>07</v>
      </c>
      <c r="B784" s="28" t="s">
        <v>134</v>
      </c>
      <c r="C784" s="28" t="s">
        <v>136</v>
      </c>
      <c r="D784" s="11" t="str">
        <f>VLOOKUP(C784,Hoja2!B:C,2,FALSE)</f>
        <v>Dirección del Área de Medio Ambiente</v>
      </c>
      <c r="E784" s="12" t="str">
        <f t="shared" si="28"/>
        <v>1</v>
      </c>
      <c r="F784" s="12" t="str">
        <f t="shared" si="29"/>
        <v>12</v>
      </c>
      <c r="G784" s="28" t="s">
        <v>390</v>
      </c>
      <c r="H784" s="29" t="s">
        <v>391</v>
      </c>
      <c r="I784" s="30">
        <v>15957</v>
      </c>
      <c r="J784" s="30">
        <v>0</v>
      </c>
      <c r="K784" s="30">
        <v>15957</v>
      </c>
      <c r="L784" s="30">
        <v>18002.849999999999</v>
      </c>
      <c r="M784" s="30">
        <v>18002.849999999999</v>
      </c>
      <c r="N784" s="30">
        <v>17316.27</v>
      </c>
      <c r="O784" s="30">
        <v>17316.27</v>
      </c>
    </row>
    <row r="785" spans="1:15" x14ac:dyDescent="0.25">
      <c r="A785" s="10" t="str">
        <f>MID(Tabla1[[#This Row],[Org 2]],1,2)</f>
        <v>07</v>
      </c>
      <c r="B785" s="28" t="s">
        <v>134</v>
      </c>
      <c r="C785" s="28" t="s">
        <v>136</v>
      </c>
      <c r="D785" s="11" t="str">
        <f>VLOOKUP(C785,Hoja2!B:C,2,FALSE)</f>
        <v>Dirección del Área de Medio Ambiente</v>
      </c>
      <c r="E785" s="12" t="str">
        <f t="shared" si="28"/>
        <v>2</v>
      </c>
      <c r="F785" s="12" t="str">
        <f t="shared" si="29"/>
        <v>21</v>
      </c>
      <c r="G785" s="28" t="s">
        <v>420</v>
      </c>
      <c r="H785" s="29" t="s">
        <v>421</v>
      </c>
      <c r="I785" s="30">
        <v>12000</v>
      </c>
      <c r="J785" s="30">
        <v>0</v>
      </c>
      <c r="K785" s="30">
        <v>12000</v>
      </c>
      <c r="L785" s="30">
        <v>6110.29</v>
      </c>
      <c r="M785" s="30">
        <v>6110.29</v>
      </c>
      <c r="N785" s="30">
        <v>6108.89</v>
      </c>
      <c r="O785" s="30">
        <v>6108.89</v>
      </c>
    </row>
    <row r="786" spans="1:15" x14ac:dyDescent="0.25">
      <c r="A786" s="10" t="str">
        <f>MID(Tabla1[[#This Row],[Org 2]],1,2)</f>
        <v>07</v>
      </c>
      <c r="B786" s="28" t="s">
        <v>134</v>
      </c>
      <c r="C786" s="28" t="s">
        <v>136</v>
      </c>
      <c r="D786" s="11" t="str">
        <f>VLOOKUP(C786,Hoja2!B:C,2,FALSE)</f>
        <v>Dirección del Área de Medio Ambiente</v>
      </c>
      <c r="E786" s="12" t="str">
        <f t="shared" si="28"/>
        <v>2</v>
      </c>
      <c r="F786" s="12" t="str">
        <f t="shared" si="29"/>
        <v>22</v>
      </c>
      <c r="G786" s="28" t="s">
        <v>453</v>
      </c>
      <c r="H786" s="29" t="s">
        <v>454</v>
      </c>
      <c r="I786" s="30">
        <v>21800</v>
      </c>
      <c r="J786" s="30">
        <v>0</v>
      </c>
      <c r="K786" s="30">
        <v>21800</v>
      </c>
      <c r="L786" s="30">
        <v>21000</v>
      </c>
      <c r="M786" s="30">
        <v>21000</v>
      </c>
      <c r="N786" s="30">
        <v>11582.05</v>
      </c>
      <c r="O786" s="30">
        <v>10589.79</v>
      </c>
    </row>
    <row r="787" spans="1:15" x14ac:dyDescent="0.25">
      <c r="A787" s="10" t="str">
        <f>MID(Tabla1[[#This Row],[Org 2]],1,2)</f>
        <v>07</v>
      </c>
      <c r="B787" s="28" t="s">
        <v>134</v>
      </c>
      <c r="C787" s="28" t="s">
        <v>136</v>
      </c>
      <c r="D787" s="11" t="str">
        <f>VLOOKUP(C787,Hoja2!B:C,2,FALSE)</f>
        <v>Dirección del Área de Medio Ambiente</v>
      </c>
      <c r="E787" s="12" t="str">
        <f t="shared" si="28"/>
        <v>2</v>
      </c>
      <c r="F787" s="12" t="str">
        <f t="shared" si="29"/>
        <v>22</v>
      </c>
      <c r="G787" s="28" t="s">
        <v>561</v>
      </c>
      <c r="H787" s="29" t="s">
        <v>562</v>
      </c>
      <c r="I787" s="30">
        <v>1500</v>
      </c>
      <c r="J787" s="30">
        <v>0</v>
      </c>
      <c r="K787" s="30">
        <v>1500</v>
      </c>
      <c r="L787" s="30">
        <v>0</v>
      </c>
      <c r="M787" s="30">
        <v>0</v>
      </c>
      <c r="N787" s="30">
        <v>0</v>
      </c>
      <c r="O787" s="30">
        <v>0</v>
      </c>
    </row>
    <row r="788" spans="1:15" x14ac:dyDescent="0.25">
      <c r="A788" s="10" t="str">
        <f>MID(Tabla1[[#This Row],[Org 2]],1,2)</f>
        <v>07</v>
      </c>
      <c r="B788" s="28" t="s">
        <v>134</v>
      </c>
      <c r="C788" s="28" t="s">
        <v>136</v>
      </c>
      <c r="D788" s="11" t="str">
        <f>VLOOKUP(C788,Hoja2!B:C,2,FALSE)</f>
        <v>Dirección del Área de Medio Ambiente</v>
      </c>
      <c r="E788" s="12" t="str">
        <f t="shared" si="28"/>
        <v>2</v>
      </c>
      <c r="F788" s="12" t="str">
        <f t="shared" si="29"/>
        <v>22</v>
      </c>
      <c r="G788" s="28" t="s">
        <v>498</v>
      </c>
      <c r="H788" s="29" t="s">
        <v>499</v>
      </c>
      <c r="I788" s="30">
        <v>21050</v>
      </c>
      <c r="J788" s="30">
        <v>0</v>
      </c>
      <c r="K788" s="30">
        <v>21050</v>
      </c>
      <c r="L788" s="30">
        <v>21049.67</v>
      </c>
      <c r="M788" s="30">
        <v>21049.67</v>
      </c>
      <c r="N788" s="30">
        <v>21049.67</v>
      </c>
      <c r="O788" s="30">
        <v>21049.67</v>
      </c>
    </row>
    <row r="789" spans="1:15" x14ac:dyDescent="0.25">
      <c r="A789" s="10" t="str">
        <f>MID(Tabla1[[#This Row],[Org 2]],1,2)</f>
        <v>07</v>
      </c>
      <c r="B789" s="28" t="s">
        <v>134</v>
      </c>
      <c r="C789" s="28" t="s">
        <v>136</v>
      </c>
      <c r="D789" s="11" t="str">
        <f>VLOOKUP(C789,Hoja2!B:C,2,FALSE)</f>
        <v>Dirección del Área de Medio Ambiente</v>
      </c>
      <c r="E789" s="12" t="str">
        <f t="shared" si="28"/>
        <v>2</v>
      </c>
      <c r="F789" s="12" t="str">
        <f t="shared" si="29"/>
        <v>22</v>
      </c>
      <c r="G789" s="28" t="s">
        <v>441</v>
      </c>
      <c r="H789" s="29" t="s">
        <v>442</v>
      </c>
      <c r="I789" s="30">
        <v>1600</v>
      </c>
      <c r="J789" s="30">
        <v>0</v>
      </c>
      <c r="K789" s="30">
        <v>1600</v>
      </c>
      <c r="L789" s="30">
        <v>1411</v>
      </c>
      <c r="M789" s="30">
        <v>1411</v>
      </c>
      <c r="N789" s="30">
        <v>1404.92</v>
      </c>
      <c r="O789" s="30">
        <v>1404.92</v>
      </c>
    </row>
    <row r="790" spans="1:15" x14ac:dyDescent="0.25">
      <c r="A790" s="10" t="str">
        <f>MID(Tabla1[[#This Row],[Org 2]],1,2)</f>
        <v>07</v>
      </c>
      <c r="B790" s="28" t="s">
        <v>134</v>
      </c>
      <c r="C790" s="28" t="s">
        <v>136</v>
      </c>
      <c r="D790" s="11" t="str">
        <f>VLOOKUP(C790,Hoja2!B:C,2,FALSE)</f>
        <v>Dirección del Área de Medio Ambiente</v>
      </c>
      <c r="E790" s="12" t="str">
        <f t="shared" si="28"/>
        <v>2</v>
      </c>
      <c r="F790" s="12" t="str">
        <f t="shared" si="29"/>
        <v>22</v>
      </c>
      <c r="G790" s="28" t="s">
        <v>457</v>
      </c>
      <c r="H790" s="29" t="s">
        <v>458</v>
      </c>
      <c r="I790" s="30">
        <v>1476</v>
      </c>
      <c r="J790" s="30">
        <v>0</v>
      </c>
      <c r="K790" s="30">
        <v>1476</v>
      </c>
      <c r="L790" s="30">
        <v>0</v>
      </c>
      <c r="M790" s="30">
        <v>0</v>
      </c>
      <c r="N790" s="30">
        <v>0</v>
      </c>
      <c r="O790" s="30">
        <v>0</v>
      </c>
    </row>
    <row r="791" spans="1:15" x14ac:dyDescent="0.25">
      <c r="A791" s="10" t="str">
        <f>MID(Tabla1[[#This Row],[Org 2]],1,2)</f>
        <v>07</v>
      </c>
      <c r="B791" s="28" t="s">
        <v>134</v>
      </c>
      <c r="C791" s="28" t="s">
        <v>136</v>
      </c>
      <c r="D791" s="11" t="str">
        <f>VLOOKUP(C791,Hoja2!B:C,2,FALSE)</f>
        <v>Dirección del Área de Medio Ambiente</v>
      </c>
      <c r="E791" s="12" t="str">
        <f t="shared" si="28"/>
        <v>2</v>
      </c>
      <c r="F791" s="12" t="str">
        <f t="shared" si="29"/>
        <v>22</v>
      </c>
      <c r="G791" s="28" t="s">
        <v>445</v>
      </c>
      <c r="H791" s="29" t="s">
        <v>446</v>
      </c>
      <c r="I791" s="30">
        <v>8500</v>
      </c>
      <c r="J791" s="30">
        <v>-5000</v>
      </c>
      <c r="K791" s="30">
        <v>3500</v>
      </c>
      <c r="L791" s="30">
        <v>462</v>
      </c>
      <c r="M791" s="30">
        <v>462</v>
      </c>
      <c r="N791" s="30">
        <v>462</v>
      </c>
      <c r="O791" s="30">
        <v>462</v>
      </c>
    </row>
    <row r="792" spans="1:15" x14ac:dyDescent="0.25">
      <c r="A792" s="10" t="str">
        <f>MID(Tabla1[[#This Row],[Org 2]],1,2)</f>
        <v>07</v>
      </c>
      <c r="B792" s="28" t="s">
        <v>134</v>
      </c>
      <c r="C792" s="28" t="s">
        <v>136</v>
      </c>
      <c r="D792" s="11" t="str">
        <f>VLOOKUP(C792,Hoja2!B:C,2,FALSE)</f>
        <v>Dirección del Área de Medio Ambiente</v>
      </c>
      <c r="E792" s="12" t="str">
        <f t="shared" si="28"/>
        <v>2</v>
      </c>
      <c r="F792" s="12" t="str">
        <f t="shared" si="29"/>
        <v>22</v>
      </c>
      <c r="G792" s="28" t="s">
        <v>447</v>
      </c>
      <c r="H792" s="29" t="s">
        <v>448</v>
      </c>
      <c r="I792" s="30">
        <v>5000</v>
      </c>
      <c r="J792" s="30">
        <v>0</v>
      </c>
      <c r="K792" s="30">
        <v>5000</v>
      </c>
      <c r="L792" s="30">
        <v>0</v>
      </c>
      <c r="M792" s="30">
        <v>0</v>
      </c>
      <c r="N792" s="30">
        <v>0</v>
      </c>
      <c r="O792" s="30">
        <v>0</v>
      </c>
    </row>
    <row r="793" spans="1:15" x14ac:dyDescent="0.25">
      <c r="A793" s="10" t="str">
        <f>MID(Tabla1[[#This Row],[Org 2]],1,2)</f>
        <v>07</v>
      </c>
      <c r="B793" s="28" t="s">
        <v>134</v>
      </c>
      <c r="C793" s="28" t="s">
        <v>136</v>
      </c>
      <c r="D793" s="11" t="str">
        <f>VLOOKUP(C793,Hoja2!B:C,2,FALSE)</f>
        <v>Dirección del Área de Medio Ambiente</v>
      </c>
      <c r="E793" s="12" t="str">
        <f t="shared" si="28"/>
        <v>2</v>
      </c>
      <c r="F793" s="12" t="str">
        <f t="shared" si="29"/>
        <v>22</v>
      </c>
      <c r="G793" s="28" t="s">
        <v>449</v>
      </c>
      <c r="H793" s="29" t="s">
        <v>450</v>
      </c>
      <c r="I793" s="30">
        <v>33000</v>
      </c>
      <c r="J793" s="30">
        <v>-30000</v>
      </c>
      <c r="K793" s="30">
        <v>3000</v>
      </c>
      <c r="L793" s="30">
        <v>6932.46</v>
      </c>
      <c r="M793" s="30">
        <v>6932.46</v>
      </c>
      <c r="N793" s="30">
        <v>6881.42</v>
      </c>
      <c r="O793" s="30">
        <v>4123.22</v>
      </c>
    </row>
    <row r="794" spans="1:15" x14ac:dyDescent="0.25">
      <c r="A794" s="10" t="str">
        <f>MID(Tabla1[[#This Row],[Org 2]],1,2)</f>
        <v>07</v>
      </c>
      <c r="B794" s="28" t="s">
        <v>134</v>
      </c>
      <c r="C794" s="28" t="s">
        <v>136</v>
      </c>
      <c r="D794" s="11" t="str">
        <f>VLOOKUP(C794,Hoja2!B:C,2,FALSE)</f>
        <v>Dirección del Área de Medio Ambiente</v>
      </c>
      <c r="E794" s="12" t="str">
        <f t="shared" si="28"/>
        <v>2</v>
      </c>
      <c r="F794" s="12" t="str">
        <f t="shared" si="29"/>
        <v>22</v>
      </c>
      <c r="G794" s="28" t="s">
        <v>500</v>
      </c>
      <c r="H794" s="29" t="s">
        <v>501</v>
      </c>
      <c r="I794" s="30">
        <v>63250</v>
      </c>
      <c r="J794" s="30">
        <v>-200</v>
      </c>
      <c r="K794" s="30">
        <v>63050</v>
      </c>
      <c r="L794" s="30">
        <v>62334.2</v>
      </c>
      <c r="M794" s="30">
        <v>62334.2</v>
      </c>
      <c r="N794" s="30">
        <v>59164.2</v>
      </c>
      <c r="O794" s="30">
        <v>59164.2</v>
      </c>
    </row>
    <row r="795" spans="1:15" x14ac:dyDescent="0.25">
      <c r="A795" s="10" t="str">
        <f>MID(Tabla1[[#This Row],[Org 2]],1,2)</f>
        <v>07</v>
      </c>
      <c r="B795" s="28" t="s">
        <v>134</v>
      </c>
      <c r="C795" s="28" t="s">
        <v>136</v>
      </c>
      <c r="D795" s="11" t="str">
        <f>VLOOKUP(C795,Hoja2!B:C,2,FALSE)</f>
        <v>Dirección del Área de Medio Ambiente</v>
      </c>
      <c r="E795" s="12" t="str">
        <f t="shared" si="28"/>
        <v>2</v>
      </c>
      <c r="F795" s="12" t="str">
        <f t="shared" si="29"/>
        <v>22</v>
      </c>
      <c r="G795" s="28" t="s">
        <v>461</v>
      </c>
      <c r="H795" s="29" t="s">
        <v>462</v>
      </c>
      <c r="I795" s="30">
        <v>60000</v>
      </c>
      <c r="J795" s="30">
        <v>0</v>
      </c>
      <c r="K795" s="30">
        <v>60000</v>
      </c>
      <c r="L795" s="30">
        <v>57213</v>
      </c>
      <c r="M795" s="30">
        <v>57213</v>
      </c>
      <c r="N795" s="30">
        <v>57031.3</v>
      </c>
      <c r="O795" s="30">
        <v>57031.3</v>
      </c>
    </row>
    <row r="796" spans="1:15" x14ac:dyDescent="0.25">
      <c r="A796" s="10" t="str">
        <f>MID(Tabla1[[#This Row],[Org 2]],1,2)</f>
        <v>07</v>
      </c>
      <c r="B796" s="28" t="s">
        <v>134</v>
      </c>
      <c r="C796" s="28" t="s">
        <v>136</v>
      </c>
      <c r="D796" s="11" t="str">
        <f>VLOOKUP(C796,Hoja2!B:C,2,FALSE)</f>
        <v>Dirección del Área de Medio Ambiente</v>
      </c>
      <c r="E796" s="12" t="str">
        <f t="shared" si="28"/>
        <v>2</v>
      </c>
      <c r="F796" s="12" t="str">
        <f t="shared" si="29"/>
        <v>22</v>
      </c>
      <c r="G796" s="28" t="s">
        <v>424</v>
      </c>
      <c r="H796" s="29" t="s">
        <v>425</v>
      </c>
      <c r="I796" s="30">
        <v>60000</v>
      </c>
      <c r="J796" s="30">
        <v>0</v>
      </c>
      <c r="K796" s="30">
        <v>60000</v>
      </c>
      <c r="L796" s="30">
        <v>35717.919999999998</v>
      </c>
      <c r="M796" s="30">
        <v>35717.919999999998</v>
      </c>
      <c r="N796" s="30">
        <v>35528.6</v>
      </c>
      <c r="O796" s="30">
        <v>35528.6</v>
      </c>
    </row>
    <row r="797" spans="1:15" x14ac:dyDescent="0.25">
      <c r="A797" s="10" t="str">
        <f>MID(Tabla1[[#This Row],[Org 2]],1,2)</f>
        <v>07</v>
      </c>
      <c r="B797" s="28" t="s">
        <v>134</v>
      </c>
      <c r="C797" s="28" t="s">
        <v>136</v>
      </c>
      <c r="D797" s="11" t="str">
        <f>VLOOKUP(C797,Hoja2!B:C,2,FALSE)</f>
        <v>Dirección del Área de Medio Ambiente</v>
      </c>
      <c r="E797" s="12" t="str">
        <f t="shared" si="28"/>
        <v>2</v>
      </c>
      <c r="F797" s="12" t="str">
        <f t="shared" si="29"/>
        <v>23</v>
      </c>
      <c r="G797" s="28" t="s">
        <v>404</v>
      </c>
      <c r="H797" s="29" t="s">
        <v>405</v>
      </c>
      <c r="I797" s="30">
        <v>1000</v>
      </c>
      <c r="J797" s="30">
        <v>0</v>
      </c>
      <c r="K797" s="30">
        <v>1000</v>
      </c>
      <c r="L797" s="30">
        <v>49.8</v>
      </c>
      <c r="M797" s="30">
        <v>49.8</v>
      </c>
      <c r="N797" s="30">
        <v>49.8</v>
      </c>
      <c r="O797" s="30">
        <v>49.8</v>
      </c>
    </row>
    <row r="798" spans="1:15" x14ac:dyDescent="0.25">
      <c r="A798" s="10" t="str">
        <f>MID(Tabla1[[#This Row],[Org 2]],1,2)</f>
        <v>07</v>
      </c>
      <c r="B798" s="28" t="s">
        <v>134</v>
      </c>
      <c r="C798" s="28" t="s">
        <v>136</v>
      </c>
      <c r="D798" s="11" t="str">
        <f>VLOOKUP(C798,Hoja2!B:C,2,FALSE)</f>
        <v>Dirección del Área de Medio Ambiente</v>
      </c>
      <c r="E798" s="12" t="str">
        <f t="shared" si="28"/>
        <v>2</v>
      </c>
      <c r="F798" s="12" t="str">
        <f t="shared" si="29"/>
        <v>23</v>
      </c>
      <c r="G798" s="28" t="s">
        <v>408</v>
      </c>
      <c r="H798" s="29" t="s">
        <v>409</v>
      </c>
      <c r="I798" s="30">
        <v>1000</v>
      </c>
      <c r="J798" s="30">
        <v>0</v>
      </c>
      <c r="K798" s="30">
        <v>1000</v>
      </c>
      <c r="L798" s="30">
        <v>49.8</v>
      </c>
      <c r="M798" s="30">
        <v>49.8</v>
      </c>
      <c r="N798" s="30">
        <v>49.8</v>
      </c>
      <c r="O798" s="30">
        <v>49.8</v>
      </c>
    </row>
    <row r="799" spans="1:15" x14ac:dyDescent="0.25">
      <c r="A799" s="10" t="str">
        <f>MID(Tabla1[[#This Row],[Org 2]],1,2)</f>
        <v>07</v>
      </c>
      <c r="B799" s="28" t="s">
        <v>134</v>
      </c>
      <c r="C799" s="28" t="s">
        <v>136</v>
      </c>
      <c r="D799" s="11" t="str">
        <f>VLOOKUP(C799,Hoja2!B:C,2,FALSE)</f>
        <v>Dirección del Área de Medio Ambiente</v>
      </c>
      <c r="E799" s="12" t="str">
        <f t="shared" si="28"/>
        <v>4</v>
      </c>
      <c r="F799" s="12" t="str">
        <f t="shared" si="29"/>
        <v>46</v>
      </c>
      <c r="G799" s="28" t="s">
        <v>468</v>
      </c>
      <c r="H799" s="29" t="s">
        <v>469</v>
      </c>
      <c r="I799" s="30">
        <v>10600</v>
      </c>
      <c r="J799" s="30">
        <v>200</v>
      </c>
      <c r="K799" s="30">
        <v>10800</v>
      </c>
      <c r="L799" s="30">
        <v>10800</v>
      </c>
      <c r="M799" s="30">
        <v>10800</v>
      </c>
      <c r="N799" s="30">
        <v>10800</v>
      </c>
      <c r="O799" s="30">
        <v>10800</v>
      </c>
    </row>
    <row r="800" spans="1:15" x14ac:dyDescent="0.25">
      <c r="A800" s="10" t="str">
        <f>MID(Tabla1[[#This Row],[Org 2]],1,2)</f>
        <v>07</v>
      </c>
      <c r="B800" s="28" t="s">
        <v>134</v>
      </c>
      <c r="C800" s="28" t="s">
        <v>136</v>
      </c>
      <c r="D800" s="11" t="str">
        <f>VLOOKUP(C800,Hoja2!B:C,2,FALSE)</f>
        <v>Dirección del Área de Medio Ambiente</v>
      </c>
      <c r="E800" s="12" t="str">
        <f t="shared" si="28"/>
        <v>4</v>
      </c>
      <c r="F800" s="12" t="str">
        <f t="shared" si="29"/>
        <v>46</v>
      </c>
      <c r="G800" s="28" t="s">
        <v>470</v>
      </c>
      <c r="H800" s="29" t="s">
        <v>471</v>
      </c>
      <c r="I800" s="30">
        <v>6200</v>
      </c>
      <c r="J800" s="30">
        <v>0</v>
      </c>
      <c r="K800" s="30">
        <v>6200</v>
      </c>
      <c r="L800" s="30">
        <v>6200</v>
      </c>
      <c r="M800" s="30">
        <v>6200</v>
      </c>
      <c r="N800" s="30">
        <v>6200</v>
      </c>
      <c r="O800" s="30">
        <v>6200</v>
      </c>
    </row>
    <row r="801" spans="1:15" x14ac:dyDescent="0.25">
      <c r="A801" s="10" t="str">
        <f>MID(Tabla1[[#This Row],[Org 2]],1,2)</f>
        <v>07</v>
      </c>
      <c r="B801" s="28" t="s">
        <v>134</v>
      </c>
      <c r="C801" s="28" t="s">
        <v>136</v>
      </c>
      <c r="D801" s="11" t="str">
        <f>VLOOKUP(C801,Hoja2!B:C,2,FALSE)</f>
        <v>Dirección del Área de Medio Ambiente</v>
      </c>
      <c r="E801" s="12" t="str">
        <f t="shared" si="28"/>
        <v>6</v>
      </c>
      <c r="F801" s="12" t="str">
        <f t="shared" si="29"/>
        <v>62</v>
      </c>
      <c r="G801" s="28" t="s">
        <v>455</v>
      </c>
      <c r="H801" s="29" t="s">
        <v>456</v>
      </c>
      <c r="I801" s="30">
        <v>0</v>
      </c>
      <c r="J801" s="30">
        <v>10677.86</v>
      </c>
      <c r="K801" s="30">
        <v>10677.86</v>
      </c>
      <c r="L801" s="30">
        <v>9870.5</v>
      </c>
      <c r="M801" s="30">
        <v>9870.5</v>
      </c>
      <c r="N801" s="30">
        <v>9870.5</v>
      </c>
      <c r="O801" s="30">
        <v>9870.5</v>
      </c>
    </row>
    <row r="802" spans="1:15" x14ac:dyDescent="0.25">
      <c r="A802" s="10" t="str">
        <f>MID(Tabla1[[#This Row],[Org 2]],1,2)</f>
        <v>07</v>
      </c>
      <c r="B802" s="28" t="s">
        <v>134</v>
      </c>
      <c r="C802" s="28" t="s">
        <v>136</v>
      </c>
      <c r="D802" s="11" t="str">
        <f>VLOOKUP(C802,Hoja2!B:C,2,FALSE)</f>
        <v>Dirección del Área de Medio Ambiente</v>
      </c>
      <c r="E802" s="12" t="str">
        <f t="shared" si="28"/>
        <v>7</v>
      </c>
      <c r="F802" s="12" t="str">
        <f t="shared" si="29"/>
        <v>76</v>
      </c>
      <c r="G802" s="28" t="s">
        <v>717</v>
      </c>
      <c r="H802" s="29" t="s">
        <v>469</v>
      </c>
      <c r="I802" s="30">
        <v>49950</v>
      </c>
      <c r="J802" s="30">
        <v>0</v>
      </c>
      <c r="K802" s="30">
        <v>49950</v>
      </c>
      <c r="L802" s="30">
        <v>49950</v>
      </c>
      <c r="M802" s="30">
        <v>49950</v>
      </c>
      <c r="N802" s="30">
        <v>49950</v>
      </c>
      <c r="O802" s="30">
        <v>49950</v>
      </c>
    </row>
    <row r="803" spans="1:15" x14ac:dyDescent="0.25">
      <c r="A803" s="10" t="str">
        <f>MID(Tabla1[[#This Row],[Org 2]],1,2)</f>
        <v>07</v>
      </c>
      <c r="B803" s="28" t="s">
        <v>134</v>
      </c>
      <c r="C803" s="28" t="s">
        <v>137</v>
      </c>
      <c r="D803" s="11" t="str">
        <f>VLOOKUP(C803,Hoja2!B:C,2,FALSE)</f>
        <v>Parques y Jardines</v>
      </c>
      <c r="E803" s="12" t="str">
        <f t="shared" si="28"/>
        <v>1</v>
      </c>
      <c r="F803" s="12" t="str">
        <f t="shared" si="29"/>
        <v>12</v>
      </c>
      <c r="G803" s="28" t="s">
        <v>382</v>
      </c>
      <c r="H803" s="29" t="s">
        <v>383</v>
      </c>
      <c r="I803" s="30">
        <v>22102</v>
      </c>
      <c r="J803" s="30">
        <v>0</v>
      </c>
      <c r="K803" s="30">
        <v>22102</v>
      </c>
      <c r="L803" s="30">
        <v>17546.849999999999</v>
      </c>
      <c r="M803" s="30">
        <v>17546.849999999999</v>
      </c>
      <c r="N803" s="30">
        <v>16206.19</v>
      </c>
      <c r="O803" s="30">
        <v>16206.19</v>
      </c>
    </row>
    <row r="804" spans="1:15" x14ac:dyDescent="0.25">
      <c r="A804" s="10" t="str">
        <f>MID(Tabla1[[#This Row],[Org 2]],1,2)</f>
        <v>07</v>
      </c>
      <c r="B804" s="28" t="s">
        <v>134</v>
      </c>
      <c r="C804" s="28" t="s">
        <v>137</v>
      </c>
      <c r="D804" s="11" t="str">
        <f>VLOOKUP(C804,Hoja2!B:C,2,FALSE)</f>
        <v>Parques y Jardines</v>
      </c>
      <c r="E804" s="12" t="str">
        <f t="shared" si="28"/>
        <v>1</v>
      </c>
      <c r="F804" s="12" t="str">
        <f t="shared" si="29"/>
        <v>12</v>
      </c>
      <c r="G804" s="28" t="s">
        <v>416</v>
      </c>
      <c r="H804" s="29" t="s">
        <v>417</v>
      </c>
      <c r="I804" s="30">
        <v>9367</v>
      </c>
      <c r="J804" s="30">
        <v>0</v>
      </c>
      <c r="K804" s="30">
        <v>9367</v>
      </c>
      <c r="L804" s="30">
        <v>9376.76</v>
      </c>
      <c r="M804" s="30">
        <v>9376.76</v>
      </c>
      <c r="N804" s="30">
        <v>9364.48</v>
      </c>
      <c r="O804" s="30">
        <v>9364.48</v>
      </c>
    </row>
    <row r="805" spans="1:15" x14ac:dyDescent="0.25">
      <c r="A805" s="10" t="str">
        <f>MID(Tabla1[[#This Row],[Org 2]],1,2)</f>
        <v>07</v>
      </c>
      <c r="B805" s="28" t="s">
        <v>134</v>
      </c>
      <c r="C805" s="28" t="s">
        <v>137</v>
      </c>
      <c r="D805" s="11" t="str">
        <f>VLOOKUP(C805,Hoja2!B:C,2,FALSE)</f>
        <v>Parques y Jardines</v>
      </c>
      <c r="E805" s="12" t="str">
        <f t="shared" si="28"/>
        <v>1</v>
      </c>
      <c r="F805" s="12" t="str">
        <f t="shared" si="29"/>
        <v>12</v>
      </c>
      <c r="G805" s="28" t="s">
        <v>384</v>
      </c>
      <c r="H805" s="29" t="s">
        <v>385</v>
      </c>
      <c r="I805" s="30">
        <v>9176</v>
      </c>
      <c r="J805" s="30">
        <v>0</v>
      </c>
      <c r="K805" s="30">
        <v>9176</v>
      </c>
      <c r="L805" s="30">
        <v>8416</v>
      </c>
      <c r="M805" s="30">
        <v>8416</v>
      </c>
      <c r="N805" s="30">
        <v>4780.2</v>
      </c>
      <c r="O805" s="30">
        <v>4780.2</v>
      </c>
    </row>
    <row r="806" spans="1:15" x14ac:dyDescent="0.25">
      <c r="A806" s="10" t="str">
        <f>MID(Tabla1[[#This Row],[Org 2]],1,2)</f>
        <v>07</v>
      </c>
      <c r="B806" s="28" t="s">
        <v>134</v>
      </c>
      <c r="C806" s="28" t="s">
        <v>137</v>
      </c>
      <c r="D806" s="11" t="str">
        <f>VLOOKUP(C806,Hoja2!B:C,2,FALSE)</f>
        <v>Parques y Jardines</v>
      </c>
      <c r="E806" s="12" t="str">
        <f t="shared" si="28"/>
        <v>1</v>
      </c>
      <c r="F806" s="12" t="str">
        <f t="shared" si="29"/>
        <v>12</v>
      </c>
      <c r="G806" s="28" t="s">
        <v>386</v>
      </c>
      <c r="H806" s="29" t="s">
        <v>387</v>
      </c>
      <c r="I806" s="30">
        <v>18539</v>
      </c>
      <c r="J806" s="30">
        <v>0</v>
      </c>
      <c r="K806" s="30">
        <v>18539</v>
      </c>
      <c r="L806" s="30">
        <v>18185.53</v>
      </c>
      <c r="M806" s="30">
        <v>18185.53</v>
      </c>
      <c r="N806" s="30">
        <v>14610.21</v>
      </c>
      <c r="O806" s="30">
        <v>14610.21</v>
      </c>
    </row>
    <row r="807" spans="1:15" x14ac:dyDescent="0.25">
      <c r="A807" s="10" t="str">
        <f>MID(Tabla1[[#This Row],[Org 2]],1,2)</f>
        <v>07</v>
      </c>
      <c r="B807" s="28" t="s">
        <v>134</v>
      </c>
      <c r="C807" s="28" t="s">
        <v>137</v>
      </c>
      <c r="D807" s="11" t="str">
        <f>VLOOKUP(C807,Hoja2!B:C,2,FALSE)</f>
        <v>Parques y Jardines</v>
      </c>
      <c r="E807" s="12" t="str">
        <f t="shared" si="28"/>
        <v>1</v>
      </c>
      <c r="F807" s="12" t="str">
        <f t="shared" si="29"/>
        <v>12</v>
      </c>
      <c r="G807" s="28" t="s">
        <v>388</v>
      </c>
      <c r="H807" s="29" t="s">
        <v>389</v>
      </c>
      <c r="I807" s="30">
        <v>38793</v>
      </c>
      <c r="J807" s="30">
        <v>0</v>
      </c>
      <c r="K807" s="30">
        <v>38793</v>
      </c>
      <c r="L807" s="30">
        <v>39965</v>
      </c>
      <c r="M807" s="30">
        <v>39965</v>
      </c>
      <c r="N807" s="30">
        <v>34954.660000000003</v>
      </c>
      <c r="O807" s="30">
        <v>34954.660000000003</v>
      </c>
    </row>
    <row r="808" spans="1:15" x14ac:dyDescent="0.25">
      <c r="A808" s="10" t="str">
        <f>MID(Tabla1[[#This Row],[Org 2]],1,2)</f>
        <v>07</v>
      </c>
      <c r="B808" s="28" t="s">
        <v>134</v>
      </c>
      <c r="C808" s="28" t="s">
        <v>137</v>
      </c>
      <c r="D808" s="11" t="str">
        <f>VLOOKUP(C808,Hoja2!B:C,2,FALSE)</f>
        <v>Parques y Jardines</v>
      </c>
      <c r="E808" s="12" t="str">
        <f t="shared" si="28"/>
        <v>1</v>
      </c>
      <c r="F808" s="12" t="str">
        <f t="shared" si="29"/>
        <v>12</v>
      </c>
      <c r="G808" s="28" t="s">
        <v>390</v>
      </c>
      <c r="H808" s="29" t="s">
        <v>391</v>
      </c>
      <c r="I808" s="30">
        <v>4482</v>
      </c>
      <c r="J808" s="30">
        <v>0</v>
      </c>
      <c r="K808" s="30">
        <v>4482</v>
      </c>
      <c r="L808" s="30">
        <v>3956</v>
      </c>
      <c r="M808" s="30">
        <v>3956</v>
      </c>
      <c r="N808" s="30">
        <v>2393.6799999999998</v>
      </c>
      <c r="O808" s="30">
        <v>2393.6799999999998</v>
      </c>
    </row>
    <row r="809" spans="1:15" x14ac:dyDescent="0.25">
      <c r="A809" s="10" t="str">
        <f>MID(Tabla1[[#This Row],[Org 2]],1,2)</f>
        <v>07</v>
      </c>
      <c r="B809" s="28" t="s">
        <v>134</v>
      </c>
      <c r="C809" s="28" t="s">
        <v>137</v>
      </c>
      <c r="D809" s="11" t="str">
        <f>VLOOKUP(C809,Hoja2!B:C,2,FALSE)</f>
        <v>Parques y Jardines</v>
      </c>
      <c r="E809" s="12" t="str">
        <f t="shared" si="28"/>
        <v>1</v>
      </c>
      <c r="F809" s="12" t="str">
        <f t="shared" si="29"/>
        <v>13</v>
      </c>
      <c r="G809" s="28" t="s">
        <v>428</v>
      </c>
      <c r="H809" s="29" t="s">
        <v>379</v>
      </c>
      <c r="I809" s="30">
        <v>1882156</v>
      </c>
      <c r="J809" s="30">
        <v>-120000</v>
      </c>
      <c r="K809" s="30">
        <v>1762156</v>
      </c>
      <c r="L809" s="30">
        <v>1520932.4</v>
      </c>
      <c r="M809" s="30">
        <v>1520932.4</v>
      </c>
      <c r="N809" s="30">
        <v>1518228.44</v>
      </c>
      <c r="O809" s="30">
        <v>1518228.44</v>
      </c>
    </row>
    <row r="810" spans="1:15" x14ac:dyDescent="0.25">
      <c r="A810" s="10" t="str">
        <f>MID(Tabla1[[#This Row],[Org 2]],1,2)</f>
        <v>07</v>
      </c>
      <c r="B810" s="28" t="s">
        <v>134</v>
      </c>
      <c r="C810" s="28" t="s">
        <v>137</v>
      </c>
      <c r="D810" s="11" t="str">
        <f>VLOOKUP(C810,Hoja2!B:C,2,FALSE)</f>
        <v>Parques y Jardines</v>
      </c>
      <c r="E810" s="12" t="str">
        <f t="shared" si="28"/>
        <v>1</v>
      </c>
      <c r="F810" s="12" t="str">
        <f t="shared" si="29"/>
        <v>13</v>
      </c>
      <c r="G810" s="28" t="s">
        <v>429</v>
      </c>
      <c r="H810" s="29" t="s">
        <v>430</v>
      </c>
      <c r="I810" s="30">
        <v>17000</v>
      </c>
      <c r="J810" s="30">
        <v>0</v>
      </c>
      <c r="K810" s="30">
        <v>17000</v>
      </c>
      <c r="L810" s="30">
        <v>14802</v>
      </c>
      <c r="M810" s="30">
        <v>14802</v>
      </c>
      <c r="N810" s="30">
        <v>14647.82</v>
      </c>
      <c r="O810" s="30">
        <v>14647.82</v>
      </c>
    </row>
    <row r="811" spans="1:15" x14ac:dyDescent="0.25">
      <c r="A811" s="10" t="str">
        <f>MID(Tabla1[[#This Row],[Org 2]],1,2)</f>
        <v>07</v>
      </c>
      <c r="B811" s="28" t="s">
        <v>134</v>
      </c>
      <c r="C811" s="28" t="s">
        <v>137</v>
      </c>
      <c r="D811" s="11" t="str">
        <f>VLOOKUP(C811,Hoja2!B:C,2,FALSE)</f>
        <v>Parques y Jardines</v>
      </c>
      <c r="E811" s="12" t="str">
        <f t="shared" si="28"/>
        <v>1</v>
      </c>
      <c r="F811" s="12" t="str">
        <f t="shared" si="29"/>
        <v>13</v>
      </c>
      <c r="G811" s="28" t="s">
        <v>431</v>
      </c>
      <c r="H811" s="29" t="s">
        <v>432</v>
      </c>
      <c r="I811" s="30">
        <v>1800018</v>
      </c>
      <c r="J811" s="30">
        <v>0</v>
      </c>
      <c r="K811" s="30">
        <v>1800018</v>
      </c>
      <c r="L811" s="30">
        <v>1585304.5</v>
      </c>
      <c r="M811" s="30">
        <v>1585304.5</v>
      </c>
      <c r="N811" s="30">
        <v>1584778.43</v>
      </c>
      <c r="O811" s="30">
        <v>1584778.43</v>
      </c>
    </row>
    <row r="812" spans="1:15" x14ac:dyDescent="0.25">
      <c r="A812" s="10" t="str">
        <f>MID(Tabla1[[#This Row],[Org 2]],1,2)</f>
        <v>07</v>
      </c>
      <c r="B812" s="28" t="s">
        <v>134</v>
      </c>
      <c r="C812" s="28" t="s">
        <v>137</v>
      </c>
      <c r="D812" s="11" t="str">
        <f>VLOOKUP(C812,Hoja2!B:C,2,FALSE)</f>
        <v>Parques y Jardines</v>
      </c>
      <c r="E812" s="12" t="str">
        <f t="shared" si="28"/>
        <v>1</v>
      </c>
      <c r="F812" s="12" t="str">
        <f t="shared" si="29"/>
        <v>13</v>
      </c>
      <c r="G812" s="28" t="s">
        <v>451</v>
      </c>
      <c r="H812" s="29" t="s">
        <v>452</v>
      </c>
      <c r="I812" s="30">
        <v>40521</v>
      </c>
      <c r="J812" s="30">
        <v>0</v>
      </c>
      <c r="K812" s="30">
        <v>40521</v>
      </c>
      <c r="L812" s="30">
        <v>490413.88</v>
      </c>
      <c r="M812" s="30">
        <v>490413.88</v>
      </c>
      <c r="N812" s="30">
        <v>447538.94</v>
      </c>
      <c r="O812" s="30">
        <v>447538.94</v>
      </c>
    </row>
    <row r="813" spans="1:15" x14ac:dyDescent="0.25">
      <c r="A813" s="10" t="str">
        <f>MID(Tabla1[[#This Row],[Org 2]],1,2)</f>
        <v>07</v>
      </c>
      <c r="B813" s="28" t="s">
        <v>134</v>
      </c>
      <c r="C813" s="28" t="s">
        <v>137</v>
      </c>
      <c r="D813" s="11" t="str">
        <f>VLOOKUP(C813,Hoja2!B:C,2,FALSE)</f>
        <v>Parques y Jardines</v>
      </c>
      <c r="E813" s="12" t="str">
        <f t="shared" si="28"/>
        <v>2</v>
      </c>
      <c r="F813" s="12" t="str">
        <f t="shared" si="29"/>
        <v>20</v>
      </c>
      <c r="G813" s="28" t="s">
        <v>418</v>
      </c>
      <c r="H813" s="29" t="s">
        <v>419</v>
      </c>
      <c r="I813" s="30">
        <v>6000</v>
      </c>
      <c r="J813" s="30">
        <v>0</v>
      </c>
      <c r="K813" s="30">
        <v>6000</v>
      </c>
      <c r="L813" s="30">
        <v>6000</v>
      </c>
      <c r="M813" s="30">
        <v>2919.97</v>
      </c>
      <c r="N813" s="30">
        <v>2919.97</v>
      </c>
      <c r="O813" s="30">
        <v>2919.97</v>
      </c>
    </row>
    <row r="814" spans="1:15" x14ac:dyDescent="0.25">
      <c r="A814" s="10" t="str">
        <f>MID(Tabla1[[#This Row],[Org 2]],1,2)</f>
        <v>07</v>
      </c>
      <c r="B814" s="28" t="s">
        <v>134</v>
      </c>
      <c r="C814" s="28" t="s">
        <v>137</v>
      </c>
      <c r="D814" s="11" t="str">
        <f>VLOOKUP(C814,Hoja2!B:C,2,FALSE)</f>
        <v>Parques y Jardines</v>
      </c>
      <c r="E814" s="12" t="str">
        <f t="shared" si="28"/>
        <v>2</v>
      </c>
      <c r="F814" s="12" t="str">
        <f t="shared" si="29"/>
        <v>21</v>
      </c>
      <c r="G814" s="28" t="s">
        <v>718</v>
      </c>
      <c r="H814" s="29" t="s">
        <v>719</v>
      </c>
      <c r="I814" s="30">
        <v>125000</v>
      </c>
      <c r="J814" s="30">
        <v>0</v>
      </c>
      <c r="K814" s="30">
        <v>125000</v>
      </c>
      <c r="L814" s="30">
        <v>0</v>
      </c>
      <c r="M814" s="30">
        <v>0</v>
      </c>
      <c r="N814" s="30">
        <v>0</v>
      </c>
      <c r="O814" s="30">
        <v>0</v>
      </c>
    </row>
    <row r="815" spans="1:15" x14ac:dyDescent="0.25">
      <c r="A815" s="10" t="str">
        <f>MID(Tabla1[[#This Row],[Org 2]],1,2)</f>
        <v>07</v>
      </c>
      <c r="B815" s="28" t="s">
        <v>134</v>
      </c>
      <c r="C815" s="28" t="s">
        <v>137</v>
      </c>
      <c r="D815" s="11" t="str">
        <f>VLOOKUP(C815,Hoja2!B:C,2,FALSE)</f>
        <v>Parques y Jardines</v>
      </c>
      <c r="E815" s="12" t="str">
        <f t="shared" si="28"/>
        <v>2</v>
      </c>
      <c r="F815" s="12" t="str">
        <f t="shared" si="29"/>
        <v>21</v>
      </c>
      <c r="G815" s="28" t="s">
        <v>496</v>
      </c>
      <c r="H815" s="29" t="s">
        <v>497</v>
      </c>
      <c r="I815" s="30">
        <v>2500</v>
      </c>
      <c r="J815" s="30">
        <v>0</v>
      </c>
      <c r="K815" s="30">
        <v>2500</v>
      </c>
      <c r="L815" s="30">
        <v>448.18</v>
      </c>
      <c r="M815" s="30">
        <v>448.18</v>
      </c>
      <c r="N815" s="30">
        <v>448.18</v>
      </c>
      <c r="O815" s="30">
        <v>448.18</v>
      </c>
    </row>
    <row r="816" spans="1:15" x14ac:dyDescent="0.25">
      <c r="A816" s="10" t="str">
        <f>MID(Tabla1[[#This Row],[Org 2]],1,2)</f>
        <v>07</v>
      </c>
      <c r="B816" s="28" t="s">
        <v>134</v>
      </c>
      <c r="C816" s="28" t="s">
        <v>137</v>
      </c>
      <c r="D816" s="11" t="str">
        <f>VLOOKUP(C816,Hoja2!B:C,2,FALSE)</f>
        <v>Parques y Jardines</v>
      </c>
      <c r="E816" s="12" t="str">
        <f t="shared" si="28"/>
        <v>2</v>
      </c>
      <c r="F816" s="12" t="str">
        <f t="shared" si="29"/>
        <v>21</v>
      </c>
      <c r="G816" s="28" t="s">
        <v>420</v>
      </c>
      <c r="H816" s="29" t="s">
        <v>421</v>
      </c>
      <c r="I816" s="30">
        <v>80000</v>
      </c>
      <c r="J816" s="30">
        <v>0</v>
      </c>
      <c r="K816" s="30">
        <v>80000</v>
      </c>
      <c r="L816" s="30">
        <v>119200</v>
      </c>
      <c r="M816" s="30">
        <v>95101.05</v>
      </c>
      <c r="N816" s="30">
        <v>91007.05</v>
      </c>
      <c r="O816" s="30">
        <v>79566.2</v>
      </c>
    </row>
    <row r="817" spans="1:15" x14ac:dyDescent="0.25">
      <c r="A817" s="10" t="str">
        <f>MID(Tabla1[[#This Row],[Org 2]],1,2)</f>
        <v>07</v>
      </c>
      <c r="B817" s="28" t="s">
        <v>134</v>
      </c>
      <c r="C817" s="28" t="s">
        <v>137</v>
      </c>
      <c r="D817" s="11" t="str">
        <f>VLOOKUP(C817,Hoja2!B:C,2,FALSE)</f>
        <v>Parques y Jardines</v>
      </c>
      <c r="E817" s="12" t="str">
        <f t="shared" si="28"/>
        <v>2</v>
      </c>
      <c r="F817" s="12" t="str">
        <f t="shared" si="29"/>
        <v>21</v>
      </c>
      <c r="G817" s="28" t="s">
        <v>435</v>
      </c>
      <c r="H817" s="29" t="s">
        <v>436</v>
      </c>
      <c r="I817" s="30">
        <v>65000</v>
      </c>
      <c r="J817" s="30">
        <v>0</v>
      </c>
      <c r="K817" s="30">
        <v>65000</v>
      </c>
      <c r="L817" s="30">
        <v>55405.67</v>
      </c>
      <c r="M817" s="30">
        <v>48431.64</v>
      </c>
      <c r="N817" s="30">
        <v>48156.639999999999</v>
      </c>
      <c r="O817" s="30">
        <v>46912.04</v>
      </c>
    </row>
    <row r="818" spans="1:15" x14ac:dyDescent="0.25">
      <c r="A818" s="10" t="str">
        <f>MID(Tabla1[[#This Row],[Org 2]],1,2)</f>
        <v>07</v>
      </c>
      <c r="B818" s="28" t="s">
        <v>134</v>
      </c>
      <c r="C818" s="28" t="s">
        <v>137</v>
      </c>
      <c r="D818" s="11" t="str">
        <f>VLOOKUP(C818,Hoja2!B:C,2,FALSE)</f>
        <v>Parques y Jardines</v>
      </c>
      <c r="E818" s="12" t="str">
        <f t="shared" si="28"/>
        <v>2</v>
      </c>
      <c r="F818" s="12" t="str">
        <f t="shared" si="29"/>
        <v>22</v>
      </c>
      <c r="G818" s="28" t="s">
        <v>453</v>
      </c>
      <c r="H818" s="29" t="s">
        <v>454</v>
      </c>
      <c r="I818" s="30">
        <v>375000</v>
      </c>
      <c r="J818" s="30">
        <v>0</v>
      </c>
      <c r="K818" s="30">
        <v>375000</v>
      </c>
      <c r="L818" s="30">
        <v>340000</v>
      </c>
      <c r="M818" s="30">
        <v>340000</v>
      </c>
      <c r="N818" s="30">
        <v>251264.76</v>
      </c>
      <c r="O818" s="30">
        <v>238211.52</v>
      </c>
    </row>
    <row r="819" spans="1:15" x14ac:dyDescent="0.25">
      <c r="A819" s="10" t="str">
        <f>MID(Tabla1[[#This Row],[Org 2]],1,2)</f>
        <v>07</v>
      </c>
      <c r="B819" s="28" t="s">
        <v>134</v>
      </c>
      <c r="C819" s="28" t="s">
        <v>137</v>
      </c>
      <c r="D819" s="11" t="str">
        <f>VLOOKUP(C819,Hoja2!B:C,2,FALSE)</f>
        <v>Parques y Jardines</v>
      </c>
      <c r="E819" s="12" t="str">
        <f t="shared" si="28"/>
        <v>2</v>
      </c>
      <c r="F819" s="12" t="str">
        <f t="shared" si="29"/>
        <v>22</v>
      </c>
      <c r="G819" s="28" t="s">
        <v>561</v>
      </c>
      <c r="H819" s="29" t="s">
        <v>562</v>
      </c>
      <c r="I819" s="30">
        <v>90000</v>
      </c>
      <c r="J819" s="30">
        <v>0</v>
      </c>
      <c r="K819" s="30">
        <v>90000</v>
      </c>
      <c r="L819" s="30">
        <v>69263.509999999995</v>
      </c>
      <c r="M819" s="30">
        <v>69263.509999999995</v>
      </c>
      <c r="N819" s="30">
        <v>69263.509999999995</v>
      </c>
      <c r="O819" s="30">
        <v>69263.509999999995</v>
      </c>
    </row>
    <row r="820" spans="1:15" x14ac:dyDescent="0.25">
      <c r="A820" s="10" t="str">
        <f>MID(Tabla1[[#This Row],[Org 2]],1,2)</f>
        <v>07</v>
      </c>
      <c r="B820" s="28" t="s">
        <v>134</v>
      </c>
      <c r="C820" s="28" t="s">
        <v>137</v>
      </c>
      <c r="D820" s="11" t="str">
        <f>VLOOKUP(C820,Hoja2!B:C,2,FALSE)</f>
        <v>Parques y Jardines</v>
      </c>
      <c r="E820" s="12" t="str">
        <f t="shared" si="28"/>
        <v>2</v>
      </c>
      <c r="F820" s="12" t="str">
        <f t="shared" si="29"/>
        <v>22</v>
      </c>
      <c r="G820" s="28" t="s">
        <v>498</v>
      </c>
      <c r="H820" s="29" t="s">
        <v>499</v>
      </c>
      <c r="I820" s="30">
        <v>6500</v>
      </c>
      <c r="J820" s="30">
        <v>0</v>
      </c>
      <c r="K820" s="30">
        <v>6500</v>
      </c>
      <c r="L820" s="30">
        <v>324.12</v>
      </c>
      <c r="M820" s="30">
        <v>324.12</v>
      </c>
      <c r="N820" s="30">
        <v>324.12</v>
      </c>
      <c r="O820" s="30">
        <v>324.12</v>
      </c>
    </row>
    <row r="821" spans="1:15" x14ac:dyDescent="0.25">
      <c r="A821" s="10" t="str">
        <f>MID(Tabla1[[#This Row],[Org 2]],1,2)</f>
        <v>07</v>
      </c>
      <c r="B821" s="28" t="s">
        <v>134</v>
      </c>
      <c r="C821" s="28" t="s">
        <v>137</v>
      </c>
      <c r="D821" s="11" t="str">
        <f>VLOOKUP(C821,Hoja2!B:C,2,FALSE)</f>
        <v>Parques y Jardines</v>
      </c>
      <c r="E821" s="12" t="str">
        <f t="shared" si="28"/>
        <v>2</v>
      </c>
      <c r="F821" s="12" t="str">
        <f t="shared" si="29"/>
        <v>22</v>
      </c>
      <c r="G821" s="28" t="s">
        <v>437</v>
      </c>
      <c r="H821" s="29" t="s">
        <v>438</v>
      </c>
      <c r="I821" s="30">
        <v>80000</v>
      </c>
      <c r="J821" s="30">
        <v>0</v>
      </c>
      <c r="K821" s="30">
        <v>80000</v>
      </c>
      <c r="L821" s="30">
        <v>95000</v>
      </c>
      <c r="M821" s="30">
        <v>95000</v>
      </c>
      <c r="N821" s="30">
        <v>88978.66</v>
      </c>
      <c r="O821" s="30">
        <v>65514.57</v>
      </c>
    </row>
    <row r="822" spans="1:15" x14ac:dyDescent="0.25">
      <c r="A822" s="10" t="str">
        <f>MID(Tabla1[[#This Row],[Org 2]],1,2)</f>
        <v>07</v>
      </c>
      <c r="B822" s="28" t="s">
        <v>134</v>
      </c>
      <c r="C822" s="28" t="s">
        <v>137</v>
      </c>
      <c r="D822" s="11" t="str">
        <f>VLOOKUP(C822,Hoja2!B:C,2,FALSE)</f>
        <v>Parques y Jardines</v>
      </c>
      <c r="E822" s="12" t="str">
        <f t="shared" si="28"/>
        <v>2</v>
      </c>
      <c r="F822" s="12" t="str">
        <f t="shared" si="29"/>
        <v>22</v>
      </c>
      <c r="G822" s="28" t="s">
        <v>439</v>
      </c>
      <c r="H822" s="29" t="s">
        <v>440</v>
      </c>
      <c r="I822" s="30">
        <v>40000</v>
      </c>
      <c r="J822" s="30">
        <v>0</v>
      </c>
      <c r="K822" s="30">
        <v>40000</v>
      </c>
      <c r="L822" s="30">
        <v>20803.830000000002</v>
      </c>
      <c r="M822" s="30">
        <v>20803.830000000002</v>
      </c>
      <c r="N822" s="30">
        <v>20803.830000000002</v>
      </c>
      <c r="O822" s="30">
        <v>20803.830000000002</v>
      </c>
    </row>
    <row r="823" spans="1:15" x14ac:dyDescent="0.25">
      <c r="A823" s="10" t="str">
        <f>MID(Tabla1[[#This Row],[Org 2]],1,2)</f>
        <v>07</v>
      </c>
      <c r="B823" s="28" t="s">
        <v>134</v>
      </c>
      <c r="C823" s="28" t="s">
        <v>137</v>
      </c>
      <c r="D823" s="11" t="str">
        <f>VLOOKUP(C823,Hoja2!B:C,2,FALSE)</f>
        <v>Parques y Jardines</v>
      </c>
      <c r="E823" s="12" t="str">
        <f t="shared" si="28"/>
        <v>2</v>
      </c>
      <c r="F823" s="12" t="str">
        <f t="shared" si="29"/>
        <v>22</v>
      </c>
      <c r="G823" s="28" t="s">
        <v>586</v>
      </c>
      <c r="H823" s="29" t="s">
        <v>587</v>
      </c>
      <c r="I823" s="30">
        <v>15000</v>
      </c>
      <c r="J823" s="30">
        <v>0</v>
      </c>
      <c r="K823" s="30">
        <v>15000</v>
      </c>
      <c r="L823" s="30">
        <v>12600</v>
      </c>
      <c r="M823" s="30">
        <v>10078.33</v>
      </c>
      <c r="N823" s="30">
        <v>9922.66</v>
      </c>
      <c r="O823" s="30">
        <v>9922.66</v>
      </c>
    </row>
    <row r="824" spans="1:15" x14ac:dyDescent="0.25">
      <c r="A824" s="10" t="str">
        <f>MID(Tabla1[[#This Row],[Org 2]],1,2)</f>
        <v>07</v>
      </c>
      <c r="B824" s="28" t="s">
        <v>134</v>
      </c>
      <c r="C824" s="28" t="s">
        <v>137</v>
      </c>
      <c r="D824" s="11" t="str">
        <f>VLOOKUP(C824,Hoja2!B:C,2,FALSE)</f>
        <v>Parques y Jardines</v>
      </c>
      <c r="E824" s="12" t="str">
        <f t="shared" si="28"/>
        <v>2</v>
      </c>
      <c r="F824" s="12" t="str">
        <f t="shared" si="29"/>
        <v>22</v>
      </c>
      <c r="G824" s="28" t="s">
        <v>441</v>
      </c>
      <c r="H824" s="29" t="s">
        <v>442</v>
      </c>
      <c r="I824" s="30">
        <v>2500</v>
      </c>
      <c r="J824" s="30">
        <v>0</v>
      </c>
      <c r="K824" s="30">
        <v>2500</v>
      </c>
      <c r="L824" s="30">
        <v>4000</v>
      </c>
      <c r="M824" s="30">
        <v>4000</v>
      </c>
      <c r="N824" s="30">
        <v>3403.71</v>
      </c>
      <c r="O824" s="30">
        <v>3403.71</v>
      </c>
    </row>
    <row r="825" spans="1:15" x14ac:dyDescent="0.25">
      <c r="A825" s="10" t="str">
        <f>MID(Tabla1[[#This Row],[Org 2]],1,2)</f>
        <v>07</v>
      </c>
      <c r="B825" s="28" t="s">
        <v>134</v>
      </c>
      <c r="C825" s="28" t="s">
        <v>137</v>
      </c>
      <c r="D825" s="11" t="str">
        <f>VLOOKUP(C825,Hoja2!B:C,2,FALSE)</f>
        <v>Parques y Jardines</v>
      </c>
      <c r="E825" s="12" t="str">
        <f t="shared" si="28"/>
        <v>2</v>
      </c>
      <c r="F825" s="12" t="str">
        <f t="shared" si="29"/>
        <v>22</v>
      </c>
      <c r="G825" s="28" t="s">
        <v>720</v>
      </c>
      <c r="H825" s="29" t="s">
        <v>721</v>
      </c>
      <c r="I825" s="30">
        <v>6500</v>
      </c>
      <c r="J825" s="30">
        <v>0</v>
      </c>
      <c r="K825" s="30">
        <v>6500</v>
      </c>
      <c r="L825" s="30">
        <v>4921.2299999999996</v>
      </c>
      <c r="M825" s="30">
        <v>4921.2299999999996</v>
      </c>
      <c r="N825" s="30">
        <v>4834.8</v>
      </c>
      <c r="O825" s="30">
        <v>4834.8</v>
      </c>
    </row>
    <row r="826" spans="1:15" x14ac:dyDescent="0.25">
      <c r="A826" s="10" t="str">
        <f>MID(Tabla1[[#This Row],[Org 2]],1,2)</f>
        <v>07</v>
      </c>
      <c r="B826" s="28" t="s">
        <v>134</v>
      </c>
      <c r="C826" s="28" t="s">
        <v>137</v>
      </c>
      <c r="D826" s="11" t="str">
        <f>VLOOKUP(C826,Hoja2!B:C,2,FALSE)</f>
        <v>Parques y Jardines</v>
      </c>
      <c r="E826" s="12" t="str">
        <f t="shared" si="28"/>
        <v>2</v>
      </c>
      <c r="F826" s="12" t="str">
        <f t="shared" si="29"/>
        <v>22</v>
      </c>
      <c r="G826" s="28" t="s">
        <v>443</v>
      </c>
      <c r="H826" s="29" t="s">
        <v>444</v>
      </c>
      <c r="I826" s="30">
        <v>90000</v>
      </c>
      <c r="J826" s="30">
        <v>0</v>
      </c>
      <c r="K826" s="30">
        <v>90000</v>
      </c>
      <c r="L826" s="30">
        <v>113505.9</v>
      </c>
      <c r="M826" s="30">
        <v>100208.03</v>
      </c>
      <c r="N826" s="30">
        <v>98684.9</v>
      </c>
      <c r="O826" s="30">
        <v>84646.78</v>
      </c>
    </row>
    <row r="827" spans="1:15" x14ac:dyDescent="0.25">
      <c r="A827" s="10" t="str">
        <f>MID(Tabla1[[#This Row],[Org 2]],1,2)</f>
        <v>07</v>
      </c>
      <c r="B827" s="28" t="s">
        <v>134</v>
      </c>
      <c r="C827" s="28" t="s">
        <v>137</v>
      </c>
      <c r="D827" s="11" t="str">
        <f>VLOOKUP(C827,Hoja2!B:C,2,FALSE)</f>
        <v>Parques y Jardines</v>
      </c>
      <c r="E827" s="12" t="str">
        <f t="shared" si="28"/>
        <v>2</v>
      </c>
      <c r="F827" s="12" t="str">
        <f t="shared" si="29"/>
        <v>22</v>
      </c>
      <c r="G827" s="28" t="s">
        <v>473</v>
      </c>
      <c r="H827" s="29" t="s">
        <v>474</v>
      </c>
      <c r="I827" s="30">
        <v>6000</v>
      </c>
      <c r="J827" s="30">
        <v>0</v>
      </c>
      <c r="K827" s="30">
        <v>6000</v>
      </c>
      <c r="L827" s="30">
        <v>8378.74</v>
      </c>
      <c r="M827" s="30">
        <v>8378.74</v>
      </c>
      <c r="N827" s="30">
        <v>8378.74</v>
      </c>
      <c r="O827" s="30">
        <v>8239.8700000000008</v>
      </c>
    </row>
    <row r="828" spans="1:15" x14ac:dyDescent="0.25">
      <c r="A828" s="10" t="str">
        <f>MID(Tabla1[[#This Row],[Org 2]],1,2)</f>
        <v>07</v>
      </c>
      <c r="B828" s="28" t="s">
        <v>134</v>
      </c>
      <c r="C828" s="28" t="s">
        <v>137</v>
      </c>
      <c r="D828" s="11" t="str">
        <f>VLOOKUP(C828,Hoja2!B:C,2,FALSE)</f>
        <v>Parques y Jardines</v>
      </c>
      <c r="E828" s="12" t="str">
        <f t="shared" si="28"/>
        <v>2</v>
      </c>
      <c r="F828" s="12" t="str">
        <f t="shared" si="29"/>
        <v>22</v>
      </c>
      <c r="G828" s="28" t="s">
        <v>449</v>
      </c>
      <c r="H828" s="29" t="s">
        <v>450</v>
      </c>
      <c r="I828" s="30">
        <v>12000</v>
      </c>
      <c r="J828" s="30">
        <v>0</v>
      </c>
      <c r="K828" s="30">
        <v>12000</v>
      </c>
      <c r="L828" s="30">
        <v>9336.89</v>
      </c>
      <c r="M828" s="30">
        <v>9336.89</v>
      </c>
      <c r="N828" s="30">
        <v>9336.89</v>
      </c>
      <c r="O828" s="30">
        <v>9336.89</v>
      </c>
    </row>
    <row r="829" spans="1:15" x14ac:dyDescent="0.25">
      <c r="A829" s="10" t="str">
        <f>MID(Tabla1[[#This Row],[Org 2]],1,2)</f>
        <v>07</v>
      </c>
      <c r="B829" s="28" t="s">
        <v>134</v>
      </c>
      <c r="C829" s="28" t="s">
        <v>137</v>
      </c>
      <c r="D829" s="11" t="str">
        <f>VLOOKUP(C829,Hoja2!B:C,2,FALSE)</f>
        <v>Parques y Jardines</v>
      </c>
      <c r="E829" s="12" t="str">
        <f t="shared" si="28"/>
        <v>2</v>
      </c>
      <c r="F829" s="12" t="str">
        <f t="shared" si="29"/>
        <v>22</v>
      </c>
      <c r="G829" s="28" t="s">
        <v>500</v>
      </c>
      <c r="H829" s="29" t="s">
        <v>501</v>
      </c>
      <c r="I829" s="30">
        <v>21000</v>
      </c>
      <c r="J829" s="30">
        <v>0</v>
      </c>
      <c r="K829" s="30">
        <v>21000</v>
      </c>
      <c r="L829" s="30">
        <v>18102.810000000001</v>
      </c>
      <c r="M829" s="30">
        <v>18102.810000000001</v>
      </c>
      <c r="N829" s="30">
        <v>18102.810000000001</v>
      </c>
      <c r="O829" s="30">
        <v>16594.27</v>
      </c>
    </row>
    <row r="830" spans="1:15" x14ac:dyDescent="0.25">
      <c r="A830" s="10" t="str">
        <f>MID(Tabla1[[#This Row],[Org 2]],1,2)</f>
        <v>07</v>
      </c>
      <c r="B830" s="28" t="s">
        <v>134</v>
      </c>
      <c r="C830" s="28" t="s">
        <v>137</v>
      </c>
      <c r="D830" s="11" t="str">
        <f>VLOOKUP(C830,Hoja2!B:C,2,FALSE)</f>
        <v>Parques y Jardines</v>
      </c>
      <c r="E830" s="12" t="str">
        <f t="shared" si="28"/>
        <v>2</v>
      </c>
      <c r="F830" s="12" t="str">
        <f t="shared" si="29"/>
        <v>22</v>
      </c>
      <c r="G830" s="28" t="s">
        <v>461</v>
      </c>
      <c r="H830" s="29" t="s">
        <v>462</v>
      </c>
      <c r="I830" s="30">
        <v>18000</v>
      </c>
      <c r="J830" s="30">
        <v>0</v>
      </c>
      <c r="K830" s="30">
        <v>18000</v>
      </c>
      <c r="L830" s="30">
        <v>0</v>
      </c>
      <c r="M830" s="30">
        <v>0</v>
      </c>
      <c r="N830" s="30">
        <v>0</v>
      </c>
      <c r="O830" s="30">
        <v>0</v>
      </c>
    </row>
    <row r="831" spans="1:15" x14ac:dyDescent="0.25">
      <c r="A831" s="10" t="str">
        <f>MID(Tabla1[[#This Row],[Org 2]],1,2)</f>
        <v>07</v>
      </c>
      <c r="B831" s="28" t="s">
        <v>134</v>
      </c>
      <c r="C831" s="28" t="s">
        <v>137</v>
      </c>
      <c r="D831" s="11" t="str">
        <f>VLOOKUP(C831,Hoja2!B:C,2,FALSE)</f>
        <v>Parques y Jardines</v>
      </c>
      <c r="E831" s="12" t="str">
        <f t="shared" si="28"/>
        <v>2</v>
      </c>
      <c r="F831" s="12" t="str">
        <f t="shared" si="29"/>
        <v>22</v>
      </c>
      <c r="G831" s="28" t="s">
        <v>424</v>
      </c>
      <c r="H831" s="29" t="s">
        <v>425</v>
      </c>
      <c r="I831" s="30">
        <v>1225000</v>
      </c>
      <c r="J831" s="30">
        <v>0</v>
      </c>
      <c r="K831" s="30">
        <v>1225000</v>
      </c>
      <c r="L831" s="30">
        <v>1246523</v>
      </c>
      <c r="M831" s="30">
        <v>987773</v>
      </c>
      <c r="N831" s="30">
        <v>986161.29</v>
      </c>
      <c r="O831" s="30">
        <v>728520.79</v>
      </c>
    </row>
    <row r="832" spans="1:15" x14ac:dyDescent="0.25">
      <c r="A832" s="10" t="str">
        <f>MID(Tabla1[[#This Row],[Org 2]],1,2)</f>
        <v>07</v>
      </c>
      <c r="B832" s="28" t="s">
        <v>134</v>
      </c>
      <c r="C832" s="28" t="s">
        <v>137</v>
      </c>
      <c r="D832" s="11" t="str">
        <f>VLOOKUP(C832,Hoja2!B:C,2,FALSE)</f>
        <v>Parques y Jardines</v>
      </c>
      <c r="E832" s="12" t="str">
        <f t="shared" si="28"/>
        <v>4</v>
      </c>
      <c r="F832" s="12" t="str">
        <f t="shared" si="29"/>
        <v>48</v>
      </c>
      <c r="G832" s="28" t="s">
        <v>552</v>
      </c>
      <c r="H832" s="29" t="s">
        <v>411</v>
      </c>
      <c r="I832" s="30">
        <v>480</v>
      </c>
      <c r="J832" s="30">
        <v>0</v>
      </c>
      <c r="K832" s="30">
        <v>480</v>
      </c>
      <c r="L832" s="30">
        <v>198</v>
      </c>
      <c r="M832" s="30">
        <v>198</v>
      </c>
      <c r="N832" s="30">
        <v>198</v>
      </c>
      <c r="O832" s="30">
        <v>198</v>
      </c>
    </row>
    <row r="833" spans="1:15" x14ac:dyDescent="0.25">
      <c r="A833" s="10" t="str">
        <f>MID(Tabla1[[#This Row],[Org 2]],1,2)</f>
        <v>07</v>
      </c>
      <c r="B833" s="28" t="s">
        <v>134</v>
      </c>
      <c r="C833" s="28" t="s">
        <v>137</v>
      </c>
      <c r="D833" s="11" t="str">
        <f>VLOOKUP(C833,Hoja2!B:C,2,FALSE)</f>
        <v>Parques y Jardines</v>
      </c>
      <c r="E833" s="12" t="str">
        <f t="shared" ref="E833:E896" si="30">LEFT(G833,1)</f>
        <v>6</v>
      </c>
      <c r="F833" s="12" t="str">
        <f t="shared" ref="F833:F896" si="31">LEFT(G833,2)</f>
        <v>61</v>
      </c>
      <c r="G833" s="28" t="s">
        <v>489</v>
      </c>
      <c r="H833" s="29" t="s">
        <v>478</v>
      </c>
      <c r="I833" s="30">
        <v>5197665</v>
      </c>
      <c r="J833" s="30">
        <v>810948.8</v>
      </c>
      <c r="K833" s="30">
        <v>6008613.7999999998</v>
      </c>
      <c r="L833" s="30">
        <v>4922123.1399999997</v>
      </c>
      <c r="M833" s="30">
        <v>4922123.1399999997</v>
      </c>
      <c r="N833" s="30">
        <v>4747764.9400000004</v>
      </c>
      <c r="O833" s="30">
        <v>3483902.9</v>
      </c>
    </row>
    <row r="834" spans="1:15" x14ac:dyDescent="0.25">
      <c r="A834" s="10" t="str">
        <f>MID(Tabla1[[#This Row],[Org 2]],1,2)</f>
        <v>07</v>
      </c>
      <c r="B834" s="28" t="s">
        <v>134</v>
      </c>
      <c r="C834" s="28" t="s">
        <v>137</v>
      </c>
      <c r="D834" s="11" t="str">
        <f>VLOOKUP(C834,Hoja2!B:C,2,FALSE)</f>
        <v>Parques y Jardines</v>
      </c>
      <c r="E834" s="12" t="str">
        <f t="shared" si="30"/>
        <v>6</v>
      </c>
      <c r="F834" s="12" t="str">
        <f t="shared" si="31"/>
        <v>61</v>
      </c>
      <c r="G834" s="28" t="s">
        <v>479</v>
      </c>
      <c r="H834" s="29" t="s">
        <v>480</v>
      </c>
      <c r="I834" s="30">
        <v>2556026</v>
      </c>
      <c r="J834" s="30">
        <v>1283345.1599999999</v>
      </c>
      <c r="K834" s="30">
        <v>3839371.16</v>
      </c>
      <c r="L834" s="30">
        <v>2973580.16</v>
      </c>
      <c r="M834" s="30">
        <v>2945197.26</v>
      </c>
      <c r="N834" s="30">
        <v>2804541.35</v>
      </c>
      <c r="O834" s="30">
        <v>2092525.95</v>
      </c>
    </row>
    <row r="835" spans="1:15" x14ac:dyDescent="0.25">
      <c r="A835" s="10" t="str">
        <f>MID(Tabla1[[#This Row],[Org 2]],1,2)</f>
        <v>07</v>
      </c>
      <c r="B835" s="28" t="s">
        <v>134</v>
      </c>
      <c r="C835" s="28" t="s">
        <v>137</v>
      </c>
      <c r="D835" s="11" t="str">
        <f>VLOOKUP(C835,Hoja2!B:C,2,FALSE)</f>
        <v>Parques y Jardines</v>
      </c>
      <c r="E835" s="12" t="str">
        <f t="shared" si="30"/>
        <v>6</v>
      </c>
      <c r="F835" s="12" t="str">
        <f t="shared" si="31"/>
        <v>62</v>
      </c>
      <c r="G835" s="28" t="s">
        <v>455</v>
      </c>
      <c r="H835" s="29" t="s">
        <v>456</v>
      </c>
      <c r="I835" s="30">
        <v>0</v>
      </c>
      <c r="J835" s="30">
        <v>125715.52</v>
      </c>
      <c r="K835" s="30">
        <v>125715.52</v>
      </c>
      <c r="L835" s="30">
        <v>102465.02</v>
      </c>
      <c r="M835" s="30">
        <v>56520.24</v>
      </c>
      <c r="N835" s="30">
        <v>56520.23</v>
      </c>
      <c r="O835" s="30">
        <v>55307.94</v>
      </c>
    </row>
    <row r="836" spans="1:15" x14ac:dyDescent="0.25">
      <c r="A836" s="10" t="str">
        <f>MID(Tabla1[[#This Row],[Org 2]],1,2)</f>
        <v>07</v>
      </c>
      <c r="B836" s="28" t="s">
        <v>134</v>
      </c>
      <c r="C836" s="28" t="s">
        <v>137</v>
      </c>
      <c r="D836" s="11" t="str">
        <f>VLOOKUP(C836,Hoja2!B:C,2,FALSE)</f>
        <v>Parques y Jardines</v>
      </c>
      <c r="E836" s="12" t="str">
        <f t="shared" si="30"/>
        <v>6</v>
      </c>
      <c r="F836" s="12" t="str">
        <f t="shared" si="31"/>
        <v>63</v>
      </c>
      <c r="G836" s="28" t="s">
        <v>504</v>
      </c>
      <c r="H836" s="29" t="s">
        <v>505</v>
      </c>
      <c r="I836" s="30">
        <v>0</v>
      </c>
      <c r="J836" s="30">
        <v>45.38</v>
      </c>
      <c r="K836" s="30">
        <v>45.38</v>
      </c>
      <c r="L836" s="30">
        <v>45.38</v>
      </c>
      <c r="M836" s="30">
        <v>45.38</v>
      </c>
      <c r="N836" s="30">
        <v>45.38</v>
      </c>
      <c r="O836" s="30">
        <v>45.38</v>
      </c>
    </row>
    <row r="837" spans="1:15" x14ac:dyDescent="0.25">
      <c r="A837" s="10" t="str">
        <f>MID(Tabla1[[#This Row],[Org 2]],1,2)</f>
        <v>07</v>
      </c>
      <c r="B837" s="28" t="s">
        <v>134</v>
      </c>
      <c r="C837" s="28" t="s">
        <v>138</v>
      </c>
      <c r="D837" s="11" t="str">
        <f>VLOOKUP(C837,Hoja2!B:C,2,FALSE)</f>
        <v>Protección del Medio Ambiente</v>
      </c>
      <c r="E837" s="12" t="str">
        <f t="shared" si="30"/>
        <v>1</v>
      </c>
      <c r="F837" s="12" t="str">
        <f t="shared" si="31"/>
        <v>12</v>
      </c>
      <c r="G837" s="28" t="s">
        <v>412</v>
      </c>
      <c r="H837" s="29" t="s">
        <v>413</v>
      </c>
      <c r="I837" s="30">
        <v>65636</v>
      </c>
      <c r="J837" s="30">
        <v>0</v>
      </c>
      <c r="K837" s="30">
        <v>65636</v>
      </c>
      <c r="L837" s="30">
        <v>49976.76</v>
      </c>
      <c r="M837" s="30">
        <v>49976.76</v>
      </c>
      <c r="N837" s="30">
        <v>49734.11</v>
      </c>
      <c r="O837" s="30">
        <v>49734.11</v>
      </c>
    </row>
    <row r="838" spans="1:15" x14ac:dyDescent="0.25">
      <c r="A838" s="10" t="str">
        <f>MID(Tabla1[[#This Row],[Org 2]],1,2)</f>
        <v>07</v>
      </c>
      <c r="B838" s="28" t="s">
        <v>134</v>
      </c>
      <c r="C838" s="28" t="s">
        <v>138</v>
      </c>
      <c r="D838" s="11" t="str">
        <f>VLOOKUP(C838,Hoja2!B:C,2,FALSE)</f>
        <v>Protección del Medio Ambiente</v>
      </c>
      <c r="E838" s="12" t="str">
        <f t="shared" si="30"/>
        <v>1</v>
      </c>
      <c r="F838" s="12" t="str">
        <f t="shared" si="31"/>
        <v>12</v>
      </c>
      <c r="G838" s="28" t="s">
        <v>414</v>
      </c>
      <c r="H838" s="29" t="s">
        <v>415</v>
      </c>
      <c r="I838" s="30">
        <v>57717</v>
      </c>
      <c r="J838" s="30">
        <v>0</v>
      </c>
      <c r="K838" s="30">
        <v>57717</v>
      </c>
      <c r="L838" s="30">
        <v>88677.95</v>
      </c>
      <c r="M838" s="30">
        <v>88677.95</v>
      </c>
      <c r="N838" s="30">
        <v>76027.070000000007</v>
      </c>
      <c r="O838" s="30">
        <v>76027.070000000007</v>
      </c>
    </row>
    <row r="839" spans="1:15" x14ac:dyDescent="0.25">
      <c r="A839" s="10" t="str">
        <f>MID(Tabla1[[#This Row],[Org 2]],1,2)</f>
        <v>07</v>
      </c>
      <c r="B839" s="28" t="s">
        <v>134</v>
      </c>
      <c r="C839" s="28" t="s">
        <v>138</v>
      </c>
      <c r="D839" s="11" t="str">
        <f>VLOOKUP(C839,Hoja2!B:C,2,FALSE)</f>
        <v>Protección del Medio Ambiente</v>
      </c>
      <c r="E839" s="12" t="str">
        <f t="shared" si="30"/>
        <v>1</v>
      </c>
      <c r="F839" s="12" t="str">
        <f t="shared" si="31"/>
        <v>12</v>
      </c>
      <c r="G839" s="28" t="s">
        <v>382</v>
      </c>
      <c r="H839" s="29" t="s">
        <v>383</v>
      </c>
      <c r="I839" s="30">
        <v>66307</v>
      </c>
      <c r="J839" s="30">
        <v>0</v>
      </c>
      <c r="K839" s="30">
        <v>66307</v>
      </c>
      <c r="L839" s="30">
        <v>44256.2</v>
      </c>
      <c r="M839" s="30">
        <v>44256.2</v>
      </c>
      <c r="N839" s="30">
        <v>43543.87</v>
      </c>
      <c r="O839" s="30">
        <v>43543.87</v>
      </c>
    </row>
    <row r="840" spans="1:15" x14ac:dyDescent="0.25">
      <c r="A840" s="10" t="str">
        <f>MID(Tabla1[[#This Row],[Org 2]],1,2)</f>
        <v>07</v>
      </c>
      <c r="B840" s="28" t="s">
        <v>134</v>
      </c>
      <c r="C840" s="28" t="s">
        <v>138</v>
      </c>
      <c r="D840" s="11" t="str">
        <f>VLOOKUP(C840,Hoja2!B:C,2,FALSE)</f>
        <v>Protección del Medio Ambiente</v>
      </c>
      <c r="E840" s="12" t="str">
        <f t="shared" si="30"/>
        <v>1</v>
      </c>
      <c r="F840" s="12" t="str">
        <f t="shared" si="31"/>
        <v>12</v>
      </c>
      <c r="G840" s="28" t="s">
        <v>416</v>
      </c>
      <c r="H840" s="29" t="s">
        <v>417</v>
      </c>
      <c r="I840" s="30">
        <v>9367</v>
      </c>
      <c r="J840" s="30">
        <v>0</v>
      </c>
      <c r="K840" s="30">
        <v>9367</v>
      </c>
      <c r="L840" s="30">
        <v>9374.14</v>
      </c>
      <c r="M840" s="30">
        <v>9374.14</v>
      </c>
      <c r="N840" s="30">
        <v>9359.9</v>
      </c>
      <c r="O840" s="30">
        <v>9359.9</v>
      </c>
    </row>
    <row r="841" spans="1:15" x14ac:dyDescent="0.25">
      <c r="A841" s="10" t="str">
        <f>MID(Tabla1[[#This Row],[Org 2]],1,2)</f>
        <v>07</v>
      </c>
      <c r="B841" s="28" t="s">
        <v>134</v>
      </c>
      <c r="C841" s="28" t="s">
        <v>138</v>
      </c>
      <c r="D841" s="11" t="str">
        <f>VLOOKUP(C841,Hoja2!B:C,2,FALSE)</f>
        <v>Protección del Medio Ambiente</v>
      </c>
      <c r="E841" s="12" t="str">
        <f t="shared" si="30"/>
        <v>1</v>
      </c>
      <c r="F841" s="12" t="str">
        <f t="shared" si="31"/>
        <v>12</v>
      </c>
      <c r="G841" s="28" t="s">
        <v>384</v>
      </c>
      <c r="H841" s="29" t="s">
        <v>385</v>
      </c>
      <c r="I841" s="30">
        <v>50522</v>
      </c>
      <c r="J841" s="30">
        <v>0</v>
      </c>
      <c r="K841" s="30">
        <v>50522</v>
      </c>
      <c r="L841" s="30">
        <v>48254.77</v>
      </c>
      <c r="M841" s="30">
        <v>48254.77</v>
      </c>
      <c r="N841" s="30">
        <v>47303.89</v>
      </c>
      <c r="O841" s="30">
        <v>47303.89</v>
      </c>
    </row>
    <row r="842" spans="1:15" x14ac:dyDescent="0.25">
      <c r="A842" s="10" t="str">
        <f>MID(Tabla1[[#This Row],[Org 2]],1,2)</f>
        <v>07</v>
      </c>
      <c r="B842" s="28" t="s">
        <v>134</v>
      </c>
      <c r="C842" s="28" t="s">
        <v>138</v>
      </c>
      <c r="D842" s="11" t="str">
        <f>VLOOKUP(C842,Hoja2!B:C,2,FALSE)</f>
        <v>Protección del Medio Ambiente</v>
      </c>
      <c r="E842" s="12" t="str">
        <f t="shared" si="30"/>
        <v>1</v>
      </c>
      <c r="F842" s="12" t="str">
        <f t="shared" si="31"/>
        <v>12</v>
      </c>
      <c r="G842" s="28" t="s">
        <v>386</v>
      </c>
      <c r="H842" s="29" t="s">
        <v>387</v>
      </c>
      <c r="I842" s="30">
        <v>116846</v>
      </c>
      <c r="J842" s="30">
        <v>0</v>
      </c>
      <c r="K842" s="30">
        <v>116846</v>
      </c>
      <c r="L842" s="30">
        <v>105979.66</v>
      </c>
      <c r="M842" s="30">
        <v>105979.66</v>
      </c>
      <c r="N842" s="30">
        <v>104888.3</v>
      </c>
      <c r="O842" s="30">
        <v>104888.3</v>
      </c>
    </row>
    <row r="843" spans="1:15" x14ac:dyDescent="0.25">
      <c r="A843" s="10" t="str">
        <f>MID(Tabla1[[#This Row],[Org 2]],1,2)</f>
        <v>07</v>
      </c>
      <c r="B843" s="28" t="s">
        <v>134</v>
      </c>
      <c r="C843" s="28" t="s">
        <v>138</v>
      </c>
      <c r="D843" s="11" t="str">
        <f>VLOOKUP(C843,Hoja2!B:C,2,FALSE)</f>
        <v>Protección del Medio Ambiente</v>
      </c>
      <c r="E843" s="12" t="str">
        <f t="shared" si="30"/>
        <v>1</v>
      </c>
      <c r="F843" s="12" t="str">
        <f t="shared" si="31"/>
        <v>12</v>
      </c>
      <c r="G843" s="28" t="s">
        <v>388</v>
      </c>
      <c r="H843" s="29" t="s">
        <v>389</v>
      </c>
      <c r="I843" s="30">
        <v>280608</v>
      </c>
      <c r="J843" s="30">
        <v>0</v>
      </c>
      <c r="K843" s="30">
        <v>280608</v>
      </c>
      <c r="L843" s="30">
        <v>278912.40999999997</v>
      </c>
      <c r="M843" s="30">
        <v>278912.40999999997</v>
      </c>
      <c r="N843" s="30">
        <v>272861.2</v>
      </c>
      <c r="O843" s="30">
        <v>272861.2</v>
      </c>
    </row>
    <row r="844" spans="1:15" x14ac:dyDescent="0.25">
      <c r="A844" s="10" t="str">
        <f>MID(Tabla1[[#This Row],[Org 2]],1,2)</f>
        <v>07</v>
      </c>
      <c r="B844" s="28" t="s">
        <v>134</v>
      </c>
      <c r="C844" s="28" t="s">
        <v>138</v>
      </c>
      <c r="D844" s="11" t="str">
        <f>VLOOKUP(C844,Hoja2!B:C,2,FALSE)</f>
        <v>Protección del Medio Ambiente</v>
      </c>
      <c r="E844" s="12" t="str">
        <f t="shared" si="30"/>
        <v>1</v>
      </c>
      <c r="F844" s="12" t="str">
        <f t="shared" si="31"/>
        <v>12</v>
      </c>
      <c r="G844" s="28" t="s">
        <v>390</v>
      </c>
      <c r="H844" s="29" t="s">
        <v>391</v>
      </c>
      <c r="I844" s="30">
        <v>22587</v>
      </c>
      <c r="J844" s="30">
        <v>0</v>
      </c>
      <c r="K844" s="30">
        <v>22587</v>
      </c>
      <c r="L844" s="30">
        <v>23666.29</v>
      </c>
      <c r="M844" s="30">
        <v>23666.29</v>
      </c>
      <c r="N844" s="30">
        <v>23042.7</v>
      </c>
      <c r="O844" s="30">
        <v>23042.7</v>
      </c>
    </row>
    <row r="845" spans="1:15" x14ac:dyDescent="0.25">
      <c r="A845" s="10" t="str">
        <f>MID(Tabla1[[#This Row],[Org 2]],1,2)</f>
        <v>07</v>
      </c>
      <c r="B845" s="28" t="s">
        <v>134</v>
      </c>
      <c r="C845" s="28" t="s">
        <v>138</v>
      </c>
      <c r="D845" s="11" t="str">
        <f>VLOOKUP(C845,Hoja2!B:C,2,FALSE)</f>
        <v>Protección del Medio Ambiente</v>
      </c>
      <c r="E845" s="12" t="str">
        <f t="shared" si="30"/>
        <v>1</v>
      </c>
      <c r="F845" s="12" t="str">
        <f t="shared" si="31"/>
        <v>13</v>
      </c>
      <c r="G845" s="28" t="s">
        <v>428</v>
      </c>
      <c r="H845" s="29" t="s">
        <v>379</v>
      </c>
      <c r="I845" s="30">
        <v>18043</v>
      </c>
      <c r="J845" s="30">
        <v>0</v>
      </c>
      <c r="K845" s="30">
        <v>18043</v>
      </c>
      <c r="L845" s="30">
        <v>18505.84</v>
      </c>
      <c r="M845" s="30">
        <v>18505.84</v>
      </c>
      <c r="N845" s="30">
        <v>18459.740000000002</v>
      </c>
      <c r="O845" s="30">
        <v>18459.740000000002</v>
      </c>
    </row>
    <row r="846" spans="1:15" x14ac:dyDescent="0.25">
      <c r="A846" s="10" t="str">
        <f>MID(Tabla1[[#This Row],[Org 2]],1,2)</f>
        <v>07</v>
      </c>
      <c r="B846" s="28" t="s">
        <v>134</v>
      </c>
      <c r="C846" s="28" t="s">
        <v>138</v>
      </c>
      <c r="D846" s="11" t="str">
        <f>VLOOKUP(C846,Hoja2!B:C,2,FALSE)</f>
        <v>Protección del Medio Ambiente</v>
      </c>
      <c r="E846" s="12" t="str">
        <f t="shared" si="30"/>
        <v>1</v>
      </c>
      <c r="F846" s="12" t="str">
        <f t="shared" si="31"/>
        <v>13</v>
      </c>
      <c r="G846" s="28" t="s">
        <v>431</v>
      </c>
      <c r="H846" s="29" t="s">
        <v>432</v>
      </c>
      <c r="I846" s="30">
        <v>14300</v>
      </c>
      <c r="J846" s="30">
        <v>0</v>
      </c>
      <c r="K846" s="30">
        <v>14300</v>
      </c>
      <c r="L846" s="30">
        <v>14588.62</v>
      </c>
      <c r="M846" s="30">
        <v>14588.62</v>
      </c>
      <c r="N846" s="30">
        <v>14549.44</v>
      </c>
      <c r="O846" s="30">
        <v>14549.44</v>
      </c>
    </row>
    <row r="847" spans="1:15" x14ac:dyDescent="0.25">
      <c r="A847" s="10" t="str">
        <f>MID(Tabla1[[#This Row],[Org 2]],1,2)</f>
        <v>07</v>
      </c>
      <c r="B847" s="28" t="s">
        <v>134</v>
      </c>
      <c r="C847" s="28" t="s">
        <v>138</v>
      </c>
      <c r="D847" s="11" t="str">
        <f>VLOOKUP(C847,Hoja2!B:C,2,FALSE)</f>
        <v>Protección del Medio Ambiente</v>
      </c>
      <c r="E847" s="12" t="str">
        <f t="shared" si="30"/>
        <v>1</v>
      </c>
      <c r="F847" s="12" t="str">
        <f t="shared" si="31"/>
        <v>13</v>
      </c>
      <c r="G847" s="28" t="s">
        <v>451</v>
      </c>
      <c r="H847" s="29" t="s">
        <v>452</v>
      </c>
      <c r="I847" s="30">
        <v>72229</v>
      </c>
      <c r="J847" s="30">
        <v>-40000</v>
      </c>
      <c r="K847" s="30">
        <v>32229</v>
      </c>
      <c r="L847" s="30">
        <v>13088.29</v>
      </c>
      <c r="M847" s="30">
        <v>13088.29</v>
      </c>
      <c r="N847" s="30">
        <v>12187.19</v>
      </c>
      <c r="O847" s="30">
        <v>12187.19</v>
      </c>
    </row>
    <row r="848" spans="1:15" x14ac:dyDescent="0.25">
      <c r="A848" s="10" t="str">
        <f>MID(Tabla1[[#This Row],[Org 2]],1,2)</f>
        <v>07</v>
      </c>
      <c r="B848" s="28" t="s">
        <v>134</v>
      </c>
      <c r="C848" s="28" t="s">
        <v>138</v>
      </c>
      <c r="D848" s="11" t="str">
        <f>VLOOKUP(C848,Hoja2!B:C,2,FALSE)</f>
        <v>Protección del Medio Ambiente</v>
      </c>
      <c r="E848" s="12" t="str">
        <f t="shared" si="30"/>
        <v>2</v>
      </c>
      <c r="F848" s="12" t="str">
        <f t="shared" si="31"/>
        <v>20</v>
      </c>
      <c r="G848" s="28" t="s">
        <v>418</v>
      </c>
      <c r="H848" s="29" t="s">
        <v>419</v>
      </c>
      <c r="I848" s="30">
        <v>13000</v>
      </c>
      <c r="J848" s="30">
        <v>0</v>
      </c>
      <c r="K848" s="30">
        <v>13000</v>
      </c>
      <c r="L848" s="30">
        <v>12830</v>
      </c>
      <c r="M848" s="30">
        <v>12830</v>
      </c>
      <c r="N848" s="30">
        <v>3178.69</v>
      </c>
      <c r="O848" s="30">
        <v>2829.18</v>
      </c>
    </row>
    <row r="849" spans="1:15" x14ac:dyDescent="0.25">
      <c r="A849" s="10" t="str">
        <f>MID(Tabla1[[#This Row],[Org 2]],1,2)</f>
        <v>07</v>
      </c>
      <c r="B849" s="28" t="s">
        <v>134</v>
      </c>
      <c r="C849" s="28" t="s">
        <v>138</v>
      </c>
      <c r="D849" s="11" t="str">
        <f>VLOOKUP(C849,Hoja2!B:C,2,FALSE)</f>
        <v>Protección del Medio Ambiente</v>
      </c>
      <c r="E849" s="12" t="str">
        <f t="shared" si="30"/>
        <v>2</v>
      </c>
      <c r="F849" s="12" t="str">
        <f t="shared" si="31"/>
        <v>21</v>
      </c>
      <c r="G849" s="28" t="s">
        <v>420</v>
      </c>
      <c r="H849" s="29" t="s">
        <v>421</v>
      </c>
      <c r="I849" s="30">
        <v>28000</v>
      </c>
      <c r="J849" s="30">
        <v>0</v>
      </c>
      <c r="K849" s="30">
        <v>28000</v>
      </c>
      <c r="L849" s="30">
        <v>25095.759999999998</v>
      </c>
      <c r="M849" s="30">
        <v>25095.759999999998</v>
      </c>
      <c r="N849" s="30">
        <v>15682.19</v>
      </c>
      <c r="O849" s="30">
        <v>14009.85</v>
      </c>
    </row>
    <row r="850" spans="1:15" x14ac:dyDescent="0.25">
      <c r="A850" s="10" t="str">
        <f>MID(Tabla1[[#This Row],[Org 2]],1,2)</f>
        <v>07</v>
      </c>
      <c r="B850" s="28" t="s">
        <v>134</v>
      </c>
      <c r="C850" s="28" t="s">
        <v>138</v>
      </c>
      <c r="D850" s="11" t="str">
        <f>VLOOKUP(C850,Hoja2!B:C,2,FALSE)</f>
        <v>Protección del Medio Ambiente</v>
      </c>
      <c r="E850" s="12" t="str">
        <f t="shared" si="30"/>
        <v>2</v>
      </c>
      <c r="F850" s="12" t="str">
        <f t="shared" si="31"/>
        <v>21</v>
      </c>
      <c r="G850" s="28" t="s">
        <v>435</v>
      </c>
      <c r="H850" s="29" t="s">
        <v>436</v>
      </c>
      <c r="I850" s="30">
        <v>2500</v>
      </c>
      <c r="J850" s="30">
        <v>0</v>
      </c>
      <c r="K850" s="30">
        <v>2500</v>
      </c>
      <c r="L850" s="30">
        <v>1034.1500000000001</v>
      </c>
      <c r="M850" s="30">
        <v>1034.1500000000001</v>
      </c>
      <c r="N850" s="30">
        <v>841.8</v>
      </c>
      <c r="O850" s="30">
        <v>841.8</v>
      </c>
    </row>
    <row r="851" spans="1:15" x14ac:dyDescent="0.25">
      <c r="A851" s="10" t="str">
        <f>MID(Tabla1[[#This Row],[Org 2]],1,2)</f>
        <v>07</v>
      </c>
      <c r="B851" s="28" t="s">
        <v>134</v>
      </c>
      <c r="C851" s="28" t="s">
        <v>138</v>
      </c>
      <c r="D851" s="11" t="str">
        <f>VLOOKUP(C851,Hoja2!B:C,2,FALSE)</f>
        <v>Protección del Medio Ambiente</v>
      </c>
      <c r="E851" s="12" t="str">
        <f t="shared" si="30"/>
        <v>2</v>
      </c>
      <c r="F851" s="12" t="str">
        <f t="shared" si="31"/>
        <v>22</v>
      </c>
      <c r="G851" s="28" t="s">
        <v>453</v>
      </c>
      <c r="H851" s="29" t="s">
        <v>454</v>
      </c>
      <c r="I851" s="30">
        <v>20500</v>
      </c>
      <c r="J851" s="30">
        <v>0</v>
      </c>
      <c r="K851" s="30">
        <v>20500</v>
      </c>
      <c r="L851" s="30">
        <v>20333.37</v>
      </c>
      <c r="M851" s="30">
        <v>20333.37</v>
      </c>
      <c r="N851" s="30">
        <v>12206.66</v>
      </c>
      <c r="O851" s="30">
        <v>10753.74</v>
      </c>
    </row>
    <row r="852" spans="1:15" x14ac:dyDescent="0.25">
      <c r="A852" s="10" t="str">
        <f>MID(Tabla1[[#This Row],[Org 2]],1,2)</f>
        <v>07</v>
      </c>
      <c r="B852" s="28" t="s">
        <v>134</v>
      </c>
      <c r="C852" s="28" t="s">
        <v>138</v>
      </c>
      <c r="D852" s="11" t="str">
        <f>VLOOKUP(C852,Hoja2!B:C,2,FALSE)</f>
        <v>Protección del Medio Ambiente</v>
      </c>
      <c r="E852" s="12" t="str">
        <f t="shared" si="30"/>
        <v>2</v>
      </c>
      <c r="F852" s="12" t="str">
        <f t="shared" si="31"/>
        <v>22</v>
      </c>
      <c r="G852" s="28" t="s">
        <v>561</v>
      </c>
      <c r="H852" s="29" t="s">
        <v>562</v>
      </c>
      <c r="I852" s="30">
        <v>1600</v>
      </c>
      <c r="J852" s="30">
        <v>0</v>
      </c>
      <c r="K852" s="30">
        <v>1600</v>
      </c>
      <c r="L852" s="30">
        <v>0</v>
      </c>
      <c r="M852" s="30">
        <v>0</v>
      </c>
      <c r="N852" s="30">
        <v>0</v>
      </c>
      <c r="O852" s="30">
        <v>0</v>
      </c>
    </row>
    <row r="853" spans="1:15" x14ac:dyDescent="0.25">
      <c r="A853" s="10" t="str">
        <f>MID(Tabla1[[#This Row],[Org 2]],1,2)</f>
        <v>07</v>
      </c>
      <c r="B853" s="28" t="s">
        <v>134</v>
      </c>
      <c r="C853" s="28" t="s">
        <v>138</v>
      </c>
      <c r="D853" s="11" t="str">
        <f>VLOOKUP(C853,Hoja2!B:C,2,FALSE)</f>
        <v>Protección del Medio Ambiente</v>
      </c>
      <c r="E853" s="12" t="str">
        <f t="shared" si="30"/>
        <v>2</v>
      </c>
      <c r="F853" s="12" t="str">
        <f t="shared" si="31"/>
        <v>22</v>
      </c>
      <c r="G853" s="28" t="s">
        <v>437</v>
      </c>
      <c r="H853" s="29" t="s">
        <v>438</v>
      </c>
      <c r="I853" s="30">
        <v>5000</v>
      </c>
      <c r="J853" s="30">
        <v>0</v>
      </c>
      <c r="K853" s="30">
        <v>5000</v>
      </c>
      <c r="L853" s="30">
        <v>1000</v>
      </c>
      <c r="M853" s="30">
        <v>1000</v>
      </c>
      <c r="N853" s="30">
        <v>790.01</v>
      </c>
      <c r="O853" s="30">
        <v>686.91</v>
      </c>
    </row>
    <row r="854" spans="1:15" x14ac:dyDescent="0.25">
      <c r="A854" s="10" t="str">
        <f>MID(Tabla1[[#This Row],[Org 2]],1,2)</f>
        <v>07</v>
      </c>
      <c r="B854" s="28" t="s">
        <v>134</v>
      </c>
      <c r="C854" s="28" t="s">
        <v>138</v>
      </c>
      <c r="D854" s="11" t="str">
        <f>VLOOKUP(C854,Hoja2!B:C,2,FALSE)</f>
        <v>Protección del Medio Ambiente</v>
      </c>
      <c r="E854" s="12" t="str">
        <f t="shared" si="30"/>
        <v>2</v>
      </c>
      <c r="F854" s="12" t="str">
        <f t="shared" si="31"/>
        <v>22</v>
      </c>
      <c r="G854" s="28" t="s">
        <v>439</v>
      </c>
      <c r="H854" s="29" t="s">
        <v>440</v>
      </c>
      <c r="I854" s="30">
        <v>2000</v>
      </c>
      <c r="J854" s="30">
        <v>0</v>
      </c>
      <c r="K854" s="30">
        <v>2000</v>
      </c>
      <c r="L854" s="30">
        <v>1000</v>
      </c>
      <c r="M854" s="30">
        <v>996.28</v>
      </c>
      <c r="N854" s="30">
        <v>996.28</v>
      </c>
      <c r="O854" s="30">
        <v>996.28</v>
      </c>
    </row>
    <row r="855" spans="1:15" x14ac:dyDescent="0.25">
      <c r="A855" s="10" t="str">
        <f>MID(Tabla1[[#This Row],[Org 2]],1,2)</f>
        <v>07</v>
      </c>
      <c r="B855" s="28" t="s">
        <v>134</v>
      </c>
      <c r="C855" s="28" t="s">
        <v>138</v>
      </c>
      <c r="D855" s="11" t="str">
        <f>VLOOKUP(C855,Hoja2!B:C,2,FALSE)</f>
        <v>Protección del Medio Ambiente</v>
      </c>
      <c r="E855" s="12" t="str">
        <f t="shared" si="30"/>
        <v>2</v>
      </c>
      <c r="F855" s="12" t="str">
        <f t="shared" si="31"/>
        <v>22</v>
      </c>
      <c r="G855" s="28" t="s">
        <v>639</v>
      </c>
      <c r="H855" s="29" t="s">
        <v>640</v>
      </c>
      <c r="I855" s="30">
        <v>30000</v>
      </c>
      <c r="J855" s="30">
        <v>0</v>
      </c>
      <c r="K855" s="30">
        <v>30000</v>
      </c>
      <c r="L855" s="30">
        <v>24599.73</v>
      </c>
      <c r="M855" s="30">
        <v>23789.26</v>
      </c>
      <c r="N855" s="30">
        <v>20185.62</v>
      </c>
      <c r="O855" s="30">
        <v>19252.060000000001</v>
      </c>
    </row>
    <row r="856" spans="1:15" x14ac:dyDescent="0.25">
      <c r="A856" s="10" t="str">
        <f>MID(Tabla1[[#This Row],[Org 2]],1,2)</f>
        <v>07</v>
      </c>
      <c r="B856" s="28" t="s">
        <v>134</v>
      </c>
      <c r="C856" s="28" t="s">
        <v>138</v>
      </c>
      <c r="D856" s="11" t="str">
        <f>VLOOKUP(C856,Hoja2!B:C,2,FALSE)</f>
        <v>Protección del Medio Ambiente</v>
      </c>
      <c r="E856" s="12" t="str">
        <f t="shared" si="30"/>
        <v>2</v>
      </c>
      <c r="F856" s="12" t="str">
        <f t="shared" si="31"/>
        <v>22</v>
      </c>
      <c r="G856" s="28" t="s">
        <v>443</v>
      </c>
      <c r="H856" s="29" t="s">
        <v>444</v>
      </c>
      <c r="I856" s="30">
        <v>31000</v>
      </c>
      <c r="J856" s="30">
        <v>0</v>
      </c>
      <c r="K856" s="30">
        <v>31000</v>
      </c>
      <c r="L856" s="30">
        <v>31347.49</v>
      </c>
      <c r="M856" s="30">
        <v>31172.58</v>
      </c>
      <c r="N856" s="30">
        <v>21319.19</v>
      </c>
      <c r="O856" s="30">
        <v>21319.19</v>
      </c>
    </row>
    <row r="857" spans="1:15" x14ac:dyDescent="0.25">
      <c r="A857" s="10" t="str">
        <f>MID(Tabla1[[#This Row],[Org 2]],1,2)</f>
        <v>07</v>
      </c>
      <c r="B857" s="28" t="s">
        <v>134</v>
      </c>
      <c r="C857" s="28" t="s">
        <v>138</v>
      </c>
      <c r="D857" s="11" t="str">
        <f>VLOOKUP(C857,Hoja2!B:C,2,FALSE)</f>
        <v>Protección del Medio Ambiente</v>
      </c>
      <c r="E857" s="12" t="str">
        <f t="shared" ref="E857" si="32">LEFT(G857,1)</f>
        <v>2</v>
      </c>
      <c r="F857" s="12" t="str">
        <f t="shared" ref="F857" si="33">LEFT(G857,2)</f>
        <v>22</v>
      </c>
      <c r="G857" s="28" t="s">
        <v>396</v>
      </c>
      <c r="H857" s="29" t="s">
        <v>397</v>
      </c>
      <c r="I857" s="30">
        <v>1000</v>
      </c>
      <c r="J857" s="30">
        <v>0</v>
      </c>
      <c r="K857" s="30">
        <v>1000</v>
      </c>
      <c r="L857" s="30">
        <v>1000</v>
      </c>
      <c r="M857" s="30">
        <v>1000</v>
      </c>
      <c r="N857" s="30">
        <v>597.16999999999996</v>
      </c>
      <c r="O857" s="30">
        <v>597.16999999999996</v>
      </c>
    </row>
    <row r="858" spans="1:15" x14ac:dyDescent="0.25">
      <c r="A858" s="10" t="str">
        <f>MID(Tabla1[[#This Row],[Org 2]],1,2)</f>
        <v>07</v>
      </c>
      <c r="B858" s="28" t="s">
        <v>134</v>
      </c>
      <c r="C858" s="28" t="s">
        <v>138</v>
      </c>
      <c r="D858" s="11" t="str">
        <f>VLOOKUP(C858,Hoja2!B:C,2,FALSE)</f>
        <v>Protección del Medio Ambiente</v>
      </c>
      <c r="E858" s="12" t="str">
        <f t="shared" si="30"/>
        <v>2</v>
      </c>
      <c r="F858" s="12" t="str">
        <f t="shared" si="31"/>
        <v>22</v>
      </c>
      <c r="G858" s="28" t="s">
        <v>457</v>
      </c>
      <c r="H858" s="29" t="s">
        <v>458</v>
      </c>
      <c r="I858" s="30">
        <v>2000</v>
      </c>
      <c r="J858" s="30">
        <v>0</v>
      </c>
      <c r="K858" s="30">
        <v>2000</v>
      </c>
      <c r="L858" s="30">
        <v>0</v>
      </c>
      <c r="M858" s="30">
        <v>0</v>
      </c>
      <c r="N858" s="30">
        <v>0</v>
      </c>
      <c r="O858" s="30">
        <v>0</v>
      </c>
    </row>
    <row r="859" spans="1:15" x14ac:dyDescent="0.25">
      <c r="A859" s="10" t="str">
        <f>MID(Tabla1[[#This Row],[Org 2]],1,2)</f>
        <v>07</v>
      </c>
      <c r="B859" s="28" t="s">
        <v>134</v>
      </c>
      <c r="C859" s="28" t="s">
        <v>138</v>
      </c>
      <c r="D859" s="11" t="str">
        <f>VLOOKUP(C859,Hoja2!B:C,2,FALSE)</f>
        <v>Protección del Medio Ambiente</v>
      </c>
      <c r="E859" s="12" t="str">
        <f t="shared" si="30"/>
        <v>2</v>
      </c>
      <c r="F859" s="12" t="str">
        <f t="shared" si="31"/>
        <v>22</v>
      </c>
      <c r="G859" s="28" t="s">
        <v>473</v>
      </c>
      <c r="H859" s="29" t="s">
        <v>474</v>
      </c>
      <c r="I859" s="30">
        <v>16000</v>
      </c>
      <c r="J859" s="30">
        <v>0</v>
      </c>
      <c r="K859" s="30">
        <v>16000</v>
      </c>
      <c r="L859" s="30">
        <v>14133.68</v>
      </c>
      <c r="M859" s="30">
        <v>14133.68</v>
      </c>
      <c r="N859" s="30">
        <v>14133.68</v>
      </c>
      <c r="O859" s="30">
        <v>14133.68</v>
      </c>
    </row>
    <row r="860" spans="1:15" x14ac:dyDescent="0.25">
      <c r="A860" s="10" t="str">
        <f>MID(Tabla1[[#This Row],[Org 2]],1,2)</f>
        <v>07</v>
      </c>
      <c r="B860" s="28" t="s">
        <v>134</v>
      </c>
      <c r="C860" s="28" t="s">
        <v>138</v>
      </c>
      <c r="D860" s="11" t="str">
        <f>VLOOKUP(C860,Hoja2!B:C,2,FALSE)</f>
        <v>Protección del Medio Ambiente</v>
      </c>
      <c r="E860" s="12" t="str">
        <f t="shared" si="30"/>
        <v>2</v>
      </c>
      <c r="F860" s="12" t="str">
        <f t="shared" si="31"/>
        <v>22</v>
      </c>
      <c r="G860" s="28" t="s">
        <v>445</v>
      </c>
      <c r="H860" s="29" t="s">
        <v>446</v>
      </c>
      <c r="I860" s="30">
        <v>14000</v>
      </c>
      <c r="J860" s="30">
        <v>0</v>
      </c>
      <c r="K860" s="30">
        <v>14000</v>
      </c>
      <c r="L860" s="30">
        <v>9867.6</v>
      </c>
      <c r="M860" s="30">
        <v>9867.6</v>
      </c>
      <c r="N860" s="30">
        <v>9867.6</v>
      </c>
      <c r="O860" s="30">
        <v>9559.2000000000007</v>
      </c>
    </row>
    <row r="861" spans="1:15" x14ac:dyDescent="0.25">
      <c r="A861" s="10" t="str">
        <f>MID(Tabla1[[#This Row],[Org 2]],1,2)</f>
        <v>07</v>
      </c>
      <c r="B861" s="28" t="s">
        <v>134</v>
      </c>
      <c r="C861" s="28" t="s">
        <v>138</v>
      </c>
      <c r="D861" s="11" t="str">
        <f>VLOOKUP(C861,Hoja2!B:C,2,FALSE)</f>
        <v>Protección del Medio Ambiente</v>
      </c>
      <c r="E861" s="12" t="str">
        <f t="shared" si="30"/>
        <v>2</v>
      </c>
      <c r="F861" s="12" t="str">
        <f t="shared" si="31"/>
        <v>22</v>
      </c>
      <c r="G861" s="28" t="s">
        <v>707</v>
      </c>
      <c r="H861" s="29" t="s">
        <v>708</v>
      </c>
      <c r="I861" s="30">
        <v>2500</v>
      </c>
      <c r="J861" s="30">
        <v>0</v>
      </c>
      <c r="K861" s="30">
        <v>2500</v>
      </c>
      <c r="L861" s="30">
        <v>0</v>
      </c>
      <c r="M861" s="30">
        <v>0</v>
      </c>
      <c r="N861" s="30">
        <v>0</v>
      </c>
      <c r="O861" s="30">
        <v>0</v>
      </c>
    </row>
    <row r="862" spans="1:15" x14ac:dyDescent="0.25">
      <c r="A862" s="10" t="str">
        <f>MID(Tabla1[[#This Row],[Org 2]],1,2)</f>
        <v>07</v>
      </c>
      <c r="B862" s="28" t="s">
        <v>134</v>
      </c>
      <c r="C862" s="28" t="s">
        <v>138</v>
      </c>
      <c r="D862" s="11" t="str">
        <f>VLOOKUP(C862,Hoja2!B:C,2,FALSE)</f>
        <v>Protección del Medio Ambiente</v>
      </c>
      <c r="E862" s="12" t="str">
        <f t="shared" si="30"/>
        <v>2</v>
      </c>
      <c r="F862" s="12" t="str">
        <f t="shared" si="31"/>
        <v>22</v>
      </c>
      <c r="G862" s="28" t="s">
        <v>500</v>
      </c>
      <c r="H862" s="29" t="s">
        <v>501</v>
      </c>
      <c r="I862" s="30">
        <v>2500</v>
      </c>
      <c r="J862" s="30">
        <v>0</v>
      </c>
      <c r="K862" s="30">
        <v>2500</v>
      </c>
      <c r="L862" s="30">
        <v>0</v>
      </c>
      <c r="M862" s="30">
        <v>0</v>
      </c>
      <c r="N862" s="30">
        <v>0</v>
      </c>
      <c r="O862" s="30">
        <v>0</v>
      </c>
    </row>
    <row r="863" spans="1:15" x14ac:dyDescent="0.25">
      <c r="A863" s="10" t="str">
        <f>MID(Tabla1[[#This Row],[Org 2]],1,2)</f>
        <v>07</v>
      </c>
      <c r="B863" s="28" t="s">
        <v>134</v>
      </c>
      <c r="C863" s="28" t="s">
        <v>138</v>
      </c>
      <c r="D863" s="11" t="str">
        <f>VLOOKUP(C863,Hoja2!B:C,2,FALSE)</f>
        <v>Protección del Medio Ambiente</v>
      </c>
      <c r="E863" s="12" t="str">
        <f t="shared" si="30"/>
        <v>2</v>
      </c>
      <c r="F863" s="12" t="str">
        <f t="shared" si="31"/>
        <v>22</v>
      </c>
      <c r="G863" s="28" t="s">
        <v>461</v>
      </c>
      <c r="H863" s="29" t="s">
        <v>462</v>
      </c>
      <c r="I863" s="30">
        <v>125000</v>
      </c>
      <c r="J863" s="30">
        <v>0</v>
      </c>
      <c r="K863" s="30">
        <v>125000</v>
      </c>
      <c r="L863" s="30">
        <v>91442.65</v>
      </c>
      <c r="M863" s="30">
        <v>91442.65</v>
      </c>
      <c r="N863" s="30">
        <v>88701.6</v>
      </c>
      <c r="O863" s="30">
        <v>78488.59</v>
      </c>
    </row>
    <row r="864" spans="1:15" x14ac:dyDescent="0.25">
      <c r="A864" s="10" t="str">
        <f>MID(Tabla1[[#This Row],[Org 2]],1,2)</f>
        <v>07</v>
      </c>
      <c r="B864" s="28" t="s">
        <v>134</v>
      </c>
      <c r="C864" s="28" t="s">
        <v>138</v>
      </c>
      <c r="D864" s="11" t="str">
        <f>VLOOKUP(C864,Hoja2!B:C,2,FALSE)</f>
        <v>Protección del Medio Ambiente</v>
      </c>
      <c r="E864" s="12" t="str">
        <f t="shared" si="30"/>
        <v>2</v>
      </c>
      <c r="F864" s="12" t="str">
        <f t="shared" si="31"/>
        <v>22</v>
      </c>
      <c r="G864" s="28" t="s">
        <v>424</v>
      </c>
      <c r="H864" s="29" t="s">
        <v>425</v>
      </c>
      <c r="I864" s="30">
        <v>125000</v>
      </c>
      <c r="J864" s="30">
        <v>-17900</v>
      </c>
      <c r="K864" s="30">
        <v>107100</v>
      </c>
      <c r="L864" s="30">
        <v>91764.11</v>
      </c>
      <c r="M864" s="30">
        <v>91764.11</v>
      </c>
      <c r="N864" s="30">
        <v>88489.04</v>
      </c>
      <c r="O864" s="30">
        <v>78090.3</v>
      </c>
    </row>
    <row r="865" spans="1:15" x14ac:dyDescent="0.25">
      <c r="A865" s="10" t="str">
        <f>MID(Tabla1[[#This Row],[Org 2]],1,2)</f>
        <v>07</v>
      </c>
      <c r="B865" s="28" t="s">
        <v>134</v>
      </c>
      <c r="C865" s="28" t="s">
        <v>138</v>
      </c>
      <c r="D865" s="11" t="str">
        <f>VLOOKUP(C865,Hoja2!B:C,2,FALSE)</f>
        <v>Protección del Medio Ambiente</v>
      </c>
      <c r="E865" s="12" t="str">
        <f t="shared" si="30"/>
        <v>2</v>
      </c>
      <c r="F865" s="12" t="str">
        <f t="shared" si="31"/>
        <v>23</v>
      </c>
      <c r="G865" s="28" t="s">
        <v>404</v>
      </c>
      <c r="H865" s="29" t="s">
        <v>405</v>
      </c>
      <c r="I865" s="30">
        <v>2000</v>
      </c>
      <c r="J865" s="30">
        <v>0</v>
      </c>
      <c r="K865" s="30">
        <v>2000</v>
      </c>
      <c r="L865" s="30">
        <v>1014.91</v>
      </c>
      <c r="M865" s="30">
        <v>1014.91</v>
      </c>
      <c r="N865" s="30">
        <v>1014.91</v>
      </c>
      <c r="O865" s="30">
        <v>1014.91</v>
      </c>
    </row>
    <row r="866" spans="1:15" x14ac:dyDescent="0.25">
      <c r="A866" s="10" t="str">
        <f>MID(Tabla1[[#This Row],[Org 2]],1,2)</f>
        <v>07</v>
      </c>
      <c r="B866" s="28" t="s">
        <v>134</v>
      </c>
      <c r="C866" s="28" t="s">
        <v>138</v>
      </c>
      <c r="D866" s="11" t="str">
        <f>VLOOKUP(C866,Hoja2!B:C,2,FALSE)</f>
        <v>Protección del Medio Ambiente</v>
      </c>
      <c r="E866" s="12" t="str">
        <f t="shared" si="30"/>
        <v>2</v>
      </c>
      <c r="F866" s="12" t="str">
        <f t="shared" si="31"/>
        <v>23</v>
      </c>
      <c r="G866" s="28" t="s">
        <v>408</v>
      </c>
      <c r="H866" s="29" t="s">
        <v>409</v>
      </c>
      <c r="I866" s="30">
        <v>2000</v>
      </c>
      <c r="J866" s="30">
        <v>0</v>
      </c>
      <c r="K866" s="30">
        <v>2000</v>
      </c>
      <c r="L866" s="30">
        <v>1004.12</v>
      </c>
      <c r="M866" s="30">
        <v>1004.12</v>
      </c>
      <c r="N866" s="30">
        <v>1004.12</v>
      </c>
      <c r="O866" s="30">
        <v>1004.12</v>
      </c>
    </row>
    <row r="867" spans="1:15" x14ac:dyDescent="0.25">
      <c r="A867" s="10" t="str">
        <f>MID(Tabla1[[#This Row],[Org 2]],1,2)</f>
        <v>07</v>
      </c>
      <c r="B867" s="28" t="s">
        <v>134</v>
      </c>
      <c r="C867" s="28" t="s">
        <v>138</v>
      </c>
      <c r="D867" s="11" t="str">
        <f>VLOOKUP(C867,Hoja2!B:C,2,FALSE)</f>
        <v>Protección del Medio Ambiente</v>
      </c>
      <c r="E867" s="12" t="str">
        <f t="shared" si="30"/>
        <v>4</v>
      </c>
      <c r="F867" s="12" t="str">
        <f t="shared" si="31"/>
        <v>48</v>
      </c>
      <c r="G867" s="28" t="s">
        <v>410</v>
      </c>
      <c r="H867" s="29" t="s">
        <v>411</v>
      </c>
      <c r="I867" s="30">
        <v>0</v>
      </c>
      <c r="J867" s="30">
        <v>0</v>
      </c>
      <c r="K867" s="30">
        <v>0</v>
      </c>
      <c r="L867" s="30">
        <v>2700</v>
      </c>
      <c r="M867" s="30">
        <v>2700</v>
      </c>
      <c r="N867" s="30">
        <v>2700</v>
      </c>
      <c r="O867" s="30">
        <v>2700</v>
      </c>
    </row>
    <row r="868" spans="1:15" x14ac:dyDescent="0.25">
      <c r="A868" s="10" t="str">
        <f>MID(Tabla1[[#This Row],[Org 2]],1,2)</f>
        <v>07</v>
      </c>
      <c r="B868" s="28" t="s">
        <v>134</v>
      </c>
      <c r="C868" s="28" t="s">
        <v>138</v>
      </c>
      <c r="D868" s="11" t="str">
        <f>VLOOKUP(C868,Hoja2!B:C,2,FALSE)</f>
        <v>Protección del Medio Ambiente</v>
      </c>
      <c r="E868" s="12" t="str">
        <f t="shared" si="30"/>
        <v>4</v>
      </c>
      <c r="F868" s="12" t="str">
        <f t="shared" si="31"/>
        <v>48</v>
      </c>
      <c r="G868" s="28" t="s">
        <v>552</v>
      </c>
      <c r="H868" s="29" t="s">
        <v>411</v>
      </c>
      <c r="I868" s="30">
        <v>17000</v>
      </c>
      <c r="J868" s="30">
        <v>0</v>
      </c>
      <c r="K868" s="30">
        <v>17000</v>
      </c>
      <c r="L868" s="30">
        <v>0</v>
      </c>
      <c r="M868" s="30">
        <v>0</v>
      </c>
      <c r="N868" s="30">
        <v>0</v>
      </c>
      <c r="O868" s="30">
        <v>0</v>
      </c>
    </row>
    <row r="869" spans="1:15" x14ac:dyDescent="0.25">
      <c r="A869" s="10" t="str">
        <f>MID(Tabla1[[#This Row],[Org 2]],1,2)</f>
        <v>07</v>
      </c>
      <c r="B869" s="28" t="s">
        <v>134</v>
      </c>
      <c r="C869" s="28" t="s">
        <v>138</v>
      </c>
      <c r="D869" s="11" t="str">
        <f>VLOOKUP(C869,Hoja2!B:C,2,FALSE)</f>
        <v>Protección del Medio Ambiente</v>
      </c>
      <c r="E869" s="12" t="str">
        <f t="shared" si="30"/>
        <v>6</v>
      </c>
      <c r="F869" s="12" t="str">
        <f t="shared" si="31"/>
        <v>62</v>
      </c>
      <c r="G869" s="28" t="s">
        <v>455</v>
      </c>
      <c r="H869" s="29" t="s">
        <v>456</v>
      </c>
      <c r="I869" s="30">
        <v>127000</v>
      </c>
      <c r="J869" s="30">
        <v>0</v>
      </c>
      <c r="K869" s="30">
        <v>127000</v>
      </c>
      <c r="L869" s="30">
        <v>0</v>
      </c>
      <c r="M869" s="30">
        <v>0</v>
      </c>
      <c r="N869" s="30">
        <v>0</v>
      </c>
      <c r="O869" s="30">
        <v>0</v>
      </c>
    </row>
    <row r="870" spans="1:15" x14ac:dyDescent="0.25">
      <c r="A870" s="10" t="str">
        <f>MID(Tabla1[[#This Row],[Org 2]],1,2)</f>
        <v>07</v>
      </c>
      <c r="B870" s="28" t="s">
        <v>134</v>
      </c>
      <c r="C870" s="28" t="s">
        <v>138</v>
      </c>
      <c r="D870" s="11" t="str">
        <f>VLOOKUP(C870,Hoja2!B:C,2,FALSE)</f>
        <v>Protección del Medio Ambiente</v>
      </c>
      <c r="E870" s="12" t="str">
        <f t="shared" si="30"/>
        <v>6</v>
      </c>
      <c r="F870" s="12" t="str">
        <f t="shared" si="31"/>
        <v>63</v>
      </c>
      <c r="G870" s="28" t="s">
        <v>575</v>
      </c>
      <c r="H870" s="29" t="s">
        <v>456</v>
      </c>
      <c r="I870" s="30">
        <v>761001</v>
      </c>
      <c r="J870" s="30">
        <v>4685.28</v>
      </c>
      <c r="K870" s="30">
        <v>765686.28</v>
      </c>
      <c r="L870" s="30">
        <v>755229.84</v>
      </c>
      <c r="M870" s="30">
        <v>755229.84</v>
      </c>
      <c r="N870" s="30">
        <v>755229.73</v>
      </c>
      <c r="O870" s="30">
        <v>713153.11</v>
      </c>
    </row>
    <row r="871" spans="1:15" x14ac:dyDescent="0.25">
      <c r="A871" s="10" t="str">
        <f>MID(Tabla1[[#This Row],[Org 2]],1,2)</f>
        <v>07</v>
      </c>
      <c r="B871" s="28" t="s">
        <v>134</v>
      </c>
      <c r="C871" s="28" t="s">
        <v>138</v>
      </c>
      <c r="D871" s="11" t="str">
        <f>VLOOKUP(C871,Hoja2!B:C,2,FALSE)</f>
        <v>Protección del Medio Ambiente</v>
      </c>
      <c r="E871" s="12" t="str">
        <f t="shared" si="30"/>
        <v>6</v>
      </c>
      <c r="F871" s="12" t="str">
        <f t="shared" si="31"/>
        <v>64</v>
      </c>
      <c r="G871" s="28" t="s">
        <v>490</v>
      </c>
      <c r="H871" s="29" t="s">
        <v>491</v>
      </c>
      <c r="I871" s="30">
        <v>141000</v>
      </c>
      <c r="J871" s="30">
        <v>17900</v>
      </c>
      <c r="K871" s="30">
        <v>158900</v>
      </c>
      <c r="L871" s="30">
        <v>17899.53</v>
      </c>
      <c r="M871" s="30">
        <v>17899.53</v>
      </c>
      <c r="N871" s="30">
        <v>17899.53</v>
      </c>
      <c r="O871" s="30">
        <v>17899.53</v>
      </c>
    </row>
    <row r="872" spans="1:15" x14ac:dyDescent="0.25">
      <c r="A872" s="10" t="str">
        <f>MID(Tabla1[[#This Row],[Org 2]],1,2)</f>
        <v>08</v>
      </c>
      <c r="B872" s="28" t="s">
        <v>139</v>
      </c>
      <c r="C872" s="28" t="s">
        <v>140</v>
      </c>
      <c r="D872" s="11" t="str">
        <f>VLOOKUP(C872,Hoja2!B:C,2,FALSE)</f>
        <v>Dirección del Área de Movilidad y Espacio Urbano</v>
      </c>
      <c r="E872" s="12" t="str">
        <f t="shared" si="30"/>
        <v>1</v>
      </c>
      <c r="F872" s="12" t="str">
        <f t="shared" si="31"/>
        <v>12</v>
      </c>
      <c r="G872" s="28" t="s">
        <v>412</v>
      </c>
      <c r="H872" s="29" t="s">
        <v>413</v>
      </c>
      <c r="I872" s="30">
        <v>114908</v>
      </c>
      <c r="J872" s="30">
        <v>0</v>
      </c>
      <c r="K872" s="30">
        <v>114908</v>
      </c>
      <c r="L872" s="30">
        <v>93456.9</v>
      </c>
      <c r="M872" s="30">
        <v>93456.9</v>
      </c>
      <c r="N872" s="30">
        <v>93431.54</v>
      </c>
      <c r="O872" s="30">
        <v>93431.54</v>
      </c>
    </row>
    <row r="873" spans="1:15" x14ac:dyDescent="0.25">
      <c r="A873" s="10" t="str">
        <f>MID(Tabla1[[#This Row],[Org 2]],1,2)</f>
        <v>08</v>
      </c>
      <c r="B873" s="28" t="s">
        <v>139</v>
      </c>
      <c r="C873" s="28" t="s">
        <v>140</v>
      </c>
      <c r="D873" s="11" t="str">
        <f>VLOOKUP(C873,Hoja2!B:C,2,FALSE)</f>
        <v>Dirección del Área de Movilidad y Espacio Urbano</v>
      </c>
      <c r="E873" s="12" t="str">
        <f t="shared" si="30"/>
        <v>1</v>
      </c>
      <c r="F873" s="12" t="str">
        <f t="shared" si="31"/>
        <v>12</v>
      </c>
      <c r="G873" s="28" t="s">
        <v>382</v>
      </c>
      <c r="H873" s="29" t="s">
        <v>383</v>
      </c>
      <c r="I873" s="30">
        <v>22102</v>
      </c>
      <c r="J873" s="30">
        <v>0</v>
      </c>
      <c r="K873" s="30">
        <v>22102</v>
      </c>
      <c r="L873" s="30">
        <v>39766.559999999998</v>
      </c>
      <c r="M873" s="30">
        <v>39766.559999999998</v>
      </c>
      <c r="N873" s="30">
        <v>33689.93</v>
      </c>
      <c r="O873" s="30">
        <v>33689.93</v>
      </c>
    </row>
    <row r="874" spans="1:15" x14ac:dyDescent="0.25">
      <c r="A874" s="10" t="str">
        <f>MID(Tabla1[[#This Row],[Org 2]],1,2)</f>
        <v>08</v>
      </c>
      <c r="B874" s="28" t="s">
        <v>139</v>
      </c>
      <c r="C874" s="28" t="s">
        <v>140</v>
      </c>
      <c r="D874" s="11" t="str">
        <f>VLOOKUP(C874,Hoja2!B:C,2,FALSE)</f>
        <v>Dirección del Área de Movilidad y Espacio Urbano</v>
      </c>
      <c r="E874" s="12" t="str">
        <f t="shared" si="30"/>
        <v>1</v>
      </c>
      <c r="F874" s="12" t="str">
        <f t="shared" si="31"/>
        <v>12</v>
      </c>
      <c r="G874" s="28" t="s">
        <v>416</v>
      </c>
      <c r="H874" s="29" t="s">
        <v>417</v>
      </c>
      <c r="I874" s="30">
        <v>28102</v>
      </c>
      <c r="J874" s="30">
        <v>0</v>
      </c>
      <c r="K874" s="30">
        <v>28102</v>
      </c>
      <c r="L874" s="30">
        <v>25134.44</v>
      </c>
      <c r="M874" s="30">
        <v>25134.44</v>
      </c>
      <c r="N874" s="30">
        <v>11981.81</v>
      </c>
      <c r="O874" s="30">
        <v>11981.81</v>
      </c>
    </row>
    <row r="875" spans="1:15" x14ac:dyDescent="0.25">
      <c r="A875" s="10" t="str">
        <f>MID(Tabla1[[#This Row],[Org 2]],1,2)</f>
        <v>08</v>
      </c>
      <c r="B875" s="28" t="s">
        <v>139</v>
      </c>
      <c r="C875" s="28" t="s">
        <v>140</v>
      </c>
      <c r="D875" s="11" t="str">
        <f>VLOOKUP(C875,Hoja2!B:C,2,FALSE)</f>
        <v>Dirección del Área de Movilidad y Espacio Urbano</v>
      </c>
      <c r="E875" s="12" t="str">
        <f t="shared" si="30"/>
        <v>1</v>
      </c>
      <c r="F875" s="12" t="str">
        <f t="shared" si="31"/>
        <v>12</v>
      </c>
      <c r="G875" s="28" t="s">
        <v>384</v>
      </c>
      <c r="H875" s="29" t="s">
        <v>385</v>
      </c>
      <c r="I875" s="30">
        <v>27190</v>
      </c>
      <c r="J875" s="30">
        <v>0</v>
      </c>
      <c r="K875" s="30">
        <v>27190</v>
      </c>
      <c r="L875" s="30">
        <v>31299.86</v>
      </c>
      <c r="M875" s="30">
        <v>31299.86</v>
      </c>
      <c r="N875" s="30">
        <v>31059.39</v>
      </c>
      <c r="O875" s="30">
        <v>31059.39</v>
      </c>
    </row>
    <row r="876" spans="1:15" x14ac:dyDescent="0.25">
      <c r="A876" s="10" t="str">
        <f>MID(Tabla1[[#This Row],[Org 2]],1,2)</f>
        <v>08</v>
      </c>
      <c r="B876" s="28" t="s">
        <v>139</v>
      </c>
      <c r="C876" s="28" t="s">
        <v>140</v>
      </c>
      <c r="D876" s="11" t="str">
        <f>VLOOKUP(C876,Hoja2!B:C,2,FALSE)</f>
        <v>Dirección del Área de Movilidad y Espacio Urbano</v>
      </c>
      <c r="E876" s="12" t="str">
        <f t="shared" si="30"/>
        <v>1</v>
      </c>
      <c r="F876" s="12" t="str">
        <f t="shared" si="31"/>
        <v>12</v>
      </c>
      <c r="G876" s="28" t="s">
        <v>386</v>
      </c>
      <c r="H876" s="29" t="s">
        <v>387</v>
      </c>
      <c r="I876" s="30">
        <v>111514</v>
      </c>
      <c r="J876" s="30">
        <v>0</v>
      </c>
      <c r="K876" s="30">
        <v>111514</v>
      </c>
      <c r="L876" s="30">
        <v>106058.94</v>
      </c>
      <c r="M876" s="30">
        <v>106058.94</v>
      </c>
      <c r="N876" s="30">
        <v>95936.24</v>
      </c>
      <c r="O876" s="30">
        <v>95936.24</v>
      </c>
    </row>
    <row r="877" spans="1:15" x14ac:dyDescent="0.25">
      <c r="A877" s="10" t="str">
        <f>MID(Tabla1[[#This Row],[Org 2]],1,2)</f>
        <v>08</v>
      </c>
      <c r="B877" s="28" t="s">
        <v>139</v>
      </c>
      <c r="C877" s="28" t="s">
        <v>140</v>
      </c>
      <c r="D877" s="11" t="str">
        <f>VLOOKUP(C877,Hoja2!B:C,2,FALSE)</f>
        <v>Dirección del Área de Movilidad y Espacio Urbano</v>
      </c>
      <c r="E877" s="12" t="str">
        <f t="shared" si="30"/>
        <v>1</v>
      </c>
      <c r="F877" s="12" t="str">
        <f t="shared" si="31"/>
        <v>12</v>
      </c>
      <c r="G877" s="28" t="s">
        <v>388</v>
      </c>
      <c r="H877" s="29" t="s">
        <v>389</v>
      </c>
      <c r="I877" s="30">
        <v>275766</v>
      </c>
      <c r="J877" s="30">
        <v>0</v>
      </c>
      <c r="K877" s="30">
        <v>275766</v>
      </c>
      <c r="L877" s="30">
        <v>257743.3</v>
      </c>
      <c r="M877" s="30">
        <v>257743.3</v>
      </c>
      <c r="N877" s="30">
        <v>235567.17</v>
      </c>
      <c r="O877" s="30">
        <v>235567.17</v>
      </c>
    </row>
    <row r="878" spans="1:15" x14ac:dyDescent="0.25">
      <c r="A878" s="10" t="str">
        <f>MID(Tabla1[[#This Row],[Org 2]],1,2)</f>
        <v>08</v>
      </c>
      <c r="B878" s="28" t="s">
        <v>139</v>
      </c>
      <c r="C878" s="28" t="s">
        <v>140</v>
      </c>
      <c r="D878" s="11" t="str">
        <f>VLOOKUP(C878,Hoja2!B:C,2,FALSE)</f>
        <v>Dirección del Área de Movilidad y Espacio Urbano</v>
      </c>
      <c r="E878" s="12" t="str">
        <f t="shared" si="30"/>
        <v>1</v>
      </c>
      <c r="F878" s="12" t="str">
        <f t="shared" si="31"/>
        <v>12</v>
      </c>
      <c r="G878" s="28" t="s">
        <v>390</v>
      </c>
      <c r="H878" s="29" t="s">
        <v>391</v>
      </c>
      <c r="I878" s="30">
        <v>14044</v>
      </c>
      <c r="J878" s="30">
        <v>0</v>
      </c>
      <c r="K878" s="30">
        <v>14044</v>
      </c>
      <c r="L878" s="30">
        <v>16817.46</v>
      </c>
      <c r="M878" s="30">
        <v>16817.46</v>
      </c>
      <c r="N878" s="30">
        <v>16705.5</v>
      </c>
      <c r="O878" s="30">
        <v>16705.5</v>
      </c>
    </row>
    <row r="879" spans="1:15" x14ac:dyDescent="0.25">
      <c r="A879" s="10" t="str">
        <f>MID(Tabla1[[#This Row],[Org 2]],1,2)</f>
        <v>08</v>
      </c>
      <c r="B879" s="28" t="s">
        <v>139</v>
      </c>
      <c r="C879" s="28" t="s">
        <v>140</v>
      </c>
      <c r="D879" s="11" t="str">
        <f>VLOOKUP(C879,Hoja2!B:C,2,FALSE)</f>
        <v>Dirección del Área de Movilidad y Espacio Urbano</v>
      </c>
      <c r="E879" s="12" t="str">
        <f t="shared" si="30"/>
        <v>2</v>
      </c>
      <c r="F879" s="12" t="str">
        <f t="shared" si="31"/>
        <v>20</v>
      </c>
      <c r="G879" s="28" t="s">
        <v>418</v>
      </c>
      <c r="H879" s="29" t="s">
        <v>419</v>
      </c>
      <c r="I879" s="30">
        <v>9000</v>
      </c>
      <c r="J879" s="30">
        <v>0</v>
      </c>
      <c r="K879" s="30">
        <v>9000</v>
      </c>
      <c r="L879" s="30">
        <v>7270</v>
      </c>
      <c r="M879" s="30">
        <v>7270</v>
      </c>
      <c r="N879" s="30">
        <v>4129.09</v>
      </c>
      <c r="O879" s="30">
        <v>4129.09</v>
      </c>
    </row>
    <row r="880" spans="1:15" x14ac:dyDescent="0.25">
      <c r="A880" s="10" t="str">
        <f>MID(Tabla1[[#This Row],[Org 2]],1,2)</f>
        <v>08</v>
      </c>
      <c r="B880" s="28" t="s">
        <v>139</v>
      </c>
      <c r="C880" s="28" t="s">
        <v>140</v>
      </c>
      <c r="D880" s="11" t="str">
        <f>VLOOKUP(C880,Hoja2!B:C,2,FALSE)</f>
        <v>Dirección del Área de Movilidad y Espacio Urbano</v>
      </c>
      <c r="E880" s="12" t="str">
        <f t="shared" si="30"/>
        <v>2</v>
      </c>
      <c r="F880" s="12" t="str">
        <f t="shared" si="31"/>
        <v>21</v>
      </c>
      <c r="G880" s="28" t="s">
        <v>420</v>
      </c>
      <c r="H880" s="29" t="s">
        <v>421</v>
      </c>
      <c r="I880" s="30">
        <v>13500</v>
      </c>
      <c r="J880" s="30">
        <v>0</v>
      </c>
      <c r="K880" s="30">
        <v>13500</v>
      </c>
      <c r="L880" s="30">
        <v>11040</v>
      </c>
      <c r="M880" s="30">
        <v>11040</v>
      </c>
      <c r="N880" s="30">
        <v>3196.84</v>
      </c>
      <c r="O880" s="30">
        <v>2533.85</v>
      </c>
    </row>
    <row r="881" spans="1:15" x14ac:dyDescent="0.25">
      <c r="A881" s="10" t="str">
        <f>MID(Tabla1[[#This Row],[Org 2]],1,2)</f>
        <v>08</v>
      </c>
      <c r="B881" s="28" t="s">
        <v>139</v>
      </c>
      <c r="C881" s="28" t="s">
        <v>140</v>
      </c>
      <c r="D881" s="11" t="str">
        <f>VLOOKUP(C881,Hoja2!B:C,2,FALSE)</f>
        <v>Dirección del Área de Movilidad y Espacio Urbano</v>
      </c>
      <c r="E881" s="12" t="str">
        <f t="shared" si="30"/>
        <v>2</v>
      </c>
      <c r="F881" s="12" t="str">
        <f t="shared" si="31"/>
        <v>22</v>
      </c>
      <c r="G881" s="28" t="s">
        <v>445</v>
      </c>
      <c r="H881" s="29" t="s">
        <v>446</v>
      </c>
      <c r="I881" s="30">
        <v>2250</v>
      </c>
      <c r="J881" s="30">
        <v>0</v>
      </c>
      <c r="K881" s="30">
        <v>2250</v>
      </c>
      <c r="L881" s="30">
        <v>19000</v>
      </c>
      <c r="M881" s="30">
        <v>19000</v>
      </c>
      <c r="N881" s="30">
        <v>18999.98</v>
      </c>
      <c r="O881" s="30">
        <v>16000</v>
      </c>
    </row>
    <row r="882" spans="1:15" x14ac:dyDescent="0.25">
      <c r="A882" s="10" t="str">
        <f>MID(Tabla1[[#This Row],[Org 2]],1,2)</f>
        <v>08</v>
      </c>
      <c r="B882" s="28" t="s">
        <v>139</v>
      </c>
      <c r="C882" s="28" t="s">
        <v>140</v>
      </c>
      <c r="D882" s="11" t="str">
        <f>VLOOKUP(C882,Hoja2!B:C,2,FALSE)</f>
        <v>Dirección del Área de Movilidad y Espacio Urbano</v>
      </c>
      <c r="E882" s="12" t="str">
        <f t="shared" si="30"/>
        <v>2</v>
      </c>
      <c r="F882" s="12" t="str">
        <f t="shared" si="31"/>
        <v>22</v>
      </c>
      <c r="G882" s="28" t="s">
        <v>447</v>
      </c>
      <c r="H882" s="29" t="s">
        <v>448</v>
      </c>
      <c r="I882" s="30">
        <v>1350</v>
      </c>
      <c r="J882" s="30">
        <v>0</v>
      </c>
      <c r="K882" s="30">
        <v>1350</v>
      </c>
      <c r="L882" s="30">
        <v>0</v>
      </c>
      <c r="M882" s="30">
        <v>0</v>
      </c>
      <c r="N882" s="30">
        <v>0</v>
      </c>
      <c r="O882" s="30">
        <v>0</v>
      </c>
    </row>
    <row r="883" spans="1:15" x14ac:dyDescent="0.25">
      <c r="A883" s="10" t="str">
        <f>MID(Tabla1[[#This Row],[Org 2]],1,2)</f>
        <v>08</v>
      </c>
      <c r="B883" s="28" t="s">
        <v>139</v>
      </c>
      <c r="C883" s="28" t="s">
        <v>140</v>
      </c>
      <c r="D883" s="11" t="str">
        <f>VLOOKUP(C883,Hoja2!B:C,2,FALSE)</f>
        <v>Dirección del Área de Movilidad y Espacio Urbano</v>
      </c>
      <c r="E883" s="12" t="str">
        <f t="shared" si="30"/>
        <v>2</v>
      </c>
      <c r="F883" s="12" t="str">
        <f t="shared" si="31"/>
        <v>22</v>
      </c>
      <c r="G883" s="28" t="s">
        <v>449</v>
      </c>
      <c r="H883" s="29" t="s">
        <v>450</v>
      </c>
      <c r="I883" s="30">
        <v>14400</v>
      </c>
      <c r="J883" s="30">
        <v>0</v>
      </c>
      <c r="K883" s="30">
        <v>14400</v>
      </c>
      <c r="L883" s="30">
        <v>422</v>
      </c>
      <c r="M883" s="30">
        <v>422</v>
      </c>
      <c r="N883" s="30">
        <v>350.9</v>
      </c>
      <c r="O883" s="30">
        <v>350.9</v>
      </c>
    </row>
    <row r="884" spans="1:15" x14ac:dyDescent="0.25">
      <c r="A884" s="10" t="str">
        <f>MID(Tabla1[[#This Row],[Org 2]],1,2)</f>
        <v>08</v>
      </c>
      <c r="B884" s="28" t="s">
        <v>139</v>
      </c>
      <c r="C884" s="28" t="s">
        <v>140</v>
      </c>
      <c r="D884" s="11" t="str">
        <f>VLOOKUP(C884,Hoja2!B:C,2,FALSE)</f>
        <v>Dirección del Área de Movilidad y Espacio Urbano</v>
      </c>
      <c r="E884" s="12" t="str">
        <f t="shared" si="30"/>
        <v>2</v>
      </c>
      <c r="F884" s="12" t="str">
        <f t="shared" si="31"/>
        <v>22</v>
      </c>
      <c r="G884" s="28" t="s">
        <v>461</v>
      </c>
      <c r="H884" s="29" t="s">
        <v>462</v>
      </c>
      <c r="I884" s="30">
        <v>108000</v>
      </c>
      <c r="J884" s="30">
        <v>100000</v>
      </c>
      <c r="K884" s="30">
        <v>208000</v>
      </c>
      <c r="L884" s="30">
        <v>187812.56</v>
      </c>
      <c r="M884" s="30">
        <v>147249.87</v>
      </c>
      <c r="N884" s="30">
        <v>25125.919999999998</v>
      </c>
      <c r="O884" s="30">
        <v>22094.6</v>
      </c>
    </row>
    <row r="885" spans="1:15" x14ac:dyDescent="0.25">
      <c r="A885" s="10" t="str">
        <f>MID(Tabla1[[#This Row],[Org 2]],1,2)</f>
        <v>08</v>
      </c>
      <c r="B885" s="28" t="s">
        <v>139</v>
      </c>
      <c r="C885" s="28" t="s">
        <v>140</v>
      </c>
      <c r="D885" s="11" t="str">
        <f>VLOOKUP(C885,Hoja2!B:C,2,FALSE)</f>
        <v>Dirección del Área de Movilidad y Espacio Urbano</v>
      </c>
      <c r="E885" s="12" t="str">
        <f t="shared" si="30"/>
        <v>2</v>
      </c>
      <c r="F885" s="12" t="str">
        <f t="shared" si="31"/>
        <v>23</v>
      </c>
      <c r="G885" s="28" t="s">
        <v>404</v>
      </c>
      <c r="H885" s="29" t="s">
        <v>405</v>
      </c>
      <c r="I885" s="30">
        <v>1800</v>
      </c>
      <c r="J885" s="30">
        <v>0</v>
      </c>
      <c r="K885" s="30">
        <v>1800</v>
      </c>
      <c r="L885" s="30">
        <v>0</v>
      </c>
      <c r="M885" s="30">
        <v>0</v>
      </c>
      <c r="N885" s="30">
        <v>0</v>
      </c>
      <c r="O885" s="30">
        <v>0</v>
      </c>
    </row>
    <row r="886" spans="1:15" x14ac:dyDescent="0.25">
      <c r="A886" s="10" t="str">
        <f>MID(Tabla1[[#This Row],[Org 2]],1,2)</f>
        <v>08</v>
      </c>
      <c r="B886" s="28" t="s">
        <v>139</v>
      </c>
      <c r="C886" s="28" t="s">
        <v>140</v>
      </c>
      <c r="D886" s="11" t="str">
        <f>VLOOKUP(C886,Hoja2!B:C,2,FALSE)</f>
        <v>Dirección del Área de Movilidad y Espacio Urbano</v>
      </c>
      <c r="E886" s="12" t="str">
        <f t="shared" si="30"/>
        <v>2</v>
      </c>
      <c r="F886" s="12" t="str">
        <f t="shared" si="31"/>
        <v>23</v>
      </c>
      <c r="G886" s="28" t="s">
        <v>408</v>
      </c>
      <c r="H886" s="29" t="s">
        <v>409</v>
      </c>
      <c r="I886" s="30">
        <v>1800</v>
      </c>
      <c r="J886" s="30">
        <v>0</v>
      </c>
      <c r="K886" s="30">
        <v>1800</v>
      </c>
      <c r="L886" s="30">
        <v>0</v>
      </c>
      <c r="M886" s="30">
        <v>0</v>
      </c>
      <c r="N886" s="30">
        <v>0</v>
      </c>
      <c r="O886" s="30">
        <v>0</v>
      </c>
    </row>
    <row r="887" spans="1:15" x14ac:dyDescent="0.25">
      <c r="A887" s="10" t="str">
        <f>MID(Tabla1[[#This Row],[Org 2]],1,2)</f>
        <v>08</v>
      </c>
      <c r="B887" s="28" t="s">
        <v>139</v>
      </c>
      <c r="C887" s="28" t="s">
        <v>141</v>
      </c>
      <c r="D887" s="11" t="str">
        <f>VLOOKUP(C887,Hoja2!B:C,2,FALSE)</f>
        <v>Movilidad</v>
      </c>
      <c r="E887" s="12" t="str">
        <f t="shared" si="30"/>
        <v>1</v>
      </c>
      <c r="F887" s="12" t="str">
        <f t="shared" si="31"/>
        <v>12</v>
      </c>
      <c r="G887" s="28" t="s">
        <v>412</v>
      </c>
      <c r="H887" s="29" t="s">
        <v>413</v>
      </c>
      <c r="I887" s="30">
        <v>65636</v>
      </c>
      <c r="J887" s="30">
        <v>0</v>
      </c>
      <c r="K887" s="30">
        <v>65636</v>
      </c>
      <c r="L887" s="30">
        <v>57459.63</v>
      </c>
      <c r="M887" s="30">
        <v>57459.63</v>
      </c>
      <c r="N887" s="30">
        <v>56867.66</v>
      </c>
      <c r="O887" s="30">
        <v>56867.66</v>
      </c>
    </row>
    <row r="888" spans="1:15" x14ac:dyDescent="0.25">
      <c r="A888" s="10" t="str">
        <f>MID(Tabla1[[#This Row],[Org 2]],1,2)</f>
        <v>08</v>
      </c>
      <c r="B888" s="28" t="s">
        <v>139</v>
      </c>
      <c r="C888" s="28" t="s">
        <v>141</v>
      </c>
      <c r="D888" s="11" t="str">
        <f>VLOOKUP(C888,Hoja2!B:C,2,FALSE)</f>
        <v>Movilidad</v>
      </c>
      <c r="E888" s="12" t="str">
        <f t="shared" si="30"/>
        <v>1</v>
      </c>
      <c r="F888" s="12" t="str">
        <f t="shared" si="31"/>
        <v>12</v>
      </c>
      <c r="G888" s="28" t="s">
        <v>414</v>
      </c>
      <c r="H888" s="29" t="s">
        <v>415</v>
      </c>
      <c r="I888" s="30">
        <v>55312</v>
      </c>
      <c r="J888" s="30">
        <v>0</v>
      </c>
      <c r="K888" s="30">
        <v>55312</v>
      </c>
      <c r="L888" s="30">
        <v>56974.89</v>
      </c>
      <c r="M888" s="30">
        <v>56974.89</v>
      </c>
      <c r="N888" s="30">
        <v>56950.16</v>
      </c>
      <c r="O888" s="30">
        <v>56950.16</v>
      </c>
    </row>
    <row r="889" spans="1:15" x14ac:dyDescent="0.25">
      <c r="A889" s="10" t="str">
        <f>MID(Tabla1[[#This Row],[Org 2]],1,2)</f>
        <v>08</v>
      </c>
      <c r="B889" s="28" t="s">
        <v>139</v>
      </c>
      <c r="C889" s="28" t="s">
        <v>141</v>
      </c>
      <c r="D889" s="11" t="str">
        <f>VLOOKUP(C889,Hoja2!B:C,2,FALSE)</f>
        <v>Movilidad</v>
      </c>
      <c r="E889" s="12" t="str">
        <f t="shared" si="30"/>
        <v>1</v>
      </c>
      <c r="F889" s="12" t="str">
        <f t="shared" si="31"/>
        <v>12</v>
      </c>
      <c r="G889" s="28" t="s">
        <v>382</v>
      </c>
      <c r="H889" s="29" t="s">
        <v>383</v>
      </c>
      <c r="I889" s="30">
        <v>11972</v>
      </c>
      <c r="J889" s="30">
        <v>0</v>
      </c>
      <c r="K889" s="30">
        <v>11972</v>
      </c>
      <c r="L889" s="30">
        <v>11221.24</v>
      </c>
      <c r="M889" s="30">
        <v>11221.24</v>
      </c>
      <c r="N889" s="30">
        <v>11202.68</v>
      </c>
      <c r="O889" s="30">
        <v>11202.68</v>
      </c>
    </row>
    <row r="890" spans="1:15" x14ac:dyDescent="0.25">
      <c r="A890" s="10" t="str">
        <f>MID(Tabla1[[#This Row],[Org 2]],1,2)</f>
        <v>08</v>
      </c>
      <c r="B890" s="28" t="s">
        <v>139</v>
      </c>
      <c r="C890" s="28" t="s">
        <v>141</v>
      </c>
      <c r="D890" s="11" t="str">
        <f>VLOOKUP(C890,Hoja2!B:C,2,FALSE)</f>
        <v>Movilidad</v>
      </c>
      <c r="E890" s="12" t="str">
        <f t="shared" si="30"/>
        <v>1</v>
      </c>
      <c r="F890" s="12" t="str">
        <f t="shared" si="31"/>
        <v>12</v>
      </c>
      <c r="G890" s="28" t="s">
        <v>416</v>
      </c>
      <c r="H890" s="29" t="s">
        <v>417</v>
      </c>
      <c r="I890" s="30">
        <v>18734</v>
      </c>
      <c r="J890" s="30">
        <v>0</v>
      </c>
      <c r="K890" s="30">
        <v>18734</v>
      </c>
      <c r="L890" s="30">
        <v>18349</v>
      </c>
      <c r="M890" s="30">
        <v>18349</v>
      </c>
      <c r="N890" s="30">
        <v>18017.990000000002</v>
      </c>
      <c r="O890" s="30">
        <v>18017.990000000002</v>
      </c>
    </row>
    <row r="891" spans="1:15" x14ac:dyDescent="0.25">
      <c r="A891" s="10" t="str">
        <f>MID(Tabla1[[#This Row],[Org 2]],1,2)</f>
        <v>08</v>
      </c>
      <c r="B891" s="28" t="s">
        <v>139</v>
      </c>
      <c r="C891" s="28" t="s">
        <v>141</v>
      </c>
      <c r="D891" s="11" t="str">
        <f>VLOOKUP(C891,Hoja2!B:C,2,FALSE)</f>
        <v>Movilidad</v>
      </c>
      <c r="E891" s="12" t="str">
        <f t="shared" si="30"/>
        <v>1</v>
      </c>
      <c r="F891" s="12" t="str">
        <f t="shared" si="31"/>
        <v>12</v>
      </c>
      <c r="G891" s="28" t="s">
        <v>384</v>
      </c>
      <c r="H891" s="29" t="s">
        <v>385</v>
      </c>
      <c r="I891" s="30">
        <v>30106</v>
      </c>
      <c r="J891" s="30">
        <v>0</v>
      </c>
      <c r="K891" s="30">
        <v>30106</v>
      </c>
      <c r="L891" s="30">
        <v>31896</v>
      </c>
      <c r="M891" s="30">
        <v>31896</v>
      </c>
      <c r="N891" s="30">
        <v>31494.33</v>
      </c>
      <c r="O891" s="30">
        <v>31494.33</v>
      </c>
    </row>
    <row r="892" spans="1:15" x14ac:dyDescent="0.25">
      <c r="A892" s="10" t="str">
        <f>MID(Tabla1[[#This Row],[Org 2]],1,2)</f>
        <v>08</v>
      </c>
      <c r="B892" s="28" t="s">
        <v>139</v>
      </c>
      <c r="C892" s="28" t="s">
        <v>141</v>
      </c>
      <c r="D892" s="11" t="str">
        <f>VLOOKUP(C892,Hoja2!B:C,2,FALSE)</f>
        <v>Movilidad</v>
      </c>
      <c r="E892" s="12" t="str">
        <f t="shared" si="30"/>
        <v>1</v>
      </c>
      <c r="F892" s="12" t="str">
        <f t="shared" si="31"/>
        <v>12</v>
      </c>
      <c r="G892" s="28" t="s">
        <v>386</v>
      </c>
      <c r="H892" s="29" t="s">
        <v>387</v>
      </c>
      <c r="I892" s="30">
        <v>85499</v>
      </c>
      <c r="J892" s="30">
        <v>0</v>
      </c>
      <c r="K892" s="30">
        <v>85499</v>
      </c>
      <c r="L892" s="30">
        <v>81760.929999999993</v>
      </c>
      <c r="M892" s="30">
        <v>81760.929999999993</v>
      </c>
      <c r="N892" s="30">
        <v>80984.639999999999</v>
      </c>
      <c r="O892" s="30">
        <v>80984.639999999999</v>
      </c>
    </row>
    <row r="893" spans="1:15" x14ac:dyDescent="0.25">
      <c r="A893" s="10" t="str">
        <f>MID(Tabla1[[#This Row],[Org 2]],1,2)</f>
        <v>08</v>
      </c>
      <c r="B893" s="28" t="s">
        <v>139</v>
      </c>
      <c r="C893" s="28" t="s">
        <v>141</v>
      </c>
      <c r="D893" s="11" t="str">
        <f>VLOOKUP(C893,Hoja2!B:C,2,FALSE)</f>
        <v>Movilidad</v>
      </c>
      <c r="E893" s="12" t="str">
        <f t="shared" si="30"/>
        <v>1</v>
      </c>
      <c r="F893" s="12" t="str">
        <f t="shared" si="31"/>
        <v>12</v>
      </c>
      <c r="G893" s="28" t="s">
        <v>388</v>
      </c>
      <c r="H893" s="29" t="s">
        <v>389</v>
      </c>
      <c r="I893" s="30">
        <v>221672</v>
      </c>
      <c r="J893" s="30">
        <v>8000</v>
      </c>
      <c r="K893" s="30">
        <v>229672</v>
      </c>
      <c r="L893" s="30">
        <v>229715.69</v>
      </c>
      <c r="M893" s="30">
        <v>229715.69</v>
      </c>
      <c r="N893" s="30">
        <v>221372.55</v>
      </c>
      <c r="O893" s="30">
        <v>221372.55</v>
      </c>
    </row>
    <row r="894" spans="1:15" x14ac:dyDescent="0.25">
      <c r="A894" s="10" t="str">
        <f>MID(Tabla1[[#This Row],[Org 2]],1,2)</f>
        <v>08</v>
      </c>
      <c r="B894" s="28" t="s">
        <v>139</v>
      </c>
      <c r="C894" s="28" t="s">
        <v>141</v>
      </c>
      <c r="D894" s="11" t="str">
        <f>VLOOKUP(C894,Hoja2!B:C,2,FALSE)</f>
        <v>Movilidad</v>
      </c>
      <c r="E894" s="12" t="str">
        <f t="shared" si="30"/>
        <v>1</v>
      </c>
      <c r="F894" s="12" t="str">
        <f t="shared" si="31"/>
        <v>12</v>
      </c>
      <c r="G894" s="28" t="s">
        <v>390</v>
      </c>
      <c r="H894" s="29" t="s">
        <v>391</v>
      </c>
      <c r="I894" s="30">
        <v>13682</v>
      </c>
      <c r="J894" s="30">
        <v>0</v>
      </c>
      <c r="K894" s="30">
        <v>13682</v>
      </c>
      <c r="L894" s="30">
        <v>23152</v>
      </c>
      <c r="M894" s="30">
        <v>23152</v>
      </c>
      <c r="N894" s="30">
        <v>14812.33</v>
      </c>
      <c r="O894" s="30">
        <v>14812.33</v>
      </c>
    </row>
    <row r="895" spans="1:15" x14ac:dyDescent="0.25">
      <c r="A895" s="10" t="str">
        <f>MID(Tabla1[[#This Row],[Org 2]],1,2)</f>
        <v>08</v>
      </c>
      <c r="B895" s="28" t="s">
        <v>139</v>
      </c>
      <c r="C895" s="28" t="s">
        <v>141</v>
      </c>
      <c r="D895" s="11" t="str">
        <f>VLOOKUP(C895,Hoja2!B:C,2,FALSE)</f>
        <v>Movilidad</v>
      </c>
      <c r="E895" s="12" t="str">
        <f t="shared" si="30"/>
        <v>1</v>
      </c>
      <c r="F895" s="12" t="str">
        <f t="shared" si="31"/>
        <v>13</v>
      </c>
      <c r="G895" s="28" t="s">
        <v>428</v>
      </c>
      <c r="H895" s="29" t="s">
        <v>379</v>
      </c>
      <c r="I895" s="30">
        <v>50024</v>
      </c>
      <c r="J895" s="30">
        <v>0</v>
      </c>
      <c r="K895" s="30">
        <v>50024</v>
      </c>
      <c r="L895" s="30">
        <v>16538.16</v>
      </c>
      <c r="M895" s="30">
        <v>16538.16</v>
      </c>
      <c r="N895" s="30">
        <v>16511.18</v>
      </c>
      <c r="O895" s="30">
        <v>16511.18</v>
      </c>
    </row>
    <row r="896" spans="1:15" x14ac:dyDescent="0.25">
      <c r="A896" s="10" t="str">
        <f>MID(Tabla1[[#This Row],[Org 2]],1,2)</f>
        <v>08</v>
      </c>
      <c r="B896" s="28" t="s">
        <v>139</v>
      </c>
      <c r="C896" s="28" t="s">
        <v>141</v>
      </c>
      <c r="D896" s="11" t="str">
        <f>VLOOKUP(C896,Hoja2!B:C,2,FALSE)</f>
        <v>Movilidad</v>
      </c>
      <c r="E896" s="12" t="str">
        <f t="shared" si="30"/>
        <v>1</v>
      </c>
      <c r="F896" s="12" t="str">
        <f t="shared" si="31"/>
        <v>13</v>
      </c>
      <c r="G896" s="28" t="s">
        <v>429</v>
      </c>
      <c r="H896" s="29" t="s">
        <v>430</v>
      </c>
      <c r="I896" s="30">
        <v>0</v>
      </c>
      <c r="J896" s="30">
        <v>0</v>
      </c>
      <c r="K896" s="30">
        <v>0</v>
      </c>
      <c r="L896" s="30">
        <v>266.25</v>
      </c>
      <c r="M896" s="30">
        <v>266.25</v>
      </c>
      <c r="N896" s="30">
        <v>266.25</v>
      </c>
      <c r="O896" s="30">
        <v>266.25</v>
      </c>
    </row>
    <row r="897" spans="1:15" x14ac:dyDescent="0.25">
      <c r="A897" s="10" t="str">
        <f>MID(Tabla1[[#This Row],[Org 2]],1,2)</f>
        <v>08</v>
      </c>
      <c r="B897" s="28" t="s">
        <v>139</v>
      </c>
      <c r="C897" s="28" t="s">
        <v>141</v>
      </c>
      <c r="D897" s="11" t="str">
        <f>VLOOKUP(C897,Hoja2!B:C,2,FALSE)</f>
        <v>Movilidad</v>
      </c>
      <c r="E897" s="12" t="str">
        <f t="shared" ref="E897:E957" si="34">LEFT(G897,1)</f>
        <v>1</v>
      </c>
      <c r="F897" s="12" t="str">
        <f t="shared" ref="F897:F957" si="35">LEFT(G897,2)</f>
        <v>13</v>
      </c>
      <c r="G897" s="28" t="s">
        <v>431</v>
      </c>
      <c r="H897" s="29" t="s">
        <v>432</v>
      </c>
      <c r="I897" s="30">
        <v>56304</v>
      </c>
      <c r="J897" s="30">
        <v>-25000</v>
      </c>
      <c r="K897" s="30">
        <v>31304</v>
      </c>
      <c r="L897" s="30">
        <v>14034.7</v>
      </c>
      <c r="M897" s="30">
        <v>14034.7</v>
      </c>
      <c r="N897" s="30">
        <v>14034</v>
      </c>
      <c r="O897" s="30">
        <v>14034</v>
      </c>
    </row>
    <row r="898" spans="1:15" x14ac:dyDescent="0.25">
      <c r="A898" s="10" t="str">
        <f>MID(Tabla1[[#This Row],[Org 2]],1,2)</f>
        <v>08</v>
      </c>
      <c r="B898" s="28" t="s">
        <v>139</v>
      </c>
      <c r="C898" s="28" t="s">
        <v>141</v>
      </c>
      <c r="D898" s="11" t="str">
        <f>VLOOKUP(C898,Hoja2!B:C,2,FALSE)</f>
        <v>Movilidad</v>
      </c>
      <c r="E898" s="12" t="str">
        <f t="shared" si="34"/>
        <v>1</v>
      </c>
      <c r="F898" s="12" t="str">
        <f t="shared" si="35"/>
        <v>13</v>
      </c>
      <c r="G898" s="28" t="s">
        <v>451</v>
      </c>
      <c r="H898" s="29" t="s">
        <v>452</v>
      </c>
      <c r="I898" s="30">
        <v>0</v>
      </c>
      <c r="J898" s="30">
        <v>0</v>
      </c>
      <c r="K898" s="30">
        <v>0</v>
      </c>
      <c r="L898" s="30">
        <v>48853.16</v>
      </c>
      <c r="M898" s="30">
        <v>48853.16</v>
      </c>
      <c r="N898" s="30">
        <v>48748.76</v>
      </c>
      <c r="O898" s="30">
        <v>48748.76</v>
      </c>
    </row>
    <row r="899" spans="1:15" x14ac:dyDescent="0.25">
      <c r="A899" s="10" t="str">
        <f>MID(Tabla1[[#This Row],[Org 2]],1,2)</f>
        <v>08</v>
      </c>
      <c r="B899" s="28" t="s">
        <v>139</v>
      </c>
      <c r="C899" s="28" t="s">
        <v>141</v>
      </c>
      <c r="D899" s="11" t="str">
        <f>VLOOKUP(C899,Hoja2!B:C,2,FALSE)</f>
        <v>Movilidad</v>
      </c>
      <c r="E899" s="12" t="str">
        <f t="shared" si="34"/>
        <v>1</v>
      </c>
      <c r="F899" s="12" t="str">
        <f t="shared" si="35"/>
        <v>15</v>
      </c>
      <c r="G899" s="28" t="s">
        <v>433</v>
      </c>
      <c r="H899" s="29" t="s">
        <v>434</v>
      </c>
      <c r="I899" s="30">
        <v>1000</v>
      </c>
      <c r="J899" s="30">
        <v>0</v>
      </c>
      <c r="K899" s="30">
        <v>1000</v>
      </c>
      <c r="L899" s="30">
        <v>546</v>
      </c>
      <c r="M899" s="30">
        <v>546</v>
      </c>
      <c r="N899" s="30">
        <v>545.79999999999995</v>
      </c>
      <c r="O899" s="30">
        <v>545.79999999999995</v>
      </c>
    </row>
    <row r="900" spans="1:15" x14ac:dyDescent="0.25">
      <c r="A900" s="10" t="str">
        <f>MID(Tabla1[[#This Row],[Org 2]],1,2)</f>
        <v>08</v>
      </c>
      <c r="B900" s="28" t="s">
        <v>139</v>
      </c>
      <c r="C900" s="28" t="s">
        <v>141</v>
      </c>
      <c r="D900" s="11" t="str">
        <f>VLOOKUP(C900,Hoja2!B:C,2,FALSE)</f>
        <v>Movilidad</v>
      </c>
      <c r="E900" s="12" t="str">
        <f t="shared" si="34"/>
        <v>2</v>
      </c>
      <c r="F900" s="12" t="str">
        <f t="shared" si="35"/>
        <v>20</v>
      </c>
      <c r="G900" s="28" t="s">
        <v>418</v>
      </c>
      <c r="H900" s="29" t="s">
        <v>419</v>
      </c>
      <c r="I900" s="30">
        <v>5400</v>
      </c>
      <c r="J900" s="30">
        <v>0</v>
      </c>
      <c r="K900" s="30">
        <v>5400</v>
      </c>
      <c r="L900" s="30">
        <v>1690</v>
      </c>
      <c r="M900" s="30">
        <v>1690</v>
      </c>
      <c r="N900" s="30">
        <v>1433.1</v>
      </c>
      <c r="O900" s="30">
        <v>1433.1</v>
      </c>
    </row>
    <row r="901" spans="1:15" x14ac:dyDescent="0.25">
      <c r="A901" s="10" t="str">
        <f>MID(Tabla1[[#This Row],[Org 2]],1,2)</f>
        <v>08</v>
      </c>
      <c r="B901" s="28" t="s">
        <v>139</v>
      </c>
      <c r="C901" s="28" t="s">
        <v>141</v>
      </c>
      <c r="D901" s="11" t="str">
        <f>VLOOKUP(C901,Hoja2!B:C,2,FALSE)</f>
        <v>Movilidad</v>
      </c>
      <c r="E901" s="12" t="str">
        <f t="shared" si="34"/>
        <v>2</v>
      </c>
      <c r="F901" s="12" t="str">
        <f t="shared" si="35"/>
        <v>21</v>
      </c>
      <c r="G901" s="28" t="s">
        <v>718</v>
      </c>
      <c r="H901" s="29" t="s">
        <v>719</v>
      </c>
      <c r="I901" s="30">
        <v>1800</v>
      </c>
      <c r="J901" s="30">
        <v>0</v>
      </c>
      <c r="K901" s="30">
        <v>1800</v>
      </c>
      <c r="L901" s="30">
        <v>0</v>
      </c>
      <c r="M901" s="30">
        <v>0</v>
      </c>
      <c r="N901" s="30">
        <v>0</v>
      </c>
      <c r="O901" s="30">
        <v>0</v>
      </c>
    </row>
    <row r="902" spans="1:15" x14ac:dyDescent="0.25">
      <c r="A902" s="10" t="str">
        <f>MID(Tabla1[[#This Row],[Org 2]],1,2)</f>
        <v>08</v>
      </c>
      <c r="B902" s="28" t="s">
        <v>139</v>
      </c>
      <c r="C902" s="28" t="s">
        <v>141</v>
      </c>
      <c r="D902" s="11" t="str">
        <f>VLOOKUP(C902,Hoja2!B:C,2,FALSE)</f>
        <v>Movilidad</v>
      </c>
      <c r="E902" s="12" t="str">
        <f t="shared" si="34"/>
        <v>2</v>
      </c>
      <c r="F902" s="12" t="str">
        <f t="shared" si="35"/>
        <v>21</v>
      </c>
      <c r="G902" s="28" t="s">
        <v>420</v>
      </c>
      <c r="H902" s="29" t="s">
        <v>421</v>
      </c>
      <c r="I902" s="30">
        <v>2700</v>
      </c>
      <c r="J902" s="30">
        <v>0</v>
      </c>
      <c r="K902" s="30">
        <v>2700</v>
      </c>
      <c r="L902" s="30">
        <v>1205</v>
      </c>
      <c r="M902" s="30">
        <v>1205</v>
      </c>
      <c r="N902" s="30">
        <v>1039.73</v>
      </c>
      <c r="O902" s="30">
        <v>792.41</v>
      </c>
    </row>
    <row r="903" spans="1:15" x14ac:dyDescent="0.25">
      <c r="A903" s="10" t="str">
        <f>MID(Tabla1[[#This Row],[Org 2]],1,2)</f>
        <v>08</v>
      </c>
      <c r="B903" s="28" t="s">
        <v>139</v>
      </c>
      <c r="C903" s="28" t="s">
        <v>141</v>
      </c>
      <c r="D903" s="11" t="str">
        <f>VLOOKUP(C903,Hoja2!B:C,2,FALSE)</f>
        <v>Movilidad</v>
      </c>
      <c r="E903" s="12" t="str">
        <f t="shared" si="34"/>
        <v>2</v>
      </c>
      <c r="F903" s="12" t="str">
        <f t="shared" si="35"/>
        <v>21</v>
      </c>
      <c r="G903" s="28" t="s">
        <v>435</v>
      </c>
      <c r="H903" s="29" t="s">
        <v>436</v>
      </c>
      <c r="I903" s="30">
        <v>2700</v>
      </c>
      <c r="J903" s="30">
        <v>0</v>
      </c>
      <c r="K903" s="30">
        <v>2700</v>
      </c>
      <c r="L903" s="30">
        <v>3163.88</v>
      </c>
      <c r="M903" s="30">
        <v>701.49</v>
      </c>
      <c r="N903" s="30">
        <v>701.49</v>
      </c>
      <c r="O903" s="30">
        <v>701.49</v>
      </c>
    </row>
    <row r="904" spans="1:15" x14ac:dyDescent="0.25">
      <c r="A904" s="10" t="str">
        <f>MID(Tabla1[[#This Row],[Org 2]],1,2)</f>
        <v>08</v>
      </c>
      <c r="B904" s="28" t="s">
        <v>139</v>
      </c>
      <c r="C904" s="28" t="s">
        <v>141</v>
      </c>
      <c r="D904" s="11" t="str">
        <f>VLOOKUP(C904,Hoja2!B:C,2,FALSE)</f>
        <v>Movilidad</v>
      </c>
      <c r="E904" s="12" t="str">
        <f t="shared" si="34"/>
        <v>2</v>
      </c>
      <c r="F904" s="12" t="str">
        <f t="shared" si="35"/>
        <v>22</v>
      </c>
      <c r="G904" s="28" t="s">
        <v>453</v>
      </c>
      <c r="H904" s="29" t="s">
        <v>454</v>
      </c>
      <c r="I904" s="30">
        <v>201600</v>
      </c>
      <c r="J904" s="30">
        <v>0</v>
      </c>
      <c r="K904" s="30">
        <v>201600</v>
      </c>
      <c r="L904" s="30">
        <v>210000</v>
      </c>
      <c r="M904" s="30">
        <v>210000</v>
      </c>
      <c r="N904" s="30">
        <v>94697.27</v>
      </c>
      <c r="O904" s="30">
        <v>86250.43</v>
      </c>
    </row>
    <row r="905" spans="1:15" x14ac:dyDescent="0.25">
      <c r="A905" s="10" t="str">
        <f>MID(Tabla1[[#This Row],[Org 2]],1,2)</f>
        <v>08</v>
      </c>
      <c r="B905" s="28" t="s">
        <v>139</v>
      </c>
      <c r="C905" s="28" t="s">
        <v>141</v>
      </c>
      <c r="D905" s="11" t="str">
        <f>VLOOKUP(C905,Hoja2!B:C,2,FALSE)</f>
        <v>Movilidad</v>
      </c>
      <c r="E905" s="12" t="str">
        <f t="shared" si="34"/>
        <v>2</v>
      </c>
      <c r="F905" s="12" t="str">
        <f t="shared" si="35"/>
        <v>22</v>
      </c>
      <c r="G905" s="28" t="s">
        <v>437</v>
      </c>
      <c r="H905" s="29" t="s">
        <v>438</v>
      </c>
      <c r="I905" s="30">
        <v>2700</v>
      </c>
      <c r="J905" s="30">
        <v>0</v>
      </c>
      <c r="K905" s="30">
        <v>2700</v>
      </c>
      <c r="L905" s="30">
        <v>2146.9499999999998</v>
      </c>
      <c r="M905" s="30">
        <v>2146.9499999999998</v>
      </c>
      <c r="N905" s="30">
        <v>2078.7800000000002</v>
      </c>
      <c r="O905" s="30">
        <v>1931.83</v>
      </c>
    </row>
    <row r="906" spans="1:15" x14ac:dyDescent="0.25">
      <c r="A906" s="10" t="str">
        <f>MID(Tabla1[[#This Row],[Org 2]],1,2)</f>
        <v>08</v>
      </c>
      <c r="B906" s="28" t="s">
        <v>139</v>
      </c>
      <c r="C906" s="28" t="s">
        <v>141</v>
      </c>
      <c r="D906" s="11" t="str">
        <f>VLOOKUP(C906,Hoja2!B:C,2,FALSE)</f>
        <v>Movilidad</v>
      </c>
      <c r="E906" s="12" t="str">
        <f t="shared" si="34"/>
        <v>2</v>
      </c>
      <c r="F906" s="12" t="str">
        <f t="shared" si="35"/>
        <v>22</v>
      </c>
      <c r="G906" s="28" t="s">
        <v>439</v>
      </c>
      <c r="H906" s="29" t="s">
        <v>440</v>
      </c>
      <c r="I906" s="30">
        <v>900</v>
      </c>
      <c r="J906" s="30">
        <v>0</v>
      </c>
      <c r="K906" s="30">
        <v>900</v>
      </c>
      <c r="L906" s="30">
        <v>0</v>
      </c>
      <c r="M906" s="30">
        <v>0</v>
      </c>
      <c r="N906" s="30">
        <v>0</v>
      </c>
      <c r="O906" s="30">
        <v>0</v>
      </c>
    </row>
    <row r="907" spans="1:15" x14ac:dyDescent="0.25">
      <c r="A907" s="10" t="str">
        <f>MID(Tabla1[[#This Row],[Org 2]],1,2)</f>
        <v>08</v>
      </c>
      <c r="B907" s="28" t="s">
        <v>139</v>
      </c>
      <c r="C907" s="28" t="s">
        <v>141</v>
      </c>
      <c r="D907" s="11" t="str">
        <f>VLOOKUP(C907,Hoja2!B:C,2,FALSE)</f>
        <v>Movilidad</v>
      </c>
      <c r="E907" s="12" t="str">
        <f t="shared" si="34"/>
        <v>2</v>
      </c>
      <c r="F907" s="12" t="str">
        <f t="shared" si="35"/>
        <v>22</v>
      </c>
      <c r="G907" s="28" t="s">
        <v>443</v>
      </c>
      <c r="H907" s="29" t="s">
        <v>444</v>
      </c>
      <c r="I907" s="30">
        <v>900</v>
      </c>
      <c r="J907" s="30">
        <v>0</v>
      </c>
      <c r="K907" s="30">
        <v>900</v>
      </c>
      <c r="L907" s="30">
        <v>0</v>
      </c>
      <c r="M907" s="30">
        <v>0</v>
      </c>
      <c r="N907" s="30">
        <v>0</v>
      </c>
      <c r="O907" s="30">
        <v>0</v>
      </c>
    </row>
    <row r="908" spans="1:15" x14ac:dyDescent="0.25">
      <c r="A908" s="10" t="str">
        <f>MID(Tabla1[[#This Row],[Org 2]],1,2)</f>
        <v>08</v>
      </c>
      <c r="B908" s="28" t="s">
        <v>139</v>
      </c>
      <c r="C908" s="28" t="s">
        <v>141</v>
      </c>
      <c r="D908" s="11" t="str">
        <f>VLOOKUP(C908,Hoja2!B:C,2,FALSE)</f>
        <v>Movilidad</v>
      </c>
      <c r="E908" s="12" t="str">
        <f t="shared" si="34"/>
        <v>2</v>
      </c>
      <c r="F908" s="12" t="str">
        <f t="shared" si="35"/>
        <v>22</v>
      </c>
      <c r="G908" s="28" t="s">
        <v>563</v>
      </c>
      <c r="H908" s="29" t="s">
        <v>564</v>
      </c>
      <c r="I908" s="30">
        <v>2250</v>
      </c>
      <c r="J908" s="30">
        <v>0</v>
      </c>
      <c r="K908" s="30">
        <v>2250</v>
      </c>
      <c r="L908" s="30">
        <v>0</v>
      </c>
      <c r="M908" s="30">
        <v>0</v>
      </c>
      <c r="N908" s="30">
        <v>0</v>
      </c>
      <c r="O908" s="30">
        <v>0</v>
      </c>
    </row>
    <row r="909" spans="1:15" x14ac:dyDescent="0.25">
      <c r="A909" s="10" t="str">
        <f>MID(Tabla1[[#This Row],[Org 2]],1,2)</f>
        <v>08</v>
      </c>
      <c r="B909" s="28" t="s">
        <v>139</v>
      </c>
      <c r="C909" s="28" t="s">
        <v>141</v>
      </c>
      <c r="D909" s="11" t="str">
        <f>VLOOKUP(C909,Hoja2!B:C,2,FALSE)</f>
        <v>Movilidad</v>
      </c>
      <c r="E909" s="12" t="str">
        <f t="shared" si="34"/>
        <v>2</v>
      </c>
      <c r="F909" s="12" t="str">
        <f t="shared" si="35"/>
        <v>22</v>
      </c>
      <c r="G909" s="28" t="s">
        <v>457</v>
      </c>
      <c r="H909" s="29" t="s">
        <v>458</v>
      </c>
      <c r="I909" s="30">
        <v>900</v>
      </c>
      <c r="J909" s="30">
        <v>0</v>
      </c>
      <c r="K909" s="30">
        <v>900</v>
      </c>
      <c r="L909" s="30">
        <v>0</v>
      </c>
      <c r="M909" s="30">
        <v>0</v>
      </c>
      <c r="N909" s="30">
        <v>0</v>
      </c>
      <c r="O909" s="30">
        <v>0</v>
      </c>
    </row>
    <row r="910" spans="1:15" x14ac:dyDescent="0.25">
      <c r="A910" s="10" t="str">
        <f>MID(Tabla1[[#This Row],[Org 2]],1,2)</f>
        <v>08</v>
      </c>
      <c r="B910" s="28" t="s">
        <v>139</v>
      </c>
      <c r="C910" s="28" t="s">
        <v>141</v>
      </c>
      <c r="D910" s="11" t="str">
        <f>VLOOKUP(C910,Hoja2!B:C,2,FALSE)</f>
        <v>Movilidad</v>
      </c>
      <c r="E910" s="12" t="str">
        <f t="shared" si="34"/>
        <v>2</v>
      </c>
      <c r="F910" s="12" t="str">
        <f t="shared" si="35"/>
        <v>22</v>
      </c>
      <c r="G910" s="28" t="s">
        <v>473</v>
      </c>
      <c r="H910" s="29" t="s">
        <v>474</v>
      </c>
      <c r="I910" s="30">
        <v>90</v>
      </c>
      <c r="J910" s="30">
        <v>0</v>
      </c>
      <c r="K910" s="30">
        <v>90</v>
      </c>
      <c r="L910" s="30">
        <v>0</v>
      </c>
      <c r="M910" s="30">
        <v>0</v>
      </c>
      <c r="N910" s="30">
        <v>0</v>
      </c>
      <c r="O910" s="30">
        <v>0</v>
      </c>
    </row>
    <row r="911" spans="1:15" x14ac:dyDescent="0.25">
      <c r="A911" s="10" t="str">
        <f>MID(Tabla1[[#This Row],[Org 2]],1,2)</f>
        <v>08</v>
      </c>
      <c r="B911" s="28" t="s">
        <v>139</v>
      </c>
      <c r="C911" s="28" t="s">
        <v>141</v>
      </c>
      <c r="D911" s="11" t="str">
        <f>VLOOKUP(C911,Hoja2!B:C,2,FALSE)</f>
        <v>Movilidad</v>
      </c>
      <c r="E911" s="12" t="str">
        <f t="shared" si="34"/>
        <v>2</v>
      </c>
      <c r="F911" s="12" t="str">
        <f t="shared" si="35"/>
        <v>22</v>
      </c>
      <c r="G911" s="28" t="s">
        <v>445</v>
      </c>
      <c r="H911" s="29" t="s">
        <v>446</v>
      </c>
      <c r="I911" s="30">
        <v>14400</v>
      </c>
      <c r="J911" s="30">
        <v>0</v>
      </c>
      <c r="K911" s="30">
        <v>14400</v>
      </c>
      <c r="L911" s="30">
        <v>2286.9</v>
      </c>
      <c r="M911" s="30">
        <v>2286.9</v>
      </c>
      <c r="N911" s="30">
        <v>0</v>
      </c>
      <c r="O911" s="30">
        <v>0</v>
      </c>
    </row>
    <row r="912" spans="1:15" x14ac:dyDescent="0.25">
      <c r="A912" s="10" t="str">
        <f>MID(Tabla1[[#This Row],[Org 2]],1,2)</f>
        <v>08</v>
      </c>
      <c r="B912" s="28" t="s">
        <v>139</v>
      </c>
      <c r="C912" s="28" t="s">
        <v>141</v>
      </c>
      <c r="D912" s="11" t="str">
        <f>VLOOKUP(C912,Hoja2!B:C,2,FALSE)</f>
        <v>Movilidad</v>
      </c>
      <c r="E912" s="12" t="str">
        <f t="shared" si="34"/>
        <v>2</v>
      </c>
      <c r="F912" s="12" t="str">
        <f t="shared" si="35"/>
        <v>22</v>
      </c>
      <c r="G912" s="28" t="s">
        <v>447</v>
      </c>
      <c r="H912" s="29" t="s">
        <v>448</v>
      </c>
      <c r="I912" s="30">
        <v>2250</v>
      </c>
      <c r="J912" s="30">
        <v>0</v>
      </c>
      <c r="K912" s="30">
        <v>2250</v>
      </c>
      <c r="L912" s="30">
        <v>0</v>
      </c>
      <c r="M912" s="30">
        <v>0</v>
      </c>
      <c r="N912" s="30">
        <v>0</v>
      </c>
      <c r="O912" s="30">
        <v>0</v>
      </c>
    </row>
    <row r="913" spans="1:15" x14ac:dyDescent="0.25">
      <c r="A913" s="10" t="str">
        <f>MID(Tabla1[[#This Row],[Org 2]],1,2)</f>
        <v>08</v>
      </c>
      <c r="B913" s="28" t="s">
        <v>139</v>
      </c>
      <c r="C913" s="28" t="s">
        <v>141</v>
      </c>
      <c r="D913" s="11" t="str">
        <f>VLOOKUP(C913,Hoja2!B:C,2,FALSE)</f>
        <v>Movilidad</v>
      </c>
      <c r="E913" s="12" t="str">
        <f t="shared" si="34"/>
        <v>2</v>
      </c>
      <c r="F913" s="12" t="str">
        <f t="shared" si="35"/>
        <v>22</v>
      </c>
      <c r="G913" s="28" t="s">
        <v>449</v>
      </c>
      <c r="H913" s="29" t="s">
        <v>450</v>
      </c>
      <c r="I913" s="30">
        <v>28800</v>
      </c>
      <c r="J913" s="30">
        <v>0</v>
      </c>
      <c r="K913" s="30">
        <v>28800</v>
      </c>
      <c r="L913" s="30">
        <v>14330.09</v>
      </c>
      <c r="M913" s="30">
        <v>13477.34</v>
      </c>
      <c r="N913" s="30">
        <v>6338.34</v>
      </c>
      <c r="O913" s="30">
        <v>6338.34</v>
      </c>
    </row>
    <row r="914" spans="1:15" x14ac:dyDescent="0.25">
      <c r="A914" s="10" t="str">
        <f>MID(Tabla1[[#This Row],[Org 2]],1,2)</f>
        <v>08</v>
      </c>
      <c r="B914" s="28" t="s">
        <v>139</v>
      </c>
      <c r="C914" s="28" t="s">
        <v>141</v>
      </c>
      <c r="D914" s="11" t="str">
        <f>VLOOKUP(C914,Hoja2!B:C,2,FALSE)</f>
        <v>Movilidad</v>
      </c>
      <c r="E914" s="12" t="str">
        <f t="shared" si="34"/>
        <v>2</v>
      </c>
      <c r="F914" s="12" t="str">
        <f t="shared" si="35"/>
        <v>22</v>
      </c>
      <c r="G914" s="28" t="s">
        <v>461</v>
      </c>
      <c r="H914" s="29" t="s">
        <v>462</v>
      </c>
      <c r="I914" s="30">
        <v>103950</v>
      </c>
      <c r="J914" s="30">
        <v>0</v>
      </c>
      <c r="K914" s="30">
        <v>103950</v>
      </c>
      <c r="L914" s="30">
        <v>7108.75</v>
      </c>
      <c r="M914" s="30">
        <v>7108.75</v>
      </c>
      <c r="N914" s="30">
        <v>7108.75</v>
      </c>
      <c r="O914" s="30">
        <v>7108.75</v>
      </c>
    </row>
    <row r="915" spans="1:15" x14ac:dyDescent="0.25">
      <c r="A915" s="10" t="str">
        <f>MID(Tabla1[[#This Row],[Org 2]],1,2)</f>
        <v>08</v>
      </c>
      <c r="B915" s="28" t="s">
        <v>139</v>
      </c>
      <c r="C915" s="28" t="s">
        <v>141</v>
      </c>
      <c r="D915" s="11" t="str">
        <f>VLOOKUP(C915,Hoja2!B:C,2,FALSE)</f>
        <v>Movilidad</v>
      </c>
      <c r="E915" s="12" t="str">
        <f t="shared" si="34"/>
        <v>2</v>
      </c>
      <c r="F915" s="12" t="str">
        <f t="shared" si="35"/>
        <v>22</v>
      </c>
      <c r="G915" s="28" t="s">
        <v>424</v>
      </c>
      <c r="H915" s="29" t="s">
        <v>425</v>
      </c>
      <c r="I915" s="30">
        <v>3607440</v>
      </c>
      <c r="J915" s="30">
        <v>0</v>
      </c>
      <c r="K915" s="30">
        <v>3607440</v>
      </c>
      <c r="L915" s="30">
        <v>3645363.65</v>
      </c>
      <c r="M915" s="30">
        <v>3645363.65</v>
      </c>
      <c r="N915" s="30">
        <v>3370746.32</v>
      </c>
      <c r="O915" s="30">
        <v>3370746.32</v>
      </c>
    </row>
    <row r="916" spans="1:15" x14ac:dyDescent="0.25">
      <c r="A916" s="10" t="str">
        <f>MID(Tabla1[[#This Row],[Org 2]],1,2)</f>
        <v>08</v>
      </c>
      <c r="B916" s="28" t="s">
        <v>139</v>
      </c>
      <c r="C916" s="28" t="s">
        <v>141</v>
      </c>
      <c r="D916" s="11" t="str">
        <f>VLOOKUP(C916,Hoja2!B:C,2,FALSE)</f>
        <v>Movilidad</v>
      </c>
      <c r="E916" s="12" t="str">
        <f t="shared" si="34"/>
        <v>2</v>
      </c>
      <c r="F916" s="12" t="str">
        <f t="shared" si="35"/>
        <v>23</v>
      </c>
      <c r="G916" s="28" t="s">
        <v>404</v>
      </c>
      <c r="H916" s="29" t="s">
        <v>405</v>
      </c>
      <c r="I916" s="30">
        <v>450</v>
      </c>
      <c r="J916" s="30">
        <v>0</v>
      </c>
      <c r="K916" s="30">
        <v>450</v>
      </c>
      <c r="L916" s="30">
        <v>374</v>
      </c>
      <c r="M916" s="30">
        <v>374</v>
      </c>
      <c r="N916" s="30">
        <v>374</v>
      </c>
      <c r="O916" s="30">
        <v>374</v>
      </c>
    </row>
    <row r="917" spans="1:15" x14ac:dyDescent="0.25">
      <c r="A917" s="10" t="str">
        <f>MID(Tabla1[[#This Row],[Org 2]],1,2)</f>
        <v>08</v>
      </c>
      <c r="B917" s="28" t="s">
        <v>139</v>
      </c>
      <c r="C917" s="28" t="s">
        <v>141</v>
      </c>
      <c r="D917" s="11" t="str">
        <f>VLOOKUP(C917,Hoja2!B:C,2,FALSE)</f>
        <v>Movilidad</v>
      </c>
      <c r="E917" s="12" t="str">
        <f t="shared" si="34"/>
        <v>2</v>
      </c>
      <c r="F917" s="12" t="str">
        <f t="shared" si="35"/>
        <v>23</v>
      </c>
      <c r="G917" s="28" t="s">
        <v>408</v>
      </c>
      <c r="H917" s="29" t="s">
        <v>409</v>
      </c>
      <c r="I917" s="30">
        <v>630</v>
      </c>
      <c r="J917" s="30">
        <v>0</v>
      </c>
      <c r="K917" s="30">
        <v>630</v>
      </c>
      <c r="L917" s="30">
        <v>176.48</v>
      </c>
      <c r="M917" s="30">
        <v>176.48</v>
      </c>
      <c r="N917" s="30">
        <v>176.48</v>
      </c>
      <c r="O917" s="30">
        <v>176.48</v>
      </c>
    </row>
    <row r="918" spans="1:15" x14ac:dyDescent="0.25">
      <c r="A918" s="10" t="str">
        <f>MID(Tabla1[[#This Row],[Org 2]],1,2)</f>
        <v>08</v>
      </c>
      <c r="B918" s="28" t="s">
        <v>139</v>
      </c>
      <c r="C918" s="28" t="s">
        <v>141</v>
      </c>
      <c r="D918" s="11" t="str">
        <f>VLOOKUP(C918,Hoja2!B:C,2,FALSE)</f>
        <v>Movilidad</v>
      </c>
      <c r="E918" s="12" t="str">
        <f t="shared" si="34"/>
        <v>4</v>
      </c>
      <c r="F918" s="12" t="str">
        <f t="shared" si="35"/>
        <v>47</v>
      </c>
      <c r="G918" s="28" t="s">
        <v>623</v>
      </c>
      <c r="H918" s="29" t="s">
        <v>624</v>
      </c>
      <c r="I918" s="30">
        <v>60000</v>
      </c>
      <c r="J918" s="30">
        <v>0</v>
      </c>
      <c r="K918" s="30">
        <v>60000</v>
      </c>
      <c r="L918" s="30">
        <v>60000</v>
      </c>
      <c r="M918" s="30">
        <v>60000</v>
      </c>
      <c r="N918" s="30">
        <v>48000</v>
      </c>
      <c r="O918" s="30">
        <v>48000</v>
      </c>
    </row>
    <row r="919" spans="1:15" x14ac:dyDescent="0.25">
      <c r="A919" s="10" t="str">
        <f>MID(Tabla1[[#This Row],[Org 2]],1,2)</f>
        <v>08</v>
      </c>
      <c r="B919" s="28" t="s">
        <v>139</v>
      </c>
      <c r="C919" s="28" t="s">
        <v>141</v>
      </c>
      <c r="D919" s="11" t="str">
        <f>VLOOKUP(C919,Hoja2!B:C,2,FALSE)</f>
        <v>Movilidad</v>
      </c>
      <c r="E919" s="12" t="str">
        <f t="shared" si="34"/>
        <v>6</v>
      </c>
      <c r="F919" s="12" t="str">
        <f t="shared" si="35"/>
        <v>60</v>
      </c>
      <c r="G919" s="28" t="s">
        <v>487</v>
      </c>
      <c r="H919" s="29" t="s">
        <v>488</v>
      </c>
      <c r="I919" s="30">
        <v>10207744</v>
      </c>
      <c r="J919" s="30">
        <v>20000</v>
      </c>
      <c r="K919" s="30">
        <v>10227744</v>
      </c>
      <c r="L919" s="30">
        <v>5808</v>
      </c>
      <c r="M919" s="30">
        <v>5808</v>
      </c>
      <c r="N919" s="30">
        <v>5808</v>
      </c>
      <c r="O919" s="30">
        <v>5808</v>
      </c>
    </row>
    <row r="920" spans="1:15" x14ac:dyDescent="0.25">
      <c r="A920" s="10" t="str">
        <f>MID(Tabla1[[#This Row],[Org 2]],1,2)</f>
        <v>08</v>
      </c>
      <c r="B920" s="28" t="s">
        <v>139</v>
      </c>
      <c r="C920" s="28" t="s">
        <v>141</v>
      </c>
      <c r="D920" s="11" t="str">
        <f>VLOOKUP(C920,Hoja2!B:C,2,FALSE)</f>
        <v>Movilidad</v>
      </c>
      <c r="E920" s="12" t="str">
        <f t="shared" si="34"/>
        <v>6</v>
      </c>
      <c r="F920" s="12" t="str">
        <f t="shared" si="35"/>
        <v>61</v>
      </c>
      <c r="G920" s="28" t="s">
        <v>479</v>
      </c>
      <c r="H920" s="29" t="s">
        <v>480</v>
      </c>
      <c r="I920" s="30">
        <v>2769072</v>
      </c>
      <c r="J920" s="30">
        <v>-125140.32</v>
      </c>
      <c r="K920" s="30">
        <v>2643931.6800000002</v>
      </c>
      <c r="L920" s="30">
        <v>2296078.6800000002</v>
      </c>
      <c r="M920" s="30">
        <v>2296078.6800000002</v>
      </c>
      <c r="N920" s="30">
        <v>1800081.97</v>
      </c>
      <c r="O920" s="30">
        <v>1631771.81</v>
      </c>
    </row>
    <row r="921" spans="1:15" x14ac:dyDescent="0.25">
      <c r="A921" s="10" t="str">
        <f>MID(Tabla1[[#This Row],[Org 2]],1,2)</f>
        <v>08</v>
      </c>
      <c r="B921" s="28" t="s">
        <v>139</v>
      </c>
      <c r="C921" s="28" t="s">
        <v>141</v>
      </c>
      <c r="D921" s="11" t="str">
        <f>VLOOKUP(C921,Hoja2!B:C,2,FALSE)</f>
        <v>Movilidad</v>
      </c>
      <c r="E921" s="12" t="str">
        <f t="shared" si="34"/>
        <v>6</v>
      </c>
      <c r="F921" s="12" t="str">
        <f t="shared" si="35"/>
        <v>62</v>
      </c>
      <c r="G921" s="28" t="s">
        <v>502</v>
      </c>
      <c r="H921" s="29" t="s">
        <v>503</v>
      </c>
      <c r="I921" s="30">
        <v>0</v>
      </c>
      <c r="J921" s="30">
        <v>238400</v>
      </c>
      <c r="K921" s="30">
        <v>238400</v>
      </c>
      <c r="L921" s="30">
        <v>238400</v>
      </c>
      <c r="M921" s="30">
        <v>227486.35</v>
      </c>
      <c r="N921" s="30">
        <v>0</v>
      </c>
      <c r="O921" s="30">
        <v>0</v>
      </c>
    </row>
    <row r="922" spans="1:15" x14ac:dyDescent="0.25">
      <c r="A922" s="10" t="str">
        <f>MID(Tabla1[[#This Row],[Org 2]],1,2)</f>
        <v>08</v>
      </c>
      <c r="B922" s="28" t="s">
        <v>139</v>
      </c>
      <c r="C922" s="28" t="s">
        <v>141</v>
      </c>
      <c r="D922" s="11" t="str">
        <f>VLOOKUP(C922,Hoja2!B:C,2,FALSE)</f>
        <v>Movilidad</v>
      </c>
      <c r="E922" s="12" t="str">
        <f t="shared" si="34"/>
        <v>6</v>
      </c>
      <c r="F922" s="12" t="str">
        <f t="shared" si="35"/>
        <v>62</v>
      </c>
      <c r="G922" s="28" t="s">
        <v>614</v>
      </c>
      <c r="H922" s="29" t="s">
        <v>577</v>
      </c>
      <c r="I922" s="30">
        <v>67500</v>
      </c>
      <c r="J922" s="30">
        <v>-13000</v>
      </c>
      <c r="K922" s="30">
        <v>54500</v>
      </c>
      <c r="L922" s="30">
        <v>54437.9</v>
      </c>
      <c r="M922" s="30">
        <v>54437.9</v>
      </c>
      <c r="N922" s="30">
        <v>0</v>
      </c>
      <c r="O922" s="30">
        <v>0</v>
      </c>
    </row>
    <row r="923" spans="1:15" x14ac:dyDescent="0.25">
      <c r="A923" s="10" t="str">
        <f>MID(Tabla1[[#This Row],[Org 2]],1,2)</f>
        <v>08</v>
      </c>
      <c r="B923" s="28" t="s">
        <v>139</v>
      </c>
      <c r="C923" s="28" t="s">
        <v>141</v>
      </c>
      <c r="D923" s="11" t="str">
        <f>VLOOKUP(C923,Hoja2!B:C,2,FALSE)</f>
        <v>Movilidad</v>
      </c>
      <c r="E923" s="12" t="str">
        <f t="shared" si="34"/>
        <v>6</v>
      </c>
      <c r="F923" s="12" t="str">
        <f t="shared" si="35"/>
        <v>64</v>
      </c>
      <c r="G923" s="28" t="s">
        <v>722</v>
      </c>
      <c r="H923" s="29" t="s">
        <v>723</v>
      </c>
      <c r="I923" s="30">
        <v>0</v>
      </c>
      <c r="J923" s="30">
        <v>50000</v>
      </c>
      <c r="K923" s="30">
        <v>50000</v>
      </c>
      <c r="L923" s="30">
        <v>0</v>
      </c>
      <c r="M923" s="30">
        <v>0</v>
      </c>
      <c r="N923" s="30">
        <v>0</v>
      </c>
      <c r="O923" s="30">
        <v>0</v>
      </c>
    </row>
    <row r="924" spans="1:15" x14ac:dyDescent="0.25">
      <c r="A924" s="10" t="str">
        <f>MID(Tabla1[[#This Row],[Org 2]],1,2)</f>
        <v>08</v>
      </c>
      <c r="B924" s="28" t="s">
        <v>139</v>
      </c>
      <c r="C924" s="28" t="s">
        <v>142</v>
      </c>
      <c r="D924" s="11" t="str">
        <f>VLOOKUP(C924,Hoja2!B:C,2,FALSE)</f>
        <v>Licencias Urbanísticas</v>
      </c>
      <c r="E924" s="12" t="str">
        <f t="shared" si="34"/>
        <v>1</v>
      </c>
      <c r="F924" s="12" t="str">
        <f t="shared" si="35"/>
        <v>12</v>
      </c>
      <c r="G924" s="28" t="s">
        <v>412</v>
      </c>
      <c r="H924" s="29" t="s">
        <v>413</v>
      </c>
      <c r="I924" s="30">
        <v>180498</v>
      </c>
      <c r="J924" s="30">
        <v>0</v>
      </c>
      <c r="K924" s="30">
        <v>180498</v>
      </c>
      <c r="L924" s="30">
        <v>159177</v>
      </c>
      <c r="M924" s="30">
        <v>159177</v>
      </c>
      <c r="N924" s="30">
        <v>159176.47</v>
      </c>
      <c r="O924" s="30">
        <v>159176.47</v>
      </c>
    </row>
    <row r="925" spans="1:15" x14ac:dyDescent="0.25">
      <c r="A925" s="10" t="str">
        <f>MID(Tabla1[[#This Row],[Org 2]],1,2)</f>
        <v>08</v>
      </c>
      <c r="B925" s="28" t="s">
        <v>139</v>
      </c>
      <c r="C925" s="28" t="s">
        <v>142</v>
      </c>
      <c r="D925" s="11" t="str">
        <f>VLOOKUP(C925,Hoja2!B:C,2,FALSE)</f>
        <v>Licencias Urbanísticas</v>
      </c>
      <c r="E925" s="12" t="str">
        <f t="shared" si="34"/>
        <v>1</v>
      </c>
      <c r="F925" s="12" t="str">
        <f t="shared" si="35"/>
        <v>12</v>
      </c>
      <c r="G925" s="28" t="s">
        <v>414</v>
      </c>
      <c r="H925" s="29" t="s">
        <v>415</v>
      </c>
      <c r="I925" s="30">
        <v>129862</v>
      </c>
      <c r="J925" s="30">
        <v>0</v>
      </c>
      <c r="K925" s="30">
        <v>129862</v>
      </c>
      <c r="L925" s="30">
        <v>121378.1</v>
      </c>
      <c r="M925" s="30">
        <v>121378.1</v>
      </c>
      <c r="N925" s="30">
        <v>101842.68</v>
      </c>
      <c r="O925" s="30">
        <v>101842.68</v>
      </c>
    </row>
    <row r="926" spans="1:15" x14ac:dyDescent="0.25">
      <c r="A926" s="10" t="str">
        <f>MID(Tabla1[[#This Row],[Org 2]],1,2)</f>
        <v>08</v>
      </c>
      <c r="B926" s="28" t="s">
        <v>139</v>
      </c>
      <c r="C926" s="28" t="s">
        <v>142</v>
      </c>
      <c r="D926" s="11" t="str">
        <f>VLOOKUP(C926,Hoja2!B:C,2,FALSE)</f>
        <v>Licencias Urbanísticas</v>
      </c>
      <c r="E926" s="12" t="str">
        <f t="shared" si="34"/>
        <v>1</v>
      </c>
      <c r="F926" s="12" t="str">
        <f t="shared" si="35"/>
        <v>12</v>
      </c>
      <c r="G926" s="28" t="s">
        <v>382</v>
      </c>
      <c r="H926" s="29" t="s">
        <v>383</v>
      </c>
      <c r="I926" s="30">
        <v>143666</v>
      </c>
      <c r="J926" s="30">
        <v>0</v>
      </c>
      <c r="K926" s="30">
        <v>143666</v>
      </c>
      <c r="L926" s="30">
        <v>132407</v>
      </c>
      <c r="M926" s="30">
        <v>132407</v>
      </c>
      <c r="N926" s="30">
        <v>130862.23</v>
      </c>
      <c r="O926" s="30">
        <v>130862.23</v>
      </c>
    </row>
    <row r="927" spans="1:15" x14ac:dyDescent="0.25">
      <c r="A927" s="10" t="str">
        <f>MID(Tabla1[[#This Row],[Org 2]],1,2)</f>
        <v>08</v>
      </c>
      <c r="B927" s="28" t="s">
        <v>139</v>
      </c>
      <c r="C927" s="28" t="s">
        <v>142</v>
      </c>
      <c r="D927" s="11" t="str">
        <f>VLOOKUP(C927,Hoja2!B:C,2,FALSE)</f>
        <v>Licencias Urbanísticas</v>
      </c>
      <c r="E927" s="12" t="str">
        <f t="shared" si="34"/>
        <v>1</v>
      </c>
      <c r="F927" s="12" t="str">
        <f t="shared" si="35"/>
        <v>12</v>
      </c>
      <c r="G927" s="28" t="s">
        <v>416</v>
      </c>
      <c r="H927" s="29" t="s">
        <v>417</v>
      </c>
      <c r="I927" s="30">
        <v>84305</v>
      </c>
      <c r="J927" s="30">
        <v>0</v>
      </c>
      <c r="K927" s="30">
        <v>84305</v>
      </c>
      <c r="L927" s="30">
        <v>88041.35</v>
      </c>
      <c r="M927" s="30">
        <v>88041.35</v>
      </c>
      <c r="N927" s="30">
        <v>77042.820000000007</v>
      </c>
      <c r="O927" s="30">
        <v>77042.820000000007</v>
      </c>
    </row>
    <row r="928" spans="1:15" x14ac:dyDescent="0.25">
      <c r="A928" s="10" t="str">
        <f>MID(Tabla1[[#This Row],[Org 2]],1,2)</f>
        <v>08</v>
      </c>
      <c r="B928" s="28" t="s">
        <v>139</v>
      </c>
      <c r="C928" s="28" t="s">
        <v>142</v>
      </c>
      <c r="D928" s="11" t="str">
        <f>VLOOKUP(C928,Hoja2!B:C,2,FALSE)</f>
        <v>Licencias Urbanísticas</v>
      </c>
      <c r="E928" s="12" t="str">
        <f t="shared" si="34"/>
        <v>1</v>
      </c>
      <c r="F928" s="12" t="str">
        <f t="shared" si="35"/>
        <v>12</v>
      </c>
      <c r="G928" s="28" t="s">
        <v>384</v>
      </c>
      <c r="H928" s="29" t="s">
        <v>385</v>
      </c>
      <c r="I928" s="30">
        <v>113199</v>
      </c>
      <c r="J928" s="30">
        <v>0</v>
      </c>
      <c r="K928" s="30">
        <v>113199</v>
      </c>
      <c r="L928" s="30">
        <v>106370</v>
      </c>
      <c r="M928" s="30">
        <v>106370</v>
      </c>
      <c r="N928" s="30">
        <v>103255.09</v>
      </c>
      <c r="O928" s="30">
        <v>103255.09</v>
      </c>
    </row>
    <row r="929" spans="1:15" x14ac:dyDescent="0.25">
      <c r="A929" s="10" t="str">
        <f>MID(Tabla1[[#This Row],[Org 2]],1,2)</f>
        <v>08</v>
      </c>
      <c r="B929" s="28" t="s">
        <v>139</v>
      </c>
      <c r="C929" s="28" t="s">
        <v>142</v>
      </c>
      <c r="D929" s="11" t="str">
        <f>VLOOKUP(C929,Hoja2!B:C,2,FALSE)</f>
        <v>Licencias Urbanísticas</v>
      </c>
      <c r="E929" s="12" t="str">
        <f t="shared" si="34"/>
        <v>1</v>
      </c>
      <c r="F929" s="12" t="str">
        <f t="shared" si="35"/>
        <v>12</v>
      </c>
      <c r="G929" s="28" t="s">
        <v>386</v>
      </c>
      <c r="H929" s="29" t="s">
        <v>387</v>
      </c>
      <c r="I929" s="30">
        <v>301181</v>
      </c>
      <c r="J929" s="30">
        <v>0</v>
      </c>
      <c r="K929" s="30">
        <v>301181</v>
      </c>
      <c r="L929" s="30">
        <v>280582.15000000002</v>
      </c>
      <c r="M929" s="30">
        <v>280582.15000000002</v>
      </c>
      <c r="N929" s="30">
        <v>264553.64</v>
      </c>
      <c r="O929" s="30">
        <v>264553.64</v>
      </c>
    </row>
    <row r="930" spans="1:15" x14ac:dyDescent="0.25">
      <c r="A930" s="10" t="str">
        <f>MID(Tabla1[[#This Row],[Org 2]],1,2)</f>
        <v>08</v>
      </c>
      <c r="B930" s="28" t="s">
        <v>139</v>
      </c>
      <c r="C930" s="28" t="s">
        <v>142</v>
      </c>
      <c r="D930" s="11" t="str">
        <f>VLOOKUP(C930,Hoja2!B:C,2,FALSE)</f>
        <v>Licencias Urbanísticas</v>
      </c>
      <c r="E930" s="12" t="str">
        <f t="shared" si="34"/>
        <v>1</v>
      </c>
      <c r="F930" s="12" t="str">
        <f t="shared" si="35"/>
        <v>12</v>
      </c>
      <c r="G930" s="28" t="s">
        <v>388</v>
      </c>
      <c r="H930" s="29" t="s">
        <v>389</v>
      </c>
      <c r="I930" s="30">
        <v>734050</v>
      </c>
      <c r="J930" s="30">
        <v>0</v>
      </c>
      <c r="K930" s="30">
        <v>734050</v>
      </c>
      <c r="L930" s="30">
        <v>740975.68</v>
      </c>
      <c r="M930" s="30">
        <v>740975.68</v>
      </c>
      <c r="N930" s="30">
        <v>721343.33</v>
      </c>
      <c r="O930" s="30">
        <v>721343.33</v>
      </c>
    </row>
    <row r="931" spans="1:15" x14ac:dyDescent="0.25">
      <c r="A931" s="10" t="str">
        <f>MID(Tabla1[[#This Row],[Org 2]],1,2)</f>
        <v>08</v>
      </c>
      <c r="B931" s="28" t="s">
        <v>139</v>
      </c>
      <c r="C931" s="28" t="s">
        <v>142</v>
      </c>
      <c r="D931" s="11" t="str">
        <f>VLOOKUP(C931,Hoja2!B:C,2,FALSE)</f>
        <v>Licencias Urbanísticas</v>
      </c>
      <c r="E931" s="12" t="str">
        <f t="shared" si="34"/>
        <v>1</v>
      </c>
      <c r="F931" s="12" t="str">
        <f t="shared" si="35"/>
        <v>12</v>
      </c>
      <c r="G931" s="28" t="s">
        <v>390</v>
      </c>
      <c r="H931" s="29" t="s">
        <v>391</v>
      </c>
      <c r="I931" s="30">
        <v>62807</v>
      </c>
      <c r="J931" s="30">
        <v>0</v>
      </c>
      <c r="K931" s="30">
        <v>62807</v>
      </c>
      <c r="L931" s="30">
        <v>60073</v>
      </c>
      <c r="M931" s="30">
        <v>60073</v>
      </c>
      <c r="N931" s="30">
        <v>56816.37</v>
      </c>
      <c r="O931" s="30">
        <v>56816.37</v>
      </c>
    </row>
    <row r="932" spans="1:15" x14ac:dyDescent="0.25">
      <c r="A932" s="10" t="str">
        <f>MID(Tabla1[[#This Row],[Org 2]],1,2)</f>
        <v>08</v>
      </c>
      <c r="B932" s="28" t="s">
        <v>139</v>
      </c>
      <c r="C932" s="28" t="s">
        <v>142</v>
      </c>
      <c r="D932" s="11" t="str">
        <f>VLOOKUP(C932,Hoja2!B:C,2,FALSE)</f>
        <v>Licencias Urbanísticas</v>
      </c>
      <c r="E932" s="12" t="str">
        <f t="shared" si="34"/>
        <v>1</v>
      </c>
      <c r="F932" s="12" t="str">
        <f t="shared" si="35"/>
        <v>13</v>
      </c>
      <c r="G932" s="28" t="s">
        <v>428</v>
      </c>
      <c r="H932" s="29" t="s">
        <v>379</v>
      </c>
      <c r="I932" s="30">
        <v>49152</v>
      </c>
      <c r="J932" s="30">
        <v>0</v>
      </c>
      <c r="K932" s="30">
        <v>49152</v>
      </c>
      <c r="L932" s="30">
        <v>32921.58</v>
      </c>
      <c r="M932" s="30">
        <v>32921.58</v>
      </c>
      <c r="N932" s="30">
        <v>32921.57</v>
      </c>
      <c r="O932" s="30">
        <v>32921.57</v>
      </c>
    </row>
    <row r="933" spans="1:15" x14ac:dyDescent="0.25">
      <c r="A933" s="10" t="str">
        <f>MID(Tabla1[[#This Row],[Org 2]],1,2)</f>
        <v>08</v>
      </c>
      <c r="B933" s="28" t="s">
        <v>139</v>
      </c>
      <c r="C933" s="28" t="s">
        <v>142</v>
      </c>
      <c r="D933" s="11" t="str">
        <f>VLOOKUP(C933,Hoja2!B:C,2,FALSE)</f>
        <v>Licencias Urbanísticas</v>
      </c>
      <c r="E933" s="12" t="str">
        <f t="shared" si="34"/>
        <v>1</v>
      </c>
      <c r="F933" s="12" t="str">
        <f t="shared" si="35"/>
        <v>13</v>
      </c>
      <c r="G933" s="28" t="s">
        <v>429</v>
      </c>
      <c r="H933" s="29" t="s">
        <v>430</v>
      </c>
      <c r="I933" s="30">
        <v>0</v>
      </c>
      <c r="J933" s="30">
        <v>0</v>
      </c>
      <c r="K933" s="30">
        <v>0</v>
      </c>
      <c r="L933" s="30">
        <v>20</v>
      </c>
      <c r="M933" s="30">
        <v>20</v>
      </c>
      <c r="N933" s="30">
        <v>16.8</v>
      </c>
      <c r="O933" s="30">
        <v>16.8</v>
      </c>
    </row>
    <row r="934" spans="1:15" x14ac:dyDescent="0.25">
      <c r="A934" s="10" t="str">
        <f>MID(Tabla1[[#This Row],[Org 2]],1,2)</f>
        <v>08</v>
      </c>
      <c r="B934" s="28" t="s">
        <v>139</v>
      </c>
      <c r="C934" s="28" t="s">
        <v>142</v>
      </c>
      <c r="D934" s="11" t="str">
        <f>VLOOKUP(C934,Hoja2!B:C,2,FALSE)</f>
        <v>Licencias Urbanísticas</v>
      </c>
      <c r="E934" s="12" t="str">
        <f t="shared" si="34"/>
        <v>1</v>
      </c>
      <c r="F934" s="12" t="str">
        <f t="shared" si="35"/>
        <v>13</v>
      </c>
      <c r="G934" s="28" t="s">
        <v>431</v>
      </c>
      <c r="H934" s="29" t="s">
        <v>432</v>
      </c>
      <c r="I934" s="30">
        <v>46585</v>
      </c>
      <c r="J934" s="30">
        <v>-14000</v>
      </c>
      <c r="K934" s="30">
        <v>32585</v>
      </c>
      <c r="L934" s="30">
        <v>30348.94</v>
      </c>
      <c r="M934" s="30">
        <v>30348.94</v>
      </c>
      <c r="N934" s="30">
        <v>24229.33</v>
      </c>
      <c r="O934" s="30">
        <v>24229.33</v>
      </c>
    </row>
    <row r="935" spans="1:15" x14ac:dyDescent="0.25">
      <c r="A935" s="10" t="str">
        <f>MID(Tabla1[[#This Row],[Org 2]],1,2)</f>
        <v>08</v>
      </c>
      <c r="B935" s="28" t="s">
        <v>139</v>
      </c>
      <c r="C935" s="28" t="s">
        <v>142</v>
      </c>
      <c r="D935" s="11" t="str">
        <f>VLOOKUP(C935,Hoja2!B:C,2,FALSE)</f>
        <v>Licencias Urbanísticas</v>
      </c>
      <c r="E935" s="12" t="str">
        <f t="shared" si="34"/>
        <v>1</v>
      </c>
      <c r="F935" s="12" t="str">
        <f t="shared" si="35"/>
        <v>13</v>
      </c>
      <c r="G935" s="28" t="s">
        <v>451</v>
      </c>
      <c r="H935" s="29" t="s">
        <v>452</v>
      </c>
      <c r="I935" s="30">
        <v>0</v>
      </c>
      <c r="J935" s="30">
        <v>0</v>
      </c>
      <c r="K935" s="30">
        <v>0</v>
      </c>
      <c r="L935" s="30">
        <v>13088.29</v>
      </c>
      <c r="M935" s="30">
        <v>13088.29</v>
      </c>
      <c r="N935" s="30">
        <v>12187.19</v>
      </c>
      <c r="O935" s="30">
        <v>12187.19</v>
      </c>
    </row>
    <row r="936" spans="1:15" x14ac:dyDescent="0.25">
      <c r="A936" s="10" t="str">
        <f>MID(Tabla1[[#This Row],[Org 2]],1,2)</f>
        <v>08</v>
      </c>
      <c r="B936" s="28" t="s">
        <v>139</v>
      </c>
      <c r="C936" s="28" t="s">
        <v>142</v>
      </c>
      <c r="D936" s="11" t="str">
        <f>VLOOKUP(C936,Hoja2!B:C,2,FALSE)</f>
        <v>Licencias Urbanísticas</v>
      </c>
      <c r="E936" s="12" t="str">
        <f t="shared" si="34"/>
        <v>2</v>
      </c>
      <c r="F936" s="12" t="str">
        <f t="shared" si="35"/>
        <v>22</v>
      </c>
      <c r="G936" s="28" t="s">
        <v>445</v>
      </c>
      <c r="H936" s="29" t="s">
        <v>446</v>
      </c>
      <c r="I936" s="30">
        <v>450</v>
      </c>
      <c r="J936" s="30">
        <v>0</v>
      </c>
      <c r="K936" s="30">
        <v>450</v>
      </c>
      <c r="L936" s="30">
        <v>430.8</v>
      </c>
      <c r="M936" s="30">
        <v>430.8</v>
      </c>
      <c r="N936" s="30">
        <v>430.8</v>
      </c>
      <c r="O936" s="30">
        <v>410.4</v>
      </c>
    </row>
    <row r="937" spans="1:15" x14ac:dyDescent="0.25">
      <c r="A937" s="10" t="str">
        <f>MID(Tabla1[[#This Row],[Org 2]],1,2)</f>
        <v>08</v>
      </c>
      <c r="B937" s="28" t="s">
        <v>139</v>
      </c>
      <c r="C937" s="28" t="s">
        <v>142</v>
      </c>
      <c r="D937" s="11" t="str">
        <f>VLOOKUP(C937,Hoja2!B:C,2,FALSE)</f>
        <v>Licencias Urbanísticas</v>
      </c>
      <c r="E937" s="12" t="str">
        <f t="shared" si="34"/>
        <v>2</v>
      </c>
      <c r="F937" s="12" t="str">
        <f t="shared" si="35"/>
        <v>22</v>
      </c>
      <c r="G937" s="28" t="s">
        <v>449</v>
      </c>
      <c r="H937" s="29" t="s">
        <v>450</v>
      </c>
      <c r="I937" s="30">
        <v>900</v>
      </c>
      <c r="J937" s="30">
        <v>0</v>
      </c>
      <c r="K937" s="30">
        <v>900</v>
      </c>
      <c r="L937" s="30">
        <v>33.090000000000003</v>
      </c>
      <c r="M937" s="30">
        <v>33.090000000000003</v>
      </c>
      <c r="N937" s="30">
        <v>33.090000000000003</v>
      </c>
      <c r="O937" s="30">
        <v>33.090000000000003</v>
      </c>
    </row>
    <row r="938" spans="1:15" x14ac:dyDescent="0.25">
      <c r="A938" s="10" t="str">
        <f>MID(Tabla1[[#This Row],[Org 2]],1,2)</f>
        <v>08</v>
      </c>
      <c r="B938" s="28" t="s">
        <v>139</v>
      </c>
      <c r="C938" s="28" t="s">
        <v>142</v>
      </c>
      <c r="D938" s="11" t="str">
        <f>VLOOKUP(C938,Hoja2!B:C,2,FALSE)</f>
        <v>Licencias Urbanísticas</v>
      </c>
      <c r="E938" s="12" t="str">
        <f t="shared" si="34"/>
        <v>8</v>
      </c>
      <c r="F938" s="12" t="str">
        <f t="shared" si="35"/>
        <v>83</v>
      </c>
      <c r="G938" s="28" t="s">
        <v>485</v>
      </c>
      <c r="H938" s="29" t="s">
        <v>486</v>
      </c>
      <c r="I938" s="30">
        <v>400000</v>
      </c>
      <c r="J938" s="30">
        <v>0</v>
      </c>
      <c r="K938" s="30">
        <v>400000</v>
      </c>
      <c r="L938" s="30">
        <v>361551.53</v>
      </c>
      <c r="M938" s="30">
        <v>361551.53</v>
      </c>
      <c r="N938" s="30">
        <v>117220.01</v>
      </c>
      <c r="O938" s="30">
        <v>107475.39</v>
      </c>
    </row>
    <row r="939" spans="1:15" x14ac:dyDescent="0.25">
      <c r="A939" s="10" t="str">
        <f>MID(Tabla1[[#This Row],[Org 2]],1,2)</f>
        <v>08</v>
      </c>
      <c r="B939" s="28" t="s">
        <v>139</v>
      </c>
      <c r="C939" s="28" t="s">
        <v>143</v>
      </c>
      <c r="D939" s="11" t="str">
        <f>VLOOKUP(C939,Hoja2!B:C,2,FALSE)</f>
        <v>Pavimentación Vías Públicas y Otros Servicios Urbanísticos</v>
      </c>
      <c r="E939" s="12" t="str">
        <f t="shared" si="34"/>
        <v>1</v>
      </c>
      <c r="F939" s="12" t="str">
        <f t="shared" si="35"/>
        <v>12</v>
      </c>
      <c r="G939" s="28" t="s">
        <v>412</v>
      </c>
      <c r="H939" s="29" t="s">
        <v>413</v>
      </c>
      <c r="I939" s="30">
        <v>82045</v>
      </c>
      <c r="J939" s="30">
        <v>-3000</v>
      </c>
      <c r="K939" s="30">
        <v>79045</v>
      </c>
      <c r="L939" s="30">
        <v>69366.679999999993</v>
      </c>
      <c r="M939" s="30">
        <v>69366.679999999993</v>
      </c>
      <c r="N939" s="30">
        <v>69172.53</v>
      </c>
      <c r="O939" s="30">
        <v>69172.53</v>
      </c>
    </row>
    <row r="940" spans="1:15" x14ac:dyDescent="0.25">
      <c r="A940" s="10" t="str">
        <f>MID(Tabla1[[#This Row],[Org 2]],1,2)</f>
        <v>08</v>
      </c>
      <c r="B940" s="28" t="s">
        <v>139</v>
      </c>
      <c r="C940" s="28" t="s">
        <v>143</v>
      </c>
      <c r="D940" s="11" t="str">
        <f>VLOOKUP(C940,Hoja2!B:C,2,FALSE)</f>
        <v>Pavimentación Vías Públicas y Otros Servicios Urbanísticos</v>
      </c>
      <c r="E940" s="12" t="str">
        <f t="shared" si="34"/>
        <v>1</v>
      </c>
      <c r="F940" s="12" t="str">
        <f t="shared" si="35"/>
        <v>12</v>
      </c>
      <c r="G940" s="28" t="s">
        <v>414</v>
      </c>
      <c r="H940" s="29" t="s">
        <v>415</v>
      </c>
      <c r="I940" s="30">
        <v>86575</v>
      </c>
      <c r="J940" s="30">
        <v>0</v>
      </c>
      <c r="K940" s="30">
        <v>86575</v>
      </c>
      <c r="L940" s="30">
        <v>87398.1</v>
      </c>
      <c r="M940" s="30">
        <v>87398.1</v>
      </c>
      <c r="N940" s="30">
        <v>87364.61</v>
      </c>
      <c r="O940" s="30">
        <v>87364.61</v>
      </c>
    </row>
    <row r="941" spans="1:15" x14ac:dyDescent="0.25">
      <c r="A941" s="10" t="str">
        <f>MID(Tabla1[[#This Row],[Org 2]],1,2)</f>
        <v>08</v>
      </c>
      <c r="B941" s="28" t="s">
        <v>139</v>
      </c>
      <c r="C941" s="28" t="s">
        <v>143</v>
      </c>
      <c r="D941" s="11" t="str">
        <f>VLOOKUP(C941,Hoja2!B:C,2,FALSE)</f>
        <v>Pavimentación Vías Públicas y Otros Servicios Urbanísticos</v>
      </c>
      <c r="E941" s="12" t="str">
        <f t="shared" si="34"/>
        <v>1</v>
      </c>
      <c r="F941" s="12" t="str">
        <f t="shared" si="35"/>
        <v>12</v>
      </c>
      <c r="G941" s="28" t="s">
        <v>382</v>
      </c>
      <c r="H941" s="29" t="s">
        <v>383</v>
      </c>
      <c r="I941" s="30">
        <v>55256</v>
      </c>
      <c r="J941" s="30">
        <v>0</v>
      </c>
      <c r="K941" s="30">
        <v>55256</v>
      </c>
      <c r="L941" s="30">
        <v>46720.17</v>
      </c>
      <c r="M941" s="30">
        <v>46720.17</v>
      </c>
      <c r="N941" s="30">
        <v>39585.75</v>
      </c>
      <c r="O941" s="30">
        <v>39585.75</v>
      </c>
    </row>
    <row r="942" spans="1:15" x14ac:dyDescent="0.25">
      <c r="A942" s="10" t="str">
        <f>MID(Tabla1[[#This Row],[Org 2]],1,2)</f>
        <v>08</v>
      </c>
      <c r="B942" s="28" t="s">
        <v>139</v>
      </c>
      <c r="C942" s="28" t="s">
        <v>143</v>
      </c>
      <c r="D942" s="11" t="str">
        <f>VLOOKUP(C942,Hoja2!B:C,2,FALSE)</f>
        <v>Pavimentación Vías Públicas y Otros Servicios Urbanísticos</v>
      </c>
      <c r="E942" s="12" t="str">
        <f t="shared" si="34"/>
        <v>1</v>
      </c>
      <c r="F942" s="12" t="str">
        <f t="shared" si="35"/>
        <v>12</v>
      </c>
      <c r="G942" s="28" t="s">
        <v>416</v>
      </c>
      <c r="H942" s="29" t="s">
        <v>417</v>
      </c>
      <c r="I942" s="30">
        <v>9367</v>
      </c>
      <c r="J942" s="30">
        <v>0</v>
      </c>
      <c r="K942" s="30">
        <v>9367</v>
      </c>
      <c r="L942" s="30">
        <v>13034</v>
      </c>
      <c r="M942" s="30">
        <v>13034</v>
      </c>
      <c r="N942" s="30">
        <v>11941.1</v>
      </c>
      <c r="O942" s="30">
        <v>11941.1</v>
      </c>
    </row>
    <row r="943" spans="1:15" x14ac:dyDescent="0.25">
      <c r="A943" s="10" t="str">
        <f>MID(Tabla1[[#This Row],[Org 2]],1,2)</f>
        <v>08</v>
      </c>
      <c r="B943" s="28" t="s">
        <v>139</v>
      </c>
      <c r="C943" s="28" t="s">
        <v>143</v>
      </c>
      <c r="D943" s="11" t="str">
        <f>VLOOKUP(C943,Hoja2!B:C,2,FALSE)</f>
        <v>Pavimentación Vías Públicas y Otros Servicios Urbanísticos</v>
      </c>
      <c r="E943" s="12" t="str">
        <f t="shared" si="34"/>
        <v>1</v>
      </c>
      <c r="F943" s="12" t="str">
        <f t="shared" si="35"/>
        <v>12</v>
      </c>
      <c r="G943" s="28" t="s">
        <v>384</v>
      </c>
      <c r="H943" s="29" t="s">
        <v>385</v>
      </c>
      <c r="I943" s="30">
        <v>44600</v>
      </c>
      <c r="J943" s="30">
        <v>0</v>
      </c>
      <c r="K943" s="30">
        <v>44600</v>
      </c>
      <c r="L943" s="30">
        <v>43916.14</v>
      </c>
      <c r="M943" s="30">
        <v>43916.14</v>
      </c>
      <c r="N943" s="30">
        <v>42791.22</v>
      </c>
      <c r="O943" s="30">
        <v>42791.22</v>
      </c>
    </row>
    <row r="944" spans="1:15" x14ac:dyDescent="0.25">
      <c r="A944" s="10" t="str">
        <f>MID(Tabla1[[#This Row],[Org 2]],1,2)</f>
        <v>08</v>
      </c>
      <c r="B944" s="28" t="s">
        <v>139</v>
      </c>
      <c r="C944" s="28" t="s">
        <v>143</v>
      </c>
      <c r="D944" s="11" t="str">
        <f>VLOOKUP(C944,Hoja2!B:C,2,FALSE)</f>
        <v>Pavimentación Vías Públicas y Otros Servicios Urbanísticos</v>
      </c>
      <c r="E944" s="12" t="str">
        <f t="shared" si="34"/>
        <v>1</v>
      </c>
      <c r="F944" s="12" t="str">
        <f t="shared" si="35"/>
        <v>12</v>
      </c>
      <c r="G944" s="28" t="s">
        <v>386</v>
      </c>
      <c r="H944" s="29" t="s">
        <v>387</v>
      </c>
      <c r="I944" s="30">
        <v>136639</v>
      </c>
      <c r="J944" s="30">
        <v>0</v>
      </c>
      <c r="K944" s="30">
        <v>136639</v>
      </c>
      <c r="L944" s="30">
        <v>126699.32</v>
      </c>
      <c r="M944" s="30">
        <v>126699.32</v>
      </c>
      <c r="N944" s="30">
        <v>123092.87</v>
      </c>
      <c r="O944" s="30">
        <v>123092.87</v>
      </c>
    </row>
    <row r="945" spans="1:15" x14ac:dyDescent="0.25">
      <c r="A945" s="10" t="str">
        <f>MID(Tabla1[[#This Row],[Org 2]],1,2)</f>
        <v>08</v>
      </c>
      <c r="B945" s="28" t="s">
        <v>139</v>
      </c>
      <c r="C945" s="28" t="s">
        <v>143</v>
      </c>
      <c r="D945" s="11" t="str">
        <f>VLOOKUP(C945,Hoja2!B:C,2,FALSE)</f>
        <v>Pavimentación Vías Públicas y Otros Servicios Urbanísticos</v>
      </c>
      <c r="E945" s="12" t="str">
        <f t="shared" si="34"/>
        <v>1</v>
      </c>
      <c r="F945" s="12" t="str">
        <f t="shared" si="35"/>
        <v>12</v>
      </c>
      <c r="G945" s="28" t="s">
        <v>388</v>
      </c>
      <c r="H945" s="29" t="s">
        <v>389</v>
      </c>
      <c r="I945" s="30">
        <v>346620</v>
      </c>
      <c r="J945" s="30">
        <v>0</v>
      </c>
      <c r="K945" s="30">
        <v>346620</v>
      </c>
      <c r="L945" s="30">
        <v>335557.02</v>
      </c>
      <c r="M945" s="30">
        <v>335557.02</v>
      </c>
      <c r="N945" s="30">
        <v>328069.49</v>
      </c>
      <c r="O945" s="30">
        <v>328069.49</v>
      </c>
    </row>
    <row r="946" spans="1:15" x14ac:dyDescent="0.25">
      <c r="A946" s="10" t="str">
        <f>MID(Tabla1[[#This Row],[Org 2]],1,2)</f>
        <v>08</v>
      </c>
      <c r="B946" s="28" t="s">
        <v>139</v>
      </c>
      <c r="C946" s="28" t="s">
        <v>143</v>
      </c>
      <c r="D946" s="11" t="str">
        <f>VLOOKUP(C946,Hoja2!B:C,2,FALSE)</f>
        <v>Pavimentación Vías Públicas y Otros Servicios Urbanísticos</v>
      </c>
      <c r="E946" s="12" t="str">
        <f t="shared" si="34"/>
        <v>1</v>
      </c>
      <c r="F946" s="12" t="str">
        <f t="shared" si="35"/>
        <v>12</v>
      </c>
      <c r="G946" s="28" t="s">
        <v>390</v>
      </c>
      <c r="H946" s="29" t="s">
        <v>391</v>
      </c>
      <c r="I946" s="30">
        <v>20771</v>
      </c>
      <c r="J946" s="30">
        <v>0</v>
      </c>
      <c r="K946" s="30">
        <v>20771</v>
      </c>
      <c r="L946" s="30">
        <v>20511.560000000001</v>
      </c>
      <c r="M946" s="30">
        <v>20511.560000000001</v>
      </c>
      <c r="N946" s="30">
        <v>19805.82</v>
      </c>
      <c r="O946" s="30">
        <v>19805.82</v>
      </c>
    </row>
    <row r="947" spans="1:15" x14ac:dyDescent="0.25">
      <c r="A947" s="10" t="str">
        <f>MID(Tabla1[[#This Row],[Org 2]],1,2)</f>
        <v>08</v>
      </c>
      <c r="B947" s="28" t="s">
        <v>139</v>
      </c>
      <c r="C947" s="28" t="s">
        <v>143</v>
      </c>
      <c r="D947" s="11" t="str">
        <f>VLOOKUP(C947,Hoja2!B:C,2,FALSE)</f>
        <v>Pavimentación Vías Públicas y Otros Servicios Urbanísticos</v>
      </c>
      <c r="E947" s="12" t="str">
        <f t="shared" si="34"/>
        <v>1</v>
      </c>
      <c r="F947" s="12" t="str">
        <f t="shared" si="35"/>
        <v>13</v>
      </c>
      <c r="G947" s="28" t="s">
        <v>428</v>
      </c>
      <c r="H947" s="29" t="s">
        <v>379</v>
      </c>
      <c r="I947" s="30">
        <v>707056</v>
      </c>
      <c r="J947" s="30">
        <v>-100000</v>
      </c>
      <c r="K947" s="30">
        <v>607056</v>
      </c>
      <c r="L947" s="30">
        <v>522193.23</v>
      </c>
      <c r="M947" s="30">
        <v>522193.23</v>
      </c>
      <c r="N947" s="30">
        <v>510956.43</v>
      </c>
      <c r="O947" s="30">
        <v>510956.43</v>
      </c>
    </row>
    <row r="948" spans="1:15" x14ac:dyDescent="0.25">
      <c r="A948" s="10" t="str">
        <f>MID(Tabla1[[#This Row],[Org 2]],1,2)</f>
        <v>08</v>
      </c>
      <c r="B948" s="28" t="s">
        <v>139</v>
      </c>
      <c r="C948" s="28" t="s">
        <v>143</v>
      </c>
      <c r="D948" s="11" t="str">
        <f>VLOOKUP(C948,Hoja2!B:C,2,FALSE)</f>
        <v>Pavimentación Vías Públicas y Otros Servicios Urbanísticos</v>
      </c>
      <c r="E948" s="12" t="str">
        <f t="shared" si="34"/>
        <v>1</v>
      </c>
      <c r="F948" s="12" t="str">
        <f t="shared" si="35"/>
        <v>13</v>
      </c>
      <c r="G948" s="28" t="s">
        <v>429</v>
      </c>
      <c r="H948" s="29" t="s">
        <v>430</v>
      </c>
      <c r="I948" s="30">
        <v>23000</v>
      </c>
      <c r="J948" s="30">
        <v>0</v>
      </c>
      <c r="K948" s="30">
        <v>23000</v>
      </c>
      <c r="L948" s="30">
        <v>23223.83</v>
      </c>
      <c r="M948" s="30">
        <v>23223.83</v>
      </c>
      <c r="N948" s="30">
        <v>23222.86</v>
      </c>
      <c r="O948" s="30">
        <v>23222.86</v>
      </c>
    </row>
    <row r="949" spans="1:15" x14ac:dyDescent="0.25">
      <c r="A949" s="10" t="str">
        <f>MID(Tabla1[[#This Row],[Org 2]],1,2)</f>
        <v>08</v>
      </c>
      <c r="B949" s="28" t="s">
        <v>139</v>
      </c>
      <c r="C949" s="28" t="s">
        <v>143</v>
      </c>
      <c r="D949" s="11" t="str">
        <f>VLOOKUP(C949,Hoja2!B:C,2,FALSE)</f>
        <v>Pavimentación Vías Públicas y Otros Servicios Urbanísticos</v>
      </c>
      <c r="E949" s="12" t="str">
        <f t="shared" si="34"/>
        <v>1</v>
      </c>
      <c r="F949" s="12" t="str">
        <f t="shared" si="35"/>
        <v>13</v>
      </c>
      <c r="G949" s="28" t="s">
        <v>431</v>
      </c>
      <c r="H949" s="29" t="s">
        <v>432</v>
      </c>
      <c r="I949" s="30">
        <v>719183</v>
      </c>
      <c r="J949" s="30">
        <v>0</v>
      </c>
      <c r="K949" s="30">
        <v>719183</v>
      </c>
      <c r="L949" s="30">
        <v>542665.73</v>
      </c>
      <c r="M949" s="30">
        <v>542665.73</v>
      </c>
      <c r="N949" s="30">
        <v>542252.9</v>
      </c>
      <c r="O949" s="30">
        <v>542252.9</v>
      </c>
    </row>
    <row r="950" spans="1:15" x14ac:dyDescent="0.25">
      <c r="A950" s="10" t="str">
        <f>MID(Tabla1[[#This Row],[Org 2]],1,2)</f>
        <v>08</v>
      </c>
      <c r="B950" s="28" t="s">
        <v>139</v>
      </c>
      <c r="C950" s="28" t="s">
        <v>143</v>
      </c>
      <c r="D950" s="11" t="str">
        <f>VLOOKUP(C950,Hoja2!B:C,2,FALSE)</f>
        <v>Pavimentación Vías Públicas y Otros Servicios Urbanísticos</v>
      </c>
      <c r="E950" s="12" t="str">
        <f t="shared" si="34"/>
        <v>1</v>
      </c>
      <c r="F950" s="12" t="str">
        <f t="shared" si="35"/>
        <v>13</v>
      </c>
      <c r="G950" s="28" t="s">
        <v>451</v>
      </c>
      <c r="H950" s="29" t="s">
        <v>452</v>
      </c>
      <c r="I950" s="30">
        <v>0</v>
      </c>
      <c r="J950" s="30">
        <v>0</v>
      </c>
      <c r="K950" s="30">
        <v>0</v>
      </c>
      <c r="L950" s="30">
        <v>188255.34</v>
      </c>
      <c r="M950" s="30">
        <v>188255.34</v>
      </c>
      <c r="N950" s="30">
        <v>183651.04</v>
      </c>
      <c r="O950" s="30">
        <v>183651.04</v>
      </c>
    </row>
    <row r="951" spans="1:15" x14ac:dyDescent="0.25">
      <c r="A951" s="10" t="str">
        <f>MID(Tabla1[[#This Row],[Org 2]],1,2)</f>
        <v>08</v>
      </c>
      <c r="B951" s="28" t="s">
        <v>139</v>
      </c>
      <c r="C951" s="28" t="s">
        <v>143</v>
      </c>
      <c r="D951" s="11" t="str">
        <f>VLOOKUP(C951,Hoja2!B:C,2,FALSE)</f>
        <v>Pavimentación Vías Públicas y Otros Servicios Urbanísticos</v>
      </c>
      <c r="E951" s="12" t="str">
        <f t="shared" si="34"/>
        <v>1</v>
      </c>
      <c r="F951" s="12" t="str">
        <f t="shared" si="35"/>
        <v>15</v>
      </c>
      <c r="G951" s="28" t="s">
        <v>433</v>
      </c>
      <c r="H951" s="29" t="s">
        <v>434</v>
      </c>
      <c r="I951" s="30">
        <v>1500</v>
      </c>
      <c r="J951" s="30">
        <v>3000</v>
      </c>
      <c r="K951" s="30">
        <v>4500</v>
      </c>
      <c r="L951" s="30">
        <v>3301.8</v>
      </c>
      <c r="M951" s="30">
        <v>3301.8</v>
      </c>
      <c r="N951" s="30">
        <v>500</v>
      </c>
      <c r="O951" s="30">
        <v>500</v>
      </c>
    </row>
    <row r="952" spans="1:15" x14ac:dyDescent="0.25">
      <c r="A952" s="10" t="str">
        <f>MID(Tabla1[[#This Row],[Org 2]],1,2)</f>
        <v>08</v>
      </c>
      <c r="B952" s="28" t="s">
        <v>139</v>
      </c>
      <c r="C952" s="28" t="s">
        <v>143</v>
      </c>
      <c r="D952" s="11" t="str">
        <f>VLOOKUP(C952,Hoja2!B:C,2,FALSE)</f>
        <v>Pavimentación Vías Públicas y Otros Servicios Urbanísticos</v>
      </c>
      <c r="E952" s="12" t="str">
        <f t="shared" si="34"/>
        <v>2</v>
      </c>
      <c r="F952" s="12" t="str">
        <f t="shared" si="35"/>
        <v>20</v>
      </c>
      <c r="G952" s="28" t="s">
        <v>418</v>
      </c>
      <c r="H952" s="29" t="s">
        <v>419</v>
      </c>
      <c r="I952" s="30">
        <v>37800</v>
      </c>
      <c r="J952" s="30">
        <v>0</v>
      </c>
      <c r="K952" s="30">
        <v>37800</v>
      </c>
      <c r="L952" s="30">
        <v>41242.92</v>
      </c>
      <c r="M952" s="30">
        <v>37017.379999999997</v>
      </c>
      <c r="N952" s="30">
        <v>31727.47</v>
      </c>
      <c r="O952" s="30">
        <v>25965.21</v>
      </c>
    </row>
    <row r="953" spans="1:15" x14ac:dyDescent="0.25">
      <c r="A953" s="10" t="str">
        <f>MID(Tabla1[[#This Row],[Org 2]],1,2)</f>
        <v>08</v>
      </c>
      <c r="B953" s="28" t="s">
        <v>139</v>
      </c>
      <c r="C953" s="28" t="s">
        <v>143</v>
      </c>
      <c r="D953" s="11" t="str">
        <f>VLOOKUP(C953,Hoja2!B:C,2,FALSE)</f>
        <v>Pavimentación Vías Públicas y Otros Servicios Urbanísticos</v>
      </c>
      <c r="E953" s="12" t="str">
        <f t="shared" si="34"/>
        <v>2</v>
      </c>
      <c r="F953" s="12" t="str">
        <f t="shared" si="35"/>
        <v>20</v>
      </c>
      <c r="G953" s="28" t="s">
        <v>633</v>
      </c>
      <c r="H953" s="29" t="s">
        <v>634</v>
      </c>
      <c r="I953" s="30">
        <v>32400</v>
      </c>
      <c r="J953" s="30">
        <v>0</v>
      </c>
      <c r="K953" s="30">
        <v>32400</v>
      </c>
      <c r="L953" s="30">
        <v>27720.19</v>
      </c>
      <c r="M953" s="30">
        <v>8614.39</v>
      </c>
      <c r="N953" s="30">
        <v>8614.39</v>
      </c>
      <c r="O953" s="30">
        <v>8614.39</v>
      </c>
    </row>
    <row r="954" spans="1:15" x14ac:dyDescent="0.25">
      <c r="A954" s="10" t="str">
        <f>MID(Tabla1[[#This Row],[Org 2]],1,2)</f>
        <v>08</v>
      </c>
      <c r="B954" s="28" t="s">
        <v>139</v>
      </c>
      <c r="C954" s="28" t="s">
        <v>143</v>
      </c>
      <c r="D954" s="11" t="str">
        <f>VLOOKUP(C954,Hoja2!B:C,2,FALSE)</f>
        <v>Pavimentación Vías Públicas y Otros Servicios Urbanísticos</v>
      </c>
      <c r="E954" s="12" t="str">
        <f t="shared" si="34"/>
        <v>2</v>
      </c>
      <c r="F954" s="12" t="str">
        <f t="shared" si="35"/>
        <v>21</v>
      </c>
      <c r="G954" s="28" t="s">
        <v>718</v>
      </c>
      <c r="H954" s="29" t="s">
        <v>719</v>
      </c>
      <c r="I954" s="30">
        <v>175500</v>
      </c>
      <c r="J954" s="30">
        <v>0</v>
      </c>
      <c r="K954" s="30">
        <v>175500</v>
      </c>
      <c r="L954" s="30">
        <v>173816.69</v>
      </c>
      <c r="M954" s="30">
        <v>168382.01</v>
      </c>
      <c r="N954" s="30">
        <v>164587.44</v>
      </c>
      <c r="O954" s="30">
        <v>160700.69</v>
      </c>
    </row>
    <row r="955" spans="1:15" x14ac:dyDescent="0.25">
      <c r="A955" s="10" t="str">
        <f>MID(Tabla1[[#This Row],[Org 2]],1,2)</f>
        <v>08</v>
      </c>
      <c r="B955" s="28" t="s">
        <v>139</v>
      </c>
      <c r="C955" s="28" t="s">
        <v>143</v>
      </c>
      <c r="D955" s="11" t="str">
        <f>VLOOKUP(C955,Hoja2!B:C,2,FALSE)</f>
        <v>Pavimentación Vías Públicas y Otros Servicios Urbanísticos</v>
      </c>
      <c r="E955" s="12" t="str">
        <f t="shared" si="34"/>
        <v>2</v>
      </c>
      <c r="F955" s="12" t="str">
        <f t="shared" si="35"/>
        <v>21</v>
      </c>
      <c r="G955" s="28" t="s">
        <v>420</v>
      </c>
      <c r="H955" s="29" t="s">
        <v>421</v>
      </c>
      <c r="I955" s="30">
        <v>7200</v>
      </c>
      <c r="J955" s="30">
        <v>0</v>
      </c>
      <c r="K955" s="30">
        <v>7200</v>
      </c>
      <c r="L955" s="30">
        <v>6737.03</v>
      </c>
      <c r="M955" s="30">
        <v>6737.03</v>
      </c>
      <c r="N955" s="30">
        <v>3132.74</v>
      </c>
      <c r="O955" s="30">
        <v>3040.5</v>
      </c>
    </row>
    <row r="956" spans="1:15" x14ac:dyDescent="0.25">
      <c r="A956" s="10" t="str">
        <f>MID(Tabla1[[#This Row],[Org 2]],1,2)</f>
        <v>08</v>
      </c>
      <c r="B956" s="28" t="s">
        <v>139</v>
      </c>
      <c r="C956" s="28" t="s">
        <v>143</v>
      </c>
      <c r="D956" s="11" t="str">
        <f>VLOOKUP(C956,Hoja2!B:C,2,FALSE)</f>
        <v>Pavimentación Vías Públicas y Otros Servicios Urbanísticos</v>
      </c>
      <c r="E956" s="12" t="str">
        <f t="shared" si="34"/>
        <v>2</v>
      </c>
      <c r="F956" s="12" t="str">
        <f t="shared" si="35"/>
        <v>21</v>
      </c>
      <c r="G956" s="28" t="s">
        <v>435</v>
      </c>
      <c r="H956" s="29" t="s">
        <v>436</v>
      </c>
      <c r="I956" s="30">
        <v>45000</v>
      </c>
      <c r="J956" s="30">
        <v>0</v>
      </c>
      <c r="K956" s="30">
        <v>45000</v>
      </c>
      <c r="L956" s="30">
        <v>32735.25</v>
      </c>
      <c r="M956" s="30">
        <v>25386.83</v>
      </c>
      <c r="N956" s="30">
        <v>25259.34</v>
      </c>
      <c r="O956" s="30">
        <v>21640.67</v>
      </c>
    </row>
    <row r="957" spans="1:15" x14ac:dyDescent="0.25">
      <c r="A957" s="10" t="str">
        <f>MID(Tabla1[[#This Row],[Org 2]],1,2)</f>
        <v>08</v>
      </c>
      <c r="B957" s="28" t="s">
        <v>139</v>
      </c>
      <c r="C957" s="28" t="s">
        <v>143</v>
      </c>
      <c r="D957" s="11" t="str">
        <f>VLOOKUP(C957,Hoja2!B:C,2,FALSE)</f>
        <v>Pavimentación Vías Públicas y Otros Servicios Urbanísticos</v>
      </c>
      <c r="E957" s="12" t="str">
        <f t="shared" si="34"/>
        <v>2</v>
      </c>
      <c r="F957" s="12" t="str">
        <f t="shared" si="35"/>
        <v>22</v>
      </c>
      <c r="G957" s="28" t="s">
        <v>453</v>
      </c>
      <c r="H957" s="29" t="s">
        <v>454</v>
      </c>
      <c r="I957" s="30">
        <v>12600</v>
      </c>
      <c r="J957" s="30">
        <v>0</v>
      </c>
      <c r="K957" s="30">
        <v>12600</v>
      </c>
      <c r="L957" s="30">
        <v>13500</v>
      </c>
      <c r="M957" s="30">
        <v>13500</v>
      </c>
      <c r="N957" s="30">
        <v>10403.41</v>
      </c>
      <c r="O957" s="30">
        <v>9644.2999999999993</v>
      </c>
    </row>
    <row r="958" spans="1:15" x14ac:dyDescent="0.25">
      <c r="A958" s="10" t="str">
        <f>MID(Tabla1[[#This Row],[Org 2]],1,2)</f>
        <v>08</v>
      </c>
      <c r="B958" s="28" t="s">
        <v>139</v>
      </c>
      <c r="C958" s="28" t="s">
        <v>143</v>
      </c>
      <c r="D958" s="11" t="str">
        <f>VLOOKUP(C958,Hoja2!B:C,2,FALSE)</f>
        <v>Pavimentación Vías Públicas y Otros Servicios Urbanísticos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8" t="s">
        <v>437</v>
      </c>
      <c r="H958" s="29" t="s">
        <v>438</v>
      </c>
      <c r="I958" s="30">
        <v>43200</v>
      </c>
      <c r="J958" s="30">
        <v>0</v>
      </c>
      <c r="K958" s="30">
        <v>43200</v>
      </c>
      <c r="L958" s="30">
        <v>54164.54</v>
      </c>
      <c r="M958" s="30">
        <v>54164.54</v>
      </c>
      <c r="N958" s="30">
        <v>50814.96</v>
      </c>
      <c r="O958" s="30">
        <v>49211.62</v>
      </c>
    </row>
    <row r="959" spans="1:15" x14ac:dyDescent="0.25">
      <c r="A959" s="10" t="str">
        <f>MID(Tabla1[[#This Row],[Org 2]],1,2)</f>
        <v>08</v>
      </c>
      <c r="B959" s="28" t="s">
        <v>139</v>
      </c>
      <c r="C959" s="28" t="s">
        <v>143</v>
      </c>
      <c r="D959" s="11" t="str">
        <f>VLOOKUP(C959,Hoja2!B:C,2,FALSE)</f>
        <v>Pavimentación Vías Públicas y Otros Servicios Urbanísticos</v>
      </c>
      <c r="E959" s="12" t="str">
        <f t="shared" si="36"/>
        <v>2</v>
      </c>
      <c r="F959" s="12" t="str">
        <f t="shared" si="37"/>
        <v>22</v>
      </c>
      <c r="G959" s="28" t="s">
        <v>439</v>
      </c>
      <c r="H959" s="29" t="s">
        <v>440</v>
      </c>
      <c r="I959" s="30">
        <v>17100</v>
      </c>
      <c r="J959" s="30">
        <v>0</v>
      </c>
      <c r="K959" s="30">
        <v>17100</v>
      </c>
      <c r="L959" s="30">
        <v>19963.54</v>
      </c>
      <c r="M959" s="30">
        <v>19963.54</v>
      </c>
      <c r="N959" s="30">
        <v>19957.3</v>
      </c>
      <c r="O959" s="30">
        <v>19957.3</v>
      </c>
    </row>
    <row r="960" spans="1:15" x14ac:dyDescent="0.25">
      <c r="A960" s="10" t="str">
        <f>MID(Tabla1[[#This Row],[Org 2]],1,2)</f>
        <v>08</v>
      </c>
      <c r="B960" s="28" t="s">
        <v>139</v>
      </c>
      <c r="C960" s="28" t="s">
        <v>143</v>
      </c>
      <c r="D960" s="11" t="str">
        <f>VLOOKUP(C960,Hoja2!B:C,2,FALSE)</f>
        <v>Pavimentación Vías Públicas y Otros Servicios Urbanísticos</v>
      </c>
      <c r="E960" s="12" t="str">
        <f t="shared" si="36"/>
        <v>2</v>
      </c>
      <c r="F960" s="12" t="str">
        <f t="shared" si="37"/>
        <v>22</v>
      </c>
      <c r="G960" s="28" t="s">
        <v>443</v>
      </c>
      <c r="H960" s="29" t="s">
        <v>444</v>
      </c>
      <c r="I960" s="30">
        <v>27000</v>
      </c>
      <c r="J960" s="30">
        <v>0</v>
      </c>
      <c r="K960" s="30">
        <v>27000</v>
      </c>
      <c r="L960" s="30">
        <v>8314.5</v>
      </c>
      <c r="M960" s="30">
        <v>8314.5</v>
      </c>
      <c r="N960" s="30">
        <v>7657.82</v>
      </c>
      <c r="O960" s="30">
        <v>7536.54</v>
      </c>
    </row>
    <row r="961" spans="1:15" x14ac:dyDescent="0.25">
      <c r="A961" s="10" t="str">
        <f>MID(Tabla1[[#This Row],[Org 2]],1,2)</f>
        <v>08</v>
      </c>
      <c r="B961" s="28" t="s">
        <v>139</v>
      </c>
      <c r="C961" s="28" t="s">
        <v>143</v>
      </c>
      <c r="D961" s="11" t="str">
        <f>VLOOKUP(C961,Hoja2!B:C,2,FALSE)</f>
        <v>Pavimentación Vías Públicas y Otros Servicios Urbanísticos</v>
      </c>
      <c r="E961" s="12" t="str">
        <f t="shared" si="36"/>
        <v>2</v>
      </c>
      <c r="F961" s="12" t="str">
        <f t="shared" si="37"/>
        <v>22</v>
      </c>
      <c r="G961" s="28" t="s">
        <v>473</v>
      </c>
      <c r="H961" s="29" t="s">
        <v>474</v>
      </c>
      <c r="I961" s="30">
        <v>0</v>
      </c>
      <c r="J961" s="30">
        <v>0</v>
      </c>
      <c r="K961" s="30">
        <v>0</v>
      </c>
      <c r="L961" s="30">
        <v>916.21</v>
      </c>
      <c r="M961" s="30">
        <v>916.21</v>
      </c>
      <c r="N961" s="30">
        <v>916.21</v>
      </c>
      <c r="O961" s="30">
        <v>916.21</v>
      </c>
    </row>
    <row r="962" spans="1:15" x14ac:dyDescent="0.25">
      <c r="A962" s="10" t="str">
        <f>MID(Tabla1[[#This Row],[Org 2]],1,2)</f>
        <v>08</v>
      </c>
      <c r="B962" s="28" t="s">
        <v>139</v>
      </c>
      <c r="C962" s="28" t="s">
        <v>143</v>
      </c>
      <c r="D962" s="11" t="str">
        <f>VLOOKUP(C962,Hoja2!B:C,2,FALSE)</f>
        <v>Pavimentación Vías Públicas y Otros Servicios Urbanísticos</v>
      </c>
      <c r="E962" s="12" t="str">
        <f t="shared" si="36"/>
        <v>2</v>
      </c>
      <c r="F962" s="12" t="str">
        <f t="shared" si="37"/>
        <v>22</v>
      </c>
      <c r="G962" s="28" t="s">
        <v>445</v>
      </c>
      <c r="H962" s="29" t="s">
        <v>446</v>
      </c>
      <c r="I962" s="30">
        <v>0</v>
      </c>
      <c r="J962" s="30">
        <v>0</v>
      </c>
      <c r="K962" s="30">
        <v>0</v>
      </c>
      <c r="L962" s="30">
        <v>103.2</v>
      </c>
      <c r="M962" s="30">
        <v>103.2</v>
      </c>
      <c r="N962" s="30">
        <v>103.2</v>
      </c>
      <c r="O962" s="30">
        <v>103.2</v>
      </c>
    </row>
    <row r="963" spans="1:15" x14ac:dyDescent="0.25">
      <c r="A963" s="10" t="str">
        <f>MID(Tabla1[[#This Row],[Org 2]],1,2)</f>
        <v>08</v>
      </c>
      <c r="B963" s="28" t="s">
        <v>139</v>
      </c>
      <c r="C963" s="28" t="s">
        <v>143</v>
      </c>
      <c r="D963" s="11" t="str">
        <f>VLOOKUP(C963,Hoja2!B:C,2,FALSE)</f>
        <v>Pavimentación Vías Públicas y Otros Servicios Urbanísticos</v>
      </c>
      <c r="E963" s="12" t="str">
        <f t="shared" si="36"/>
        <v>2</v>
      </c>
      <c r="F963" s="12" t="str">
        <f t="shared" si="37"/>
        <v>22</v>
      </c>
      <c r="G963" s="28" t="s">
        <v>422</v>
      </c>
      <c r="H963" s="29" t="s">
        <v>423</v>
      </c>
      <c r="I963" s="30">
        <v>7290</v>
      </c>
      <c r="J963" s="30">
        <v>0</v>
      </c>
      <c r="K963" s="30">
        <v>7290</v>
      </c>
      <c r="L963" s="30">
        <v>323.32</v>
      </c>
      <c r="M963" s="30">
        <v>323.32</v>
      </c>
      <c r="N963" s="30">
        <v>323.32</v>
      </c>
      <c r="O963" s="30">
        <v>323.32</v>
      </c>
    </row>
    <row r="964" spans="1:15" x14ac:dyDescent="0.25">
      <c r="A964" s="10" t="str">
        <f>MID(Tabla1[[#This Row],[Org 2]],1,2)</f>
        <v>08</v>
      </c>
      <c r="B964" s="28" t="s">
        <v>139</v>
      </c>
      <c r="C964" s="28" t="s">
        <v>143</v>
      </c>
      <c r="D964" s="11" t="str">
        <f>VLOOKUP(C964,Hoja2!B:C,2,FALSE)</f>
        <v>Pavimentación Vías Públicas y Otros Servicios Urbanísticos</v>
      </c>
      <c r="E964" s="12" t="str">
        <f t="shared" si="36"/>
        <v>2</v>
      </c>
      <c r="F964" s="12" t="str">
        <f t="shared" si="37"/>
        <v>22</v>
      </c>
      <c r="G964" s="28" t="s">
        <v>447</v>
      </c>
      <c r="H964" s="29" t="s">
        <v>448</v>
      </c>
      <c r="I964" s="30">
        <v>3600</v>
      </c>
      <c r="J964" s="30">
        <v>0</v>
      </c>
      <c r="K964" s="30">
        <v>3600</v>
      </c>
      <c r="L964" s="30">
        <v>0</v>
      </c>
      <c r="M964" s="30">
        <v>0</v>
      </c>
      <c r="N964" s="30">
        <v>0</v>
      </c>
      <c r="O964" s="30">
        <v>0</v>
      </c>
    </row>
    <row r="965" spans="1:15" x14ac:dyDescent="0.25">
      <c r="A965" s="10" t="str">
        <f>MID(Tabla1[[#This Row],[Org 2]],1,2)</f>
        <v>08</v>
      </c>
      <c r="B965" s="28" t="s">
        <v>139</v>
      </c>
      <c r="C965" s="28" t="s">
        <v>143</v>
      </c>
      <c r="D965" s="11" t="str">
        <f>VLOOKUP(C965,Hoja2!B:C,2,FALSE)</f>
        <v>Pavimentación Vías Públicas y Otros Servicios Urbanísticos</v>
      </c>
      <c r="E965" s="12" t="str">
        <f t="shared" si="36"/>
        <v>2</v>
      </c>
      <c r="F965" s="12" t="str">
        <f t="shared" si="37"/>
        <v>22</v>
      </c>
      <c r="G965" s="28" t="s">
        <v>449</v>
      </c>
      <c r="H965" s="29" t="s">
        <v>450</v>
      </c>
      <c r="I965" s="30">
        <v>5400</v>
      </c>
      <c r="J965" s="30">
        <v>0</v>
      </c>
      <c r="K965" s="30">
        <v>5400</v>
      </c>
      <c r="L965" s="30">
        <v>13559.68</v>
      </c>
      <c r="M965" s="30">
        <v>13559.68</v>
      </c>
      <c r="N965" s="30">
        <v>12496.06</v>
      </c>
      <c r="O965" s="30">
        <v>11945.84</v>
      </c>
    </row>
    <row r="966" spans="1:15" x14ac:dyDescent="0.25">
      <c r="A966" s="10" t="str">
        <f>MID(Tabla1[[#This Row],[Org 2]],1,2)</f>
        <v>08</v>
      </c>
      <c r="B966" s="28" t="s">
        <v>139</v>
      </c>
      <c r="C966" s="28" t="s">
        <v>143</v>
      </c>
      <c r="D966" s="11" t="str">
        <f>VLOOKUP(C966,Hoja2!B:C,2,FALSE)</f>
        <v>Pavimentación Vías Públicas y Otros Servicios Urbanísticos</v>
      </c>
      <c r="E966" s="12" t="str">
        <f t="shared" si="36"/>
        <v>2</v>
      </c>
      <c r="F966" s="12" t="str">
        <f t="shared" si="37"/>
        <v>22</v>
      </c>
      <c r="G966" s="28" t="s">
        <v>500</v>
      </c>
      <c r="H966" s="29" t="s">
        <v>501</v>
      </c>
      <c r="I966" s="30">
        <v>8100</v>
      </c>
      <c r="J966" s="30">
        <v>0</v>
      </c>
      <c r="K966" s="30">
        <v>8100</v>
      </c>
      <c r="L966" s="30">
        <v>6161.09</v>
      </c>
      <c r="M966" s="30">
        <v>6161.09</v>
      </c>
      <c r="N966" s="30">
        <v>6160.8</v>
      </c>
      <c r="O966" s="30">
        <v>6160.8</v>
      </c>
    </row>
    <row r="967" spans="1:15" x14ac:dyDescent="0.25">
      <c r="A967" s="10" t="str">
        <f>MID(Tabla1[[#This Row],[Org 2]],1,2)</f>
        <v>08</v>
      </c>
      <c r="B967" s="28" t="s">
        <v>139</v>
      </c>
      <c r="C967" s="28" t="s">
        <v>143</v>
      </c>
      <c r="D967" s="11" t="str">
        <f>VLOOKUP(C967,Hoja2!B:C,2,FALSE)</f>
        <v>Pavimentación Vías Públicas y Otros Servicios Urbanísticos</v>
      </c>
      <c r="E967" s="12" t="str">
        <f t="shared" si="36"/>
        <v>2</v>
      </c>
      <c r="F967" s="12" t="str">
        <f t="shared" si="37"/>
        <v>22</v>
      </c>
      <c r="G967" s="28" t="s">
        <v>461</v>
      </c>
      <c r="H967" s="29" t="s">
        <v>462</v>
      </c>
      <c r="I967" s="30">
        <v>26100</v>
      </c>
      <c r="J967" s="30">
        <v>0</v>
      </c>
      <c r="K967" s="30">
        <v>26100</v>
      </c>
      <c r="L967" s="30">
        <v>6006.12</v>
      </c>
      <c r="M967" s="30">
        <v>6006.12</v>
      </c>
      <c r="N967" s="30">
        <v>628.35</v>
      </c>
      <c r="O967" s="30">
        <v>628.35</v>
      </c>
    </row>
    <row r="968" spans="1:15" x14ac:dyDescent="0.25">
      <c r="A968" s="10" t="str">
        <f>MID(Tabla1[[#This Row],[Org 2]],1,2)</f>
        <v>08</v>
      </c>
      <c r="B968" s="28" t="s">
        <v>139</v>
      </c>
      <c r="C968" s="28" t="s">
        <v>143</v>
      </c>
      <c r="D968" s="11" t="str">
        <f>VLOOKUP(C968,Hoja2!B:C,2,FALSE)</f>
        <v>Pavimentación Vías Públicas y Otros Servicios Urbanísticos</v>
      </c>
      <c r="E968" s="12" t="str">
        <f t="shared" si="36"/>
        <v>6</v>
      </c>
      <c r="F968" s="12" t="str">
        <f t="shared" si="37"/>
        <v>60</v>
      </c>
      <c r="G968" s="28" t="s">
        <v>487</v>
      </c>
      <c r="H968" s="29" t="s">
        <v>488</v>
      </c>
      <c r="I968" s="30">
        <v>1206233</v>
      </c>
      <c r="J968" s="30">
        <v>150000</v>
      </c>
      <c r="K968" s="30">
        <v>1356233</v>
      </c>
      <c r="L968" s="30">
        <v>1123105.99</v>
      </c>
      <c r="M968" s="30">
        <v>1120325.96</v>
      </c>
      <c r="N968" s="30">
        <v>1118690.46</v>
      </c>
      <c r="O968" s="30">
        <v>1059790.78</v>
      </c>
    </row>
    <row r="969" spans="1:15" x14ac:dyDescent="0.25">
      <c r="A969" s="10" t="str">
        <f>MID(Tabla1[[#This Row],[Org 2]],1,2)</f>
        <v>08</v>
      </c>
      <c r="B969" s="28" t="s">
        <v>139</v>
      </c>
      <c r="C969" s="28" t="s">
        <v>143</v>
      </c>
      <c r="D969" s="11" t="str">
        <f>VLOOKUP(C969,Hoja2!B:C,2,FALSE)</f>
        <v>Pavimentación Vías Públicas y Otros Servicios Urbanísticos</v>
      </c>
      <c r="E969" s="12" t="str">
        <f t="shared" si="36"/>
        <v>6</v>
      </c>
      <c r="F969" s="12" t="str">
        <f t="shared" si="37"/>
        <v>61</v>
      </c>
      <c r="G969" s="28" t="s">
        <v>479</v>
      </c>
      <c r="H969" s="29" t="s">
        <v>480</v>
      </c>
      <c r="I969" s="30">
        <v>7108773</v>
      </c>
      <c r="J969" s="30">
        <v>2229515.89</v>
      </c>
      <c r="K969" s="30">
        <v>9338288.8900000006</v>
      </c>
      <c r="L969" s="30">
        <v>8431799.7300000004</v>
      </c>
      <c r="M969" s="30">
        <v>8246799.3499999996</v>
      </c>
      <c r="N969" s="30">
        <v>7666088.8499999996</v>
      </c>
      <c r="O969" s="30">
        <v>6800671.3099999996</v>
      </c>
    </row>
    <row r="970" spans="1:15" x14ac:dyDescent="0.25">
      <c r="A970" s="10" t="str">
        <f>MID(Tabla1[[#This Row],[Org 2]],1,2)</f>
        <v>08</v>
      </c>
      <c r="B970" s="28" t="s">
        <v>139</v>
      </c>
      <c r="C970" s="28" t="s">
        <v>143</v>
      </c>
      <c r="D970" s="11" t="str">
        <f>VLOOKUP(C970,Hoja2!B:C,2,FALSE)</f>
        <v>Pavimentación Vías Públicas y Otros Servicios Urbanísticos</v>
      </c>
      <c r="E970" s="12" t="str">
        <f t="shared" si="36"/>
        <v>6</v>
      </c>
      <c r="F970" s="12" t="str">
        <f t="shared" si="37"/>
        <v>62</v>
      </c>
      <c r="G970" s="28" t="s">
        <v>651</v>
      </c>
      <c r="H970" s="29" t="s">
        <v>505</v>
      </c>
      <c r="I970" s="30">
        <v>1529592</v>
      </c>
      <c r="J970" s="30">
        <v>150000.01</v>
      </c>
      <c r="K970" s="30">
        <v>1679592.01</v>
      </c>
      <c r="L970" s="30">
        <v>1579899.81</v>
      </c>
      <c r="M970" s="30">
        <v>1576435.3</v>
      </c>
      <c r="N970" s="30">
        <v>1294485.44</v>
      </c>
      <c r="O970" s="30">
        <v>1200426.06</v>
      </c>
    </row>
    <row r="971" spans="1:15" x14ac:dyDescent="0.25">
      <c r="A971" s="10" t="str">
        <f>MID(Tabla1[[#This Row],[Org 2]],1,2)</f>
        <v>08</v>
      </c>
      <c r="B971" s="28" t="s">
        <v>139</v>
      </c>
      <c r="C971" s="28" t="s">
        <v>143</v>
      </c>
      <c r="D971" s="11" t="str">
        <f>VLOOKUP(C971,Hoja2!B:C,2,FALSE)</f>
        <v>Pavimentación Vías Públicas y Otros Servicios Urbanísticos</v>
      </c>
      <c r="E971" s="12" t="str">
        <f t="shared" si="36"/>
        <v>6</v>
      </c>
      <c r="F971" s="12" t="str">
        <f t="shared" si="37"/>
        <v>62</v>
      </c>
      <c r="G971" s="28" t="s">
        <v>455</v>
      </c>
      <c r="H971" s="29" t="s">
        <v>456</v>
      </c>
      <c r="I971" s="30">
        <v>0</v>
      </c>
      <c r="J971" s="30">
        <v>0</v>
      </c>
      <c r="K971" s="30">
        <v>0</v>
      </c>
      <c r="L971" s="30">
        <v>8924.39</v>
      </c>
      <c r="M971" s="30">
        <v>8924.39</v>
      </c>
      <c r="N971" s="30">
        <v>1970.94</v>
      </c>
      <c r="O971" s="30">
        <v>1970.94</v>
      </c>
    </row>
    <row r="972" spans="1:15" x14ac:dyDescent="0.25">
      <c r="A972" s="10" t="str">
        <f>MID(Tabla1[[#This Row],[Org 2]],1,2)</f>
        <v>08</v>
      </c>
      <c r="B972" s="28" t="s">
        <v>139</v>
      </c>
      <c r="C972" s="28" t="s">
        <v>143</v>
      </c>
      <c r="D972" s="11" t="str">
        <f>VLOOKUP(C972,Hoja2!B:C,2,FALSE)</f>
        <v>Pavimentación Vías Públicas y Otros Servicios Urbanísticos</v>
      </c>
      <c r="E972" s="12" t="str">
        <f t="shared" si="36"/>
        <v>6</v>
      </c>
      <c r="F972" s="12" t="str">
        <f t="shared" si="37"/>
        <v>62</v>
      </c>
      <c r="G972" s="28" t="s">
        <v>614</v>
      </c>
      <c r="H972" s="29" t="s">
        <v>577</v>
      </c>
      <c r="I972" s="30">
        <v>0</v>
      </c>
      <c r="J972" s="30">
        <v>317674.40000000002</v>
      </c>
      <c r="K972" s="30">
        <v>317674.40000000002</v>
      </c>
      <c r="L972" s="30">
        <v>205904.49</v>
      </c>
      <c r="M972" s="30">
        <v>205904.49</v>
      </c>
      <c r="N972" s="30">
        <v>166907.4</v>
      </c>
      <c r="O972" s="30">
        <v>166907.4</v>
      </c>
    </row>
    <row r="973" spans="1:15" x14ac:dyDescent="0.25">
      <c r="A973" s="10" t="str">
        <f>MID(Tabla1[[#This Row],[Org 2]],1,2)</f>
        <v>08</v>
      </c>
      <c r="B973" s="28" t="s">
        <v>139</v>
      </c>
      <c r="C973" s="28" t="s">
        <v>144</v>
      </c>
      <c r="D973" s="11" t="str">
        <f>VLOOKUP(C973,Hoja2!B:C,2,FALSE)</f>
        <v>Alumbrado Público</v>
      </c>
      <c r="E973" s="12" t="str">
        <f t="shared" si="36"/>
        <v>1</v>
      </c>
      <c r="F973" s="12" t="str">
        <f t="shared" si="37"/>
        <v>12</v>
      </c>
      <c r="G973" s="28" t="s">
        <v>414</v>
      </c>
      <c r="H973" s="29" t="s">
        <v>415</v>
      </c>
      <c r="I973" s="30">
        <v>14429</v>
      </c>
      <c r="J973" s="30">
        <v>0</v>
      </c>
      <c r="K973" s="30">
        <v>14429</v>
      </c>
      <c r="L973" s="30">
        <v>14665.02</v>
      </c>
      <c r="M973" s="30">
        <v>14665.02</v>
      </c>
      <c r="N973" s="30">
        <v>14626.98</v>
      </c>
      <c r="O973" s="30">
        <v>14626.98</v>
      </c>
    </row>
    <row r="974" spans="1:15" x14ac:dyDescent="0.25">
      <c r="A974" s="10" t="str">
        <f>MID(Tabla1[[#This Row],[Org 2]],1,2)</f>
        <v>08</v>
      </c>
      <c r="B974" s="28" t="s">
        <v>139</v>
      </c>
      <c r="C974" s="28" t="s">
        <v>144</v>
      </c>
      <c r="D974" s="11" t="str">
        <f>VLOOKUP(C974,Hoja2!B:C,2,FALSE)</f>
        <v>Alumbrado Público</v>
      </c>
      <c r="E974" s="12" t="str">
        <f t="shared" si="36"/>
        <v>1</v>
      </c>
      <c r="F974" s="12" t="str">
        <f t="shared" si="37"/>
        <v>12</v>
      </c>
      <c r="G974" s="28" t="s">
        <v>382</v>
      </c>
      <c r="H974" s="29" t="s">
        <v>383</v>
      </c>
      <c r="I974" s="30">
        <v>11051</v>
      </c>
      <c r="J974" s="30">
        <v>0</v>
      </c>
      <c r="K974" s="30">
        <v>11051</v>
      </c>
      <c r="L974" s="30">
        <v>11210.4</v>
      </c>
      <c r="M974" s="30">
        <v>11210.4</v>
      </c>
      <c r="N974" s="30">
        <v>11202.68</v>
      </c>
      <c r="O974" s="30">
        <v>11202.68</v>
      </c>
    </row>
    <row r="975" spans="1:15" x14ac:dyDescent="0.25">
      <c r="A975" s="10" t="str">
        <f>MID(Tabla1[[#This Row],[Org 2]],1,2)</f>
        <v>08</v>
      </c>
      <c r="B975" s="28" t="s">
        <v>139</v>
      </c>
      <c r="C975" s="28" t="s">
        <v>144</v>
      </c>
      <c r="D975" s="11" t="str">
        <f>VLOOKUP(C975,Hoja2!B:C,2,FALSE)</f>
        <v>Alumbrado Público</v>
      </c>
      <c r="E975" s="12" t="str">
        <f t="shared" si="36"/>
        <v>1</v>
      </c>
      <c r="F975" s="12" t="str">
        <f t="shared" si="37"/>
        <v>12</v>
      </c>
      <c r="G975" s="28" t="s">
        <v>384</v>
      </c>
      <c r="H975" s="29" t="s">
        <v>385</v>
      </c>
      <c r="I975" s="30">
        <v>8757</v>
      </c>
      <c r="J975" s="30">
        <v>0</v>
      </c>
      <c r="K975" s="30">
        <v>8757</v>
      </c>
      <c r="L975" s="30">
        <v>8899.11</v>
      </c>
      <c r="M975" s="30">
        <v>8899.11</v>
      </c>
      <c r="N975" s="30">
        <v>8877.08</v>
      </c>
      <c r="O975" s="30">
        <v>8877.08</v>
      </c>
    </row>
    <row r="976" spans="1:15" x14ac:dyDescent="0.25">
      <c r="A976" s="10" t="str">
        <f>MID(Tabla1[[#This Row],[Org 2]],1,2)</f>
        <v>08</v>
      </c>
      <c r="B976" s="28" t="s">
        <v>139</v>
      </c>
      <c r="C976" s="28" t="s">
        <v>144</v>
      </c>
      <c r="D976" s="11" t="str">
        <f>VLOOKUP(C976,Hoja2!B:C,2,FALSE)</f>
        <v>Alumbrado Público</v>
      </c>
      <c r="E976" s="12" t="str">
        <f t="shared" si="36"/>
        <v>1</v>
      </c>
      <c r="F976" s="12" t="str">
        <f t="shared" si="37"/>
        <v>12</v>
      </c>
      <c r="G976" s="28" t="s">
        <v>386</v>
      </c>
      <c r="H976" s="29" t="s">
        <v>387</v>
      </c>
      <c r="I976" s="30">
        <v>16006</v>
      </c>
      <c r="J976" s="30">
        <v>0</v>
      </c>
      <c r="K976" s="30">
        <v>16006</v>
      </c>
      <c r="L976" s="30">
        <v>16240.38</v>
      </c>
      <c r="M976" s="30">
        <v>16240.38</v>
      </c>
      <c r="N976" s="30">
        <v>16225.44</v>
      </c>
      <c r="O976" s="30">
        <v>16225.44</v>
      </c>
    </row>
    <row r="977" spans="1:15" x14ac:dyDescent="0.25">
      <c r="A977" s="10" t="str">
        <f>MID(Tabla1[[#This Row],[Org 2]],1,2)</f>
        <v>08</v>
      </c>
      <c r="B977" s="28" t="s">
        <v>139</v>
      </c>
      <c r="C977" s="28" t="s">
        <v>144</v>
      </c>
      <c r="D977" s="11" t="str">
        <f>VLOOKUP(C977,Hoja2!B:C,2,FALSE)</f>
        <v>Alumbrado Público</v>
      </c>
      <c r="E977" s="12" t="str">
        <f t="shared" si="36"/>
        <v>1</v>
      </c>
      <c r="F977" s="12" t="str">
        <f t="shared" si="37"/>
        <v>12</v>
      </c>
      <c r="G977" s="28" t="s">
        <v>388</v>
      </c>
      <c r="H977" s="29" t="s">
        <v>389</v>
      </c>
      <c r="I977" s="30">
        <v>39281</v>
      </c>
      <c r="J977" s="30">
        <v>1500</v>
      </c>
      <c r="K977" s="30">
        <v>40781</v>
      </c>
      <c r="L977" s="30">
        <v>39842.42</v>
      </c>
      <c r="M977" s="30">
        <v>39842.42</v>
      </c>
      <c r="N977" s="30">
        <v>39819.5</v>
      </c>
      <c r="O977" s="30">
        <v>39819.5</v>
      </c>
    </row>
    <row r="978" spans="1:15" x14ac:dyDescent="0.25">
      <c r="A978" s="10" t="str">
        <f>MID(Tabla1[[#This Row],[Org 2]],1,2)</f>
        <v>08</v>
      </c>
      <c r="B978" s="28" t="s">
        <v>139</v>
      </c>
      <c r="C978" s="28" t="s">
        <v>144</v>
      </c>
      <c r="D978" s="11" t="str">
        <f>VLOOKUP(C978,Hoja2!B:C,2,FALSE)</f>
        <v>Alumbrado Público</v>
      </c>
      <c r="E978" s="12" t="str">
        <f t="shared" si="36"/>
        <v>1</v>
      </c>
      <c r="F978" s="12" t="str">
        <f t="shared" si="37"/>
        <v>12</v>
      </c>
      <c r="G978" s="28" t="s">
        <v>390</v>
      </c>
      <c r="H978" s="29" t="s">
        <v>391</v>
      </c>
      <c r="I978" s="30">
        <v>3922</v>
      </c>
      <c r="J978" s="30">
        <v>0</v>
      </c>
      <c r="K978" s="30">
        <v>3922</v>
      </c>
      <c r="L978" s="30">
        <v>4017.78</v>
      </c>
      <c r="M978" s="30">
        <v>4017.78</v>
      </c>
      <c r="N978" s="30">
        <v>3976.18</v>
      </c>
      <c r="O978" s="30">
        <v>3976.18</v>
      </c>
    </row>
    <row r="979" spans="1:15" x14ac:dyDescent="0.25">
      <c r="A979" s="10" t="str">
        <f>MID(Tabla1[[#This Row],[Org 2]],1,2)</f>
        <v>08</v>
      </c>
      <c r="B979" s="28" t="s">
        <v>139</v>
      </c>
      <c r="C979" s="28" t="s">
        <v>144</v>
      </c>
      <c r="D979" s="11" t="str">
        <f>VLOOKUP(C979,Hoja2!B:C,2,FALSE)</f>
        <v>Alumbrado Público</v>
      </c>
      <c r="E979" s="12" t="str">
        <f t="shared" si="36"/>
        <v>1</v>
      </c>
      <c r="F979" s="12" t="str">
        <f t="shared" si="37"/>
        <v>13</v>
      </c>
      <c r="G979" s="28" t="s">
        <v>428</v>
      </c>
      <c r="H979" s="29" t="s">
        <v>379</v>
      </c>
      <c r="I979" s="30">
        <v>98098</v>
      </c>
      <c r="J979" s="30">
        <v>-18000</v>
      </c>
      <c r="K979" s="30">
        <v>80098</v>
      </c>
      <c r="L979" s="30">
        <v>87852.46</v>
      </c>
      <c r="M979" s="30">
        <v>87852.46</v>
      </c>
      <c r="N979" s="30">
        <v>87092.63</v>
      </c>
      <c r="O979" s="30">
        <v>87092.63</v>
      </c>
    </row>
    <row r="980" spans="1:15" x14ac:dyDescent="0.25">
      <c r="A980" s="10" t="str">
        <f>MID(Tabla1[[#This Row],[Org 2]],1,2)</f>
        <v>08</v>
      </c>
      <c r="B980" s="28" t="s">
        <v>139</v>
      </c>
      <c r="C980" s="28" t="s">
        <v>144</v>
      </c>
      <c r="D980" s="11" t="str">
        <f>VLOOKUP(C980,Hoja2!B:C,2,FALSE)</f>
        <v>Alumbrado Público</v>
      </c>
      <c r="E980" s="12" t="str">
        <f t="shared" si="36"/>
        <v>1</v>
      </c>
      <c r="F980" s="12" t="str">
        <f t="shared" si="37"/>
        <v>13</v>
      </c>
      <c r="G980" s="28" t="s">
        <v>431</v>
      </c>
      <c r="H980" s="29" t="s">
        <v>432</v>
      </c>
      <c r="I980" s="30">
        <v>92030</v>
      </c>
      <c r="J980" s="30">
        <v>0</v>
      </c>
      <c r="K980" s="30">
        <v>92030</v>
      </c>
      <c r="L980" s="30">
        <v>74116.13</v>
      </c>
      <c r="M980" s="30">
        <v>74116.13</v>
      </c>
      <c r="N980" s="30">
        <v>73983.97</v>
      </c>
      <c r="O980" s="30">
        <v>73983.97</v>
      </c>
    </row>
    <row r="981" spans="1:15" x14ac:dyDescent="0.25">
      <c r="A981" s="10" t="str">
        <f>MID(Tabla1[[#This Row],[Org 2]],1,2)</f>
        <v>08</v>
      </c>
      <c r="B981" s="28" t="s">
        <v>139</v>
      </c>
      <c r="C981" s="28" t="s">
        <v>144</v>
      </c>
      <c r="D981" s="11" t="str">
        <f>VLOOKUP(C981,Hoja2!B:C,2,FALSE)</f>
        <v>Alumbrado Público</v>
      </c>
      <c r="E981" s="12" t="str">
        <f t="shared" si="36"/>
        <v>1</v>
      </c>
      <c r="F981" s="12" t="str">
        <f t="shared" si="37"/>
        <v>13</v>
      </c>
      <c r="G981" s="28" t="s">
        <v>451</v>
      </c>
      <c r="H981" s="29" t="s">
        <v>452</v>
      </c>
      <c r="I981" s="30">
        <v>0</v>
      </c>
      <c r="J981" s="30">
        <v>0</v>
      </c>
      <c r="K981" s="30">
        <v>0</v>
      </c>
      <c r="L981" s="30">
        <v>10000</v>
      </c>
      <c r="M981" s="30">
        <v>10000</v>
      </c>
      <c r="N981" s="30">
        <v>1977.75</v>
      </c>
      <c r="O981" s="30">
        <v>1977.75</v>
      </c>
    </row>
    <row r="982" spans="1:15" x14ac:dyDescent="0.25">
      <c r="A982" s="10" t="str">
        <f>MID(Tabla1[[#This Row],[Org 2]],1,2)</f>
        <v>08</v>
      </c>
      <c r="B982" s="28" t="s">
        <v>139</v>
      </c>
      <c r="C982" s="28" t="s">
        <v>144</v>
      </c>
      <c r="D982" s="11" t="str">
        <f>VLOOKUP(C982,Hoja2!B:C,2,FALSE)</f>
        <v>Alumbrado Público</v>
      </c>
      <c r="E982" s="12" t="str">
        <f t="shared" si="36"/>
        <v>2</v>
      </c>
      <c r="F982" s="12" t="str">
        <f t="shared" si="37"/>
        <v>20</v>
      </c>
      <c r="G982" s="28" t="s">
        <v>633</v>
      </c>
      <c r="H982" s="29" t="s">
        <v>634</v>
      </c>
      <c r="I982" s="30">
        <v>5400</v>
      </c>
      <c r="J982" s="30">
        <v>0</v>
      </c>
      <c r="K982" s="30">
        <v>5400</v>
      </c>
      <c r="L982" s="30">
        <v>2248.96</v>
      </c>
      <c r="M982" s="30">
        <v>2248.96</v>
      </c>
      <c r="N982" s="30">
        <v>2248.96</v>
      </c>
      <c r="O982" s="30">
        <v>1686.72</v>
      </c>
    </row>
    <row r="983" spans="1:15" x14ac:dyDescent="0.25">
      <c r="A983" s="10" t="str">
        <f>MID(Tabla1[[#This Row],[Org 2]],1,2)</f>
        <v>08</v>
      </c>
      <c r="B983" s="28" t="s">
        <v>139</v>
      </c>
      <c r="C983" s="28" t="s">
        <v>144</v>
      </c>
      <c r="D983" s="11" t="str">
        <f>VLOOKUP(C983,Hoja2!B:C,2,FALSE)</f>
        <v>Alumbrado Público</v>
      </c>
      <c r="E983" s="12" t="str">
        <f t="shared" si="36"/>
        <v>2</v>
      </c>
      <c r="F983" s="12" t="str">
        <f t="shared" si="37"/>
        <v>21</v>
      </c>
      <c r="G983" s="28" t="s">
        <v>420</v>
      </c>
      <c r="H983" s="29" t="s">
        <v>421</v>
      </c>
      <c r="I983" s="30">
        <v>108000</v>
      </c>
      <c r="J983" s="30">
        <v>0</v>
      </c>
      <c r="K983" s="30">
        <v>108000</v>
      </c>
      <c r="L983" s="30">
        <v>89663.81</v>
      </c>
      <c r="M983" s="30">
        <v>89663.81</v>
      </c>
      <c r="N983" s="30">
        <v>81520.070000000007</v>
      </c>
      <c r="O983" s="30">
        <v>66393.850000000006</v>
      </c>
    </row>
    <row r="984" spans="1:15" x14ac:dyDescent="0.25">
      <c r="A984" s="10" t="str">
        <f>MID(Tabla1[[#This Row],[Org 2]],1,2)</f>
        <v>08</v>
      </c>
      <c r="B984" s="28" t="s">
        <v>139</v>
      </c>
      <c r="C984" s="28" t="s">
        <v>144</v>
      </c>
      <c r="D984" s="11" t="str">
        <f>VLOOKUP(C984,Hoja2!B:C,2,FALSE)</f>
        <v>Alumbrado Público</v>
      </c>
      <c r="E984" s="12" t="str">
        <f t="shared" si="36"/>
        <v>2</v>
      </c>
      <c r="F984" s="12" t="str">
        <f t="shared" si="37"/>
        <v>21</v>
      </c>
      <c r="G984" s="28" t="s">
        <v>435</v>
      </c>
      <c r="H984" s="29" t="s">
        <v>436</v>
      </c>
      <c r="I984" s="30">
        <v>13500</v>
      </c>
      <c r="J984" s="30">
        <v>0</v>
      </c>
      <c r="K984" s="30">
        <v>13500</v>
      </c>
      <c r="L984" s="30">
        <v>9000</v>
      </c>
      <c r="M984" s="30">
        <v>2240.6999999999998</v>
      </c>
      <c r="N984" s="30">
        <v>2240.6999999999998</v>
      </c>
      <c r="O984" s="30">
        <v>1771.93</v>
      </c>
    </row>
    <row r="985" spans="1:15" x14ac:dyDescent="0.25">
      <c r="A985" s="10" t="str">
        <f>MID(Tabla1[[#This Row],[Org 2]],1,2)</f>
        <v>08</v>
      </c>
      <c r="B985" s="28" t="s">
        <v>139</v>
      </c>
      <c r="C985" s="28" t="s">
        <v>144</v>
      </c>
      <c r="D985" s="11" t="str">
        <f>VLOOKUP(C985,Hoja2!B:C,2,FALSE)</f>
        <v>Alumbrado Público</v>
      </c>
      <c r="E985" s="12" t="str">
        <f t="shared" si="36"/>
        <v>2</v>
      </c>
      <c r="F985" s="12" t="str">
        <f t="shared" si="37"/>
        <v>22</v>
      </c>
      <c r="G985" s="28" t="s">
        <v>453</v>
      </c>
      <c r="H985" s="29" t="s">
        <v>454</v>
      </c>
      <c r="I985" s="30">
        <v>2354400</v>
      </c>
      <c r="J985" s="30">
        <v>0</v>
      </c>
      <c r="K985" s="30">
        <v>2354400</v>
      </c>
      <c r="L985" s="30">
        <v>2354400</v>
      </c>
      <c r="M985" s="30">
        <v>2354400</v>
      </c>
      <c r="N985" s="30">
        <v>1917350.27</v>
      </c>
      <c r="O985" s="30">
        <v>1535651.04</v>
      </c>
    </row>
    <row r="986" spans="1:15" x14ac:dyDescent="0.25">
      <c r="A986" s="10" t="str">
        <f>MID(Tabla1[[#This Row],[Org 2]],1,2)</f>
        <v>08</v>
      </c>
      <c r="B986" s="28" t="s">
        <v>139</v>
      </c>
      <c r="C986" s="28" t="s">
        <v>144</v>
      </c>
      <c r="D986" s="11" t="str">
        <f>VLOOKUP(C986,Hoja2!B:C,2,FALSE)</f>
        <v>Alumbrado Público</v>
      </c>
      <c r="E986" s="12" t="str">
        <f t="shared" si="36"/>
        <v>2</v>
      </c>
      <c r="F986" s="12" t="str">
        <f t="shared" si="37"/>
        <v>22</v>
      </c>
      <c r="G986" s="28" t="s">
        <v>439</v>
      </c>
      <c r="H986" s="29" t="s">
        <v>440</v>
      </c>
      <c r="I986" s="30">
        <v>4500</v>
      </c>
      <c r="J986" s="30">
        <v>0</v>
      </c>
      <c r="K986" s="30">
        <v>4500</v>
      </c>
      <c r="L986" s="30">
        <v>0</v>
      </c>
      <c r="M986" s="30">
        <v>0</v>
      </c>
      <c r="N986" s="30">
        <v>0</v>
      </c>
      <c r="O986" s="30">
        <v>0</v>
      </c>
    </row>
    <row r="987" spans="1:15" x14ac:dyDescent="0.25">
      <c r="A987" s="10" t="str">
        <f>MID(Tabla1[[#This Row],[Org 2]],1,2)</f>
        <v>08</v>
      </c>
      <c r="B987" s="28" t="s">
        <v>139</v>
      </c>
      <c r="C987" s="28" t="s">
        <v>144</v>
      </c>
      <c r="D987" s="11" t="str">
        <f>VLOOKUP(C987,Hoja2!B:C,2,FALSE)</f>
        <v>Alumbrado Público</v>
      </c>
      <c r="E987" s="12" t="str">
        <f t="shared" si="36"/>
        <v>2</v>
      </c>
      <c r="F987" s="12" t="str">
        <f t="shared" si="37"/>
        <v>22</v>
      </c>
      <c r="G987" s="28" t="s">
        <v>443</v>
      </c>
      <c r="H987" s="29" t="s">
        <v>444</v>
      </c>
      <c r="I987" s="30">
        <v>18000</v>
      </c>
      <c r="J987" s="30">
        <v>0</v>
      </c>
      <c r="K987" s="30">
        <v>18000</v>
      </c>
      <c r="L987" s="30">
        <v>21000</v>
      </c>
      <c r="M987" s="30">
        <v>20721.11</v>
      </c>
      <c r="N987" s="30">
        <v>19626.72</v>
      </c>
      <c r="O987" s="30">
        <v>14589.5</v>
      </c>
    </row>
    <row r="988" spans="1:15" x14ac:dyDescent="0.25">
      <c r="A988" s="10" t="str">
        <f>MID(Tabla1[[#This Row],[Org 2]],1,2)</f>
        <v>08</v>
      </c>
      <c r="B988" s="28" t="s">
        <v>139</v>
      </c>
      <c r="C988" s="28" t="s">
        <v>144</v>
      </c>
      <c r="D988" s="11" t="str">
        <f>VLOOKUP(C988,Hoja2!B:C,2,FALSE)</f>
        <v>Alumbrado Público</v>
      </c>
      <c r="E988" s="12" t="str">
        <f t="shared" si="36"/>
        <v>2</v>
      </c>
      <c r="F988" s="12" t="str">
        <f t="shared" si="37"/>
        <v>22</v>
      </c>
      <c r="G988" s="28" t="s">
        <v>447</v>
      </c>
      <c r="H988" s="29" t="s">
        <v>448</v>
      </c>
      <c r="I988" s="30">
        <v>1800</v>
      </c>
      <c r="J988" s="30">
        <v>0</v>
      </c>
      <c r="K988" s="30">
        <v>1800</v>
      </c>
      <c r="L988" s="30">
        <v>0</v>
      </c>
      <c r="M988" s="30">
        <v>0</v>
      </c>
      <c r="N988" s="30">
        <v>0</v>
      </c>
      <c r="O988" s="30">
        <v>0</v>
      </c>
    </row>
    <row r="989" spans="1:15" x14ac:dyDescent="0.25">
      <c r="A989" s="10" t="str">
        <f>MID(Tabla1[[#This Row],[Org 2]],1,2)</f>
        <v>08</v>
      </c>
      <c r="B989" s="28" t="s">
        <v>139</v>
      </c>
      <c r="C989" s="28" t="s">
        <v>144</v>
      </c>
      <c r="D989" s="11" t="str">
        <f>VLOOKUP(C989,Hoja2!B:C,2,FALSE)</f>
        <v>Alumbrado Público</v>
      </c>
      <c r="E989" s="12" t="str">
        <f t="shared" si="36"/>
        <v>2</v>
      </c>
      <c r="F989" s="12" t="str">
        <f t="shared" si="37"/>
        <v>22</v>
      </c>
      <c r="G989" s="28" t="s">
        <v>449</v>
      </c>
      <c r="H989" s="29" t="s">
        <v>450</v>
      </c>
      <c r="I989" s="30">
        <v>5400</v>
      </c>
      <c r="J989" s="30">
        <v>0</v>
      </c>
      <c r="K989" s="30">
        <v>5400</v>
      </c>
      <c r="L989" s="30">
        <v>440</v>
      </c>
      <c r="M989" s="30">
        <v>440</v>
      </c>
      <c r="N989" s="30">
        <v>440</v>
      </c>
      <c r="O989" s="30">
        <v>440</v>
      </c>
    </row>
    <row r="990" spans="1:15" x14ac:dyDescent="0.25">
      <c r="A990" s="10" t="str">
        <f>MID(Tabla1[[#This Row],[Org 2]],1,2)</f>
        <v>08</v>
      </c>
      <c r="B990" s="28" t="s">
        <v>139</v>
      </c>
      <c r="C990" s="28" t="s">
        <v>144</v>
      </c>
      <c r="D990" s="11" t="str">
        <f>VLOOKUP(C990,Hoja2!B:C,2,FALSE)</f>
        <v>Alumbrado Público</v>
      </c>
      <c r="E990" s="12" t="str">
        <f t="shared" si="36"/>
        <v>2</v>
      </c>
      <c r="F990" s="12" t="str">
        <f t="shared" si="37"/>
        <v>22</v>
      </c>
      <c r="G990" s="28" t="s">
        <v>500</v>
      </c>
      <c r="H990" s="29" t="s">
        <v>501</v>
      </c>
      <c r="I990" s="30">
        <v>1440</v>
      </c>
      <c r="J990" s="30">
        <v>0</v>
      </c>
      <c r="K990" s="30">
        <v>1440</v>
      </c>
      <c r="L990" s="30">
        <v>1087.25</v>
      </c>
      <c r="M990" s="30">
        <v>1087.25</v>
      </c>
      <c r="N990" s="30">
        <v>1087.2</v>
      </c>
      <c r="O990" s="30">
        <v>1087.2</v>
      </c>
    </row>
    <row r="991" spans="1:15" x14ac:dyDescent="0.25">
      <c r="A991" s="10" t="str">
        <f>MID(Tabla1[[#This Row],[Org 2]],1,2)</f>
        <v>08</v>
      </c>
      <c r="B991" s="28" t="s">
        <v>139</v>
      </c>
      <c r="C991" s="28" t="s">
        <v>144</v>
      </c>
      <c r="D991" s="11" t="str">
        <f>VLOOKUP(C991,Hoja2!B:C,2,FALSE)</f>
        <v>Alumbrado Público</v>
      </c>
      <c r="E991" s="12" t="str">
        <f t="shared" si="36"/>
        <v>2</v>
      </c>
      <c r="F991" s="12" t="str">
        <f t="shared" si="37"/>
        <v>22</v>
      </c>
      <c r="G991" s="28" t="s">
        <v>461</v>
      </c>
      <c r="H991" s="29" t="s">
        <v>462</v>
      </c>
      <c r="I991" s="30">
        <v>13860</v>
      </c>
      <c r="J991" s="30">
        <v>0</v>
      </c>
      <c r="K991" s="30">
        <v>13860</v>
      </c>
      <c r="L991" s="30">
        <v>6425.1</v>
      </c>
      <c r="M991" s="30">
        <v>6425.1</v>
      </c>
      <c r="N991" s="30">
        <v>6425.1</v>
      </c>
      <c r="O991" s="30">
        <v>0</v>
      </c>
    </row>
    <row r="992" spans="1:15" x14ac:dyDescent="0.25">
      <c r="A992" s="10" t="str">
        <f>MID(Tabla1[[#This Row],[Org 2]],1,2)</f>
        <v>08</v>
      </c>
      <c r="B992" s="28" t="s">
        <v>139</v>
      </c>
      <c r="C992" s="28" t="s">
        <v>144</v>
      </c>
      <c r="D992" s="11" t="str">
        <f>VLOOKUP(C992,Hoja2!B:C,2,FALSE)</f>
        <v>Alumbrado Público</v>
      </c>
      <c r="E992" s="12" t="str">
        <f t="shared" si="36"/>
        <v>6</v>
      </c>
      <c r="F992" s="12" t="str">
        <f t="shared" si="37"/>
        <v>61</v>
      </c>
      <c r="G992" s="28" t="s">
        <v>479</v>
      </c>
      <c r="H992" s="29" t="s">
        <v>480</v>
      </c>
      <c r="I992" s="30">
        <v>2011540</v>
      </c>
      <c r="J992" s="30">
        <v>789289.85</v>
      </c>
      <c r="K992" s="30">
        <v>2800829.85</v>
      </c>
      <c r="L992" s="30">
        <v>2709979.3</v>
      </c>
      <c r="M992" s="30">
        <v>2478205.64</v>
      </c>
      <c r="N992" s="30">
        <v>2398905.2999999998</v>
      </c>
      <c r="O992" s="30">
        <v>2059932.92</v>
      </c>
    </row>
    <row r="993" spans="1:15" x14ac:dyDescent="0.25">
      <c r="A993" s="10" t="str">
        <f>MID(Tabla1[[#This Row],[Org 2]],1,2)</f>
        <v>08</v>
      </c>
      <c r="B993" s="28" t="s">
        <v>139</v>
      </c>
      <c r="C993" s="28" t="s">
        <v>145</v>
      </c>
      <c r="D993" s="11" t="str">
        <f>VLOOKUP(C993,Hoja2!B:C,2,FALSE)</f>
        <v>Transporte Colectivo Urbano de Viajeros</v>
      </c>
      <c r="E993" s="12" t="str">
        <f t="shared" si="36"/>
        <v>4</v>
      </c>
      <c r="F993" s="12" t="str">
        <f t="shared" si="37"/>
        <v>44</v>
      </c>
      <c r="G993" s="28" t="s">
        <v>724</v>
      </c>
      <c r="H993" s="29" t="s">
        <v>725</v>
      </c>
      <c r="I993" s="30">
        <v>18278317</v>
      </c>
      <c r="J993" s="30">
        <v>2067472.72</v>
      </c>
      <c r="K993" s="30">
        <v>20345789.719999999</v>
      </c>
      <c r="L993" s="30">
        <v>20345789.719999999</v>
      </c>
      <c r="M993" s="30">
        <v>20345789.719999999</v>
      </c>
      <c r="N993" s="30">
        <v>20345789.719999999</v>
      </c>
      <c r="O993" s="30">
        <v>19106278</v>
      </c>
    </row>
    <row r="994" spans="1:15" x14ac:dyDescent="0.25">
      <c r="A994" s="10" t="str">
        <f>MID(Tabla1[[#This Row],[Org 2]],1,2)</f>
        <v>08</v>
      </c>
      <c r="B994" s="28" t="s">
        <v>139</v>
      </c>
      <c r="C994" s="28" t="s">
        <v>145</v>
      </c>
      <c r="D994" s="11" t="str">
        <f>VLOOKUP(C994,Hoja2!B:C,2,FALSE)</f>
        <v>Transporte Colectivo Urbano de Viajeros</v>
      </c>
      <c r="E994" s="12" t="str">
        <f t="shared" si="36"/>
        <v>7</v>
      </c>
      <c r="F994" s="12" t="str">
        <f t="shared" si="37"/>
        <v>74</v>
      </c>
      <c r="G994" s="28" t="s">
        <v>726</v>
      </c>
      <c r="H994" s="29" t="s">
        <v>727</v>
      </c>
      <c r="I994" s="30">
        <v>5450000</v>
      </c>
      <c r="J994" s="30">
        <v>10110745.75</v>
      </c>
      <c r="K994" s="30">
        <v>15560745.75</v>
      </c>
      <c r="L994" s="30">
        <v>15560745.75</v>
      </c>
      <c r="M994" s="30">
        <v>15560745.75</v>
      </c>
      <c r="N994" s="30">
        <v>15071692.75</v>
      </c>
      <c r="O994" s="30">
        <v>15071692.75</v>
      </c>
    </row>
    <row r="995" spans="1:15" x14ac:dyDescent="0.25">
      <c r="A995" s="10" t="str">
        <f>MID(Tabla1[[#This Row],[Org 2]],1,2)</f>
        <v>09</v>
      </c>
      <c r="B995" s="28" t="s">
        <v>146</v>
      </c>
      <c r="C995" s="28" t="s">
        <v>147</v>
      </c>
      <c r="D995" s="11" t="str">
        <f>VLOOKUP(C995,Hoja2!B:C,2,FALSE)</f>
        <v>Dirección del Área del Cultura</v>
      </c>
      <c r="E995" s="12" t="str">
        <f t="shared" si="36"/>
        <v>1</v>
      </c>
      <c r="F995" s="12" t="str">
        <f t="shared" si="37"/>
        <v>12</v>
      </c>
      <c r="G995" s="28" t="s">
        <v>412</v>
      </c>
      <c r="H995" s="29" t="s">
        <v>413</v>
      </c>
      <c r="I995" s="30">
        <v>49227</v>
      </c>
      <c r="J995" s="30">
        <v>0</v>
      </c>
      <c r="K995" s="30">
        <v>49227</v>
      </c>
      <c r="L995" s="30">
        <v>49928.7</v>
      </c>
      <c r="M995" s="30">
        <v>49928.7</v>
      </c>
      <c r="N995" s="30">
        <v>48012.73</v>
      </c>
      <c r="O995" s="30">
        <v>48012.73</v>
      </c>
    </row>
    <row r="996" spans="1:15" x14ac:dyDescent="0.25">
      <c r="A996" s="10" t="str">
        <f>MID(Tabla1[[#This Row],[Org 2]],1,2)</f>
        <v>09</v>
      </c>
      <c r="B996" s="28" t="s">
        <v>146</v>
      </c>
      <c r="C996" s="28" t="s">
        <v>147</v>
      </c>
      <c r="D996" s="11" t="str">
        <f>VLOOKUP(C996,Hoja2!B:C,2,FALSE)</f>
        <v>Dirección del Área del Cultura</v>
      </c>
      <c r="E996" s="12" t="str">
        <f t="shared" si="36"/>
        <v>1</v>
      </c>
      <c r="F996" s="12" t="str">
        <f t="shared" si="37"/>
        <v>12</v>
      </c>
      <c r="G996" s="28" t="s">
        <v>414</v>
      </c>
      <c r="H996" s="29" t="s">
        <v>415</v>
      </c>
      <c r="I996" s="30">
        <v>14429</v>
      </c>
      <c r="J996" s="30">
        <v>0</v>
      </c>
      <c r="K996" s="30">
        <v>14429</v>
      </c>
      <c r="L996" s="30">
        <v>14432</v>
      </c>
      <c r="M996" s="30">
        <v>14432</v>
      </c>
      <c r="N996" s="30">
        <v>13612.63</v>
      </c>
      <c r="O996" s="30">
        <v>13612.63</v>
      </c>
    </row>
    <row r="997" spans="1:15" x14ac:dyDescent="0.25">
      <c r="A997" s="10" t="str">
        <f>MID(Tabla1[[#This Row],[Org 2]],1,2)</f>
        <v>09</v>
      </c>
      <c r="B997" s="28" t="s">
        <v>146</v>
      </c>
      <c r="C997" s="28" t="s">
        <v>147</v>
      </c>
      <c r="D997" s="11" t="str">
        <f>VLOOKUP(C997,Hoja2!B:C,2,FALSE)</f>
        <v>Dirección del Área del Cultura</v>
      </c>
      <c r="E997" s="12" t="str">
        <f t="shared" si="36"/>
        <v>1</v>
      </c>
      <c r="F997" s="12" t="str">
        <f t="shared" si="37"/>
        <v>12</v>
      </c>
      <c r="G997" s="28" t="s">
        <v>382</v>
      </c>
      <c r="H997" s="29" t="s">
        <v>383</v>
      </c>
      <c r="I997" s="30">
        <v>33154</v>
      </c>
      <c r="J997" s="30">
        <v>0</v>
      </c>
      <c r="K997" s="30">
        <v>33154</v>
      </c>
      <c r="L997" s="30">
        <v>22408.48</v>
      </c>
      <c r="M997" s="30">
        <v>22408.48</v>
      </c>
      <c r="N997" s="30">
        <v>20691.740000000002</v>
      </c>
      <c r="O997" s="30">
        <v>20691.740000000002</v>
      </c>
    </row>
    <row r="998" spans="1:15" x14ac:dyDescent="0.25">
      <c r="A998" s="10" t="str">
        <f>MID(Tabla1[[#This Row],[Org 2]],1,2)</f>
        <v>09</v>
      </c>
      <c r="B998" s="28" t="s">
        <v>146</v>
      </c>
      <c r="C998" s="28" t="s">
        <v>147</v>
      </c>
      <c r="D998" s="11" t="str">
        <f>VLOOKUP(C998,Hoja2!B:C,2,FALSE)</f>
        <v>Dirección del Área del Cultura</v>
      </c>
      <c r="E998" s="12" t="str">
        <f t="shared" si="36"/>
        <v>1</v>
      </c>
      <c r="F998" s="12" t="str">
        <f t="shared" si="37"/>
        <v>12</v>
      </c>
      <c r="G998" s="28" t="s">
        <v>384</v>
      </c>
      <c r="H998" s="29" t="s">
        <v>385</v>
      </c>
      <c r="I998" s="30">
        <v>30731</v>
      </c>
      <c r="J998" s="30">
        <v>0</v>
      </c>
      <c r="K998" s="30">
        <v>30731</v>
      </c>
      <c r="L998" s="30">
        <v>31231.22</v>
      </c>
      <c r="M998" s="30">
        <v>31231.22</v>
      </c>
      <c r="N998" s="30">
        <v>30093.93</v>
      </c>
      <c r="O998" s="30">
        <v>30093.93</v>
      </c>
    </row>
    <row r="999" spans="1:15" x14ac:dyDescent="0.25">
      <c r="A999" s="10" t="str">
        <f>MID(Tabla1[[#This Row],[Org 2]],1,2)</f>
        <v>09</v>
      </c>
      <c r="B999" s="28" t="s">
        <v>146</v>
      </c>
      <c r="C999" s="28" t="s">
        <v>147</v>
      </c>
      <c r="D999" s="11" t="str">
        <f>VLOOKUP(C999,Hoja2!B:C,2,FALSE)</f>
        <v>Dirección del Área del Cultura</v>
      </c>
      <c r="E999" s="12" t="str">
        <f t="shared" si="36"/>
        <v>1</v>
      </c>
      <c r="F999" s="12" t="str">
        <f t="shared" si="37"/>
        <v>12</v>
      </c>
      <c r="G999" s="28" t="s">
        <v>386</v>
      </c>
      <c r="H999" s="29" t="s">
        <v>387</v>
      </c>
      <c r="I999" s="30">
        <v>72795</v>
      </c>
      <c r="J999" s="30">
        <v>0</v>
      </c>
      <c r="K999" s="30">
        <v>72795</v>
      </c>
      <c r="L999" s="30">
        <v>66912.98</v>
      </c>
      <c r="M999" s="30">
        <v>66912.98</v>
      </c>
      <c r="N999" s="30">
        <v>63613.83</v>
      </c>
      <c r="O999" s="30">
        <v>63613.83</v>
      </c>
    </row>
    <row r="1000" spans="1:15" x14ac:dyDescent="0.25">
      <c r="A1000" s="10" t="str">
        <f>MID(Tabla1[[#This Row],[Org 2]],1,2)</f>
        <v>09</v>
      </c>
      <c r="B1000" s="28" t="s">
        <v>146</v>
      </c>
      <c r="C1000" s="28" t="s">
        <v>147</v>
      </c>
      <c r="D1000" s="11" t="str">
        <f>VLOOKUP(C1000,Hoja2!B:C,2,FALSE)</f>
        <v>Dirección del Área del Cultura</v>
      </c>
      <c r="E1000" s="12" t="str">
        <f t="shared" si="36"/>
        <v>1</v>
      </c>
      <c r="F1000" s="12" t="str">
        <f t="shared" si="37"/>
        <v>12</v>
      </c>
      <c r="G1000" s="28" t="s">
        <v>388</v>
      </c>
      <c r="H1000" s="29" t="s">
        <v>389</v>
      </c>
      <c r="I1000" s="30">
        <v>177001</v>
      </c>
      <c r="J1000" s="30">
        <v>0</v>
      </c>
      <c r="K1000" s="30">
        <v>177001</v>
      </c>
      <c r="L1000" s="30">
        <v>177036.51</v>
      </c>
      <c r="M1000" s="30">
        <v>177036.51</v>
      </c>
      <c r="N1000" s="30">
        <v>177012.58</v>
      </c>
      <c r="O1000" s="30">
        <v>177012.58</v>
      </c>
    </row>
    <row r="1001" spans="1:15" x14ac:dyDescent="0.25">
      <c r="A1001" s="10" t="str">
        <f>MID(Tabla1[[#This Row],[Org 2]],1,2)</f>
        <v>09</v>
      </c>
      <c r="B1001" s="28" t="s">
        <v>146</v>
      </c>
      <c r="C1001" s="28" t="s">
        <v>147</v>
      </c>
      <c r="D1001" s="11" t="str">
        <f>VLOOKUP(C1001,Hoja2!B:C,2,FALSE)</f>
        <v>Dirección del Área del Cultura</v>
      </c>
      <c r="E1001" s="12" t="str">
        <f t="shared" si="36"/>
        <v>1</v>
      </c>
      <c r="F1001" s="12" t="str">
        <f t="shared" si="37"/>
        <v>12</v>
      </c>
      <c r="G1001" s="28" t="s">
        <v>390</v>
      </c>
      <c r="H1001" s="29" t="s">
        <v>391</v>
      </c>
      <c r="I1001" s="30">
        <v>14994</v>
      </c>
      <c r="J1001" s="30">
        <v>0</v>
      </c>
      <c r="K1001" s="30">
        <v>14994</v>
      </c>
      <c r="L1001" s="30">
        <v>15243.62</v>
      </c>
      <c r="M1001" s="30">
        <v>15243.62</v>
      </c>
      <c r="N1001" s="30">
        <v>14822.2</v>
      </c>
      <c r="O1001" s="30">
        <v>14822.2</v>
      </c>
    </row>
    <row r="1002" spans="1:15" x14ac:dyDescent="0.25">
      <c r="A1002" s="10" t="str">
        <f>MID(Tabla1[[#This Row],[Org 2]],1,2)</f>
        <v>09</v>
      </c>
      <c r="B1002" s="28" t="s">
        <v>146</v>
      </c>
      <c r="C1002" s="28" t="s">
        <v>147</v>
      </c>
      <c r="D1002" s="11" t="str">
        <f>VLOOKUP(C1002,Hoja2!B:C,2,FALSE)</f>
        <v>Dirección del Área del Cultura</v>
      </c>
      <c r="E1002" s="12" t="str">
        <f t="shared" si="36"/>
        <v>2</v>
      </c>
      <c r="F1002" s="12" t="str">
        <f t="shared" si="37"/>
        <v>21</v>
      </c>
      <c r="G1002" s="28" t="s">
        <v>420</v>
      </c>
      <c r="H1002" s="29" t="s">
        <v>421</v>
      </c>
      <c r="I1002" s="30">
        <v>5000</v>
      </c>
      <c r="J1002" s="30">
        <v>0</v>
      </c>
      <c r="K1002" s="30">
        <v>5000</v>
      </c>
      <c r="L1002" s="30">
        <v>3401.77</v>
      </c>
      <c r="M1002" s="30">
        <v>3401.77</v>
      </c>
      <c r="N1002" s="30">
        <v>2286.35</v>
      </c>
      <c r="O1002" s="30">
        <v>1772.48</v>
      </c>
    </row>
    <row r="1003" spans="1:15" x14ac:dyDescent="0.25">
      <c r="A1003" s="10" t="str">
        <f>MID(Tabla1[[#This Row],[Org 2]],1,2)</f>
        <v>09</v>
      </c>
      <c r="B1003" s="28" t="s">
        <v>146</v>
      </c>
      <c r="C1003" s="28" t="s">
        <v>147</v>
      </c>
      <c r="D1003" s="11" t="str">
        <f>VLOOKUP(C1003,Hoja2!B:C,2,FALSE)</f>
        <v>Dirección del Área del Cultura</v>
      </c>
      <c r="E1003" s="12" t="str">
        <f t="shared" si="36"/>
        <v>2</v>
      </c>
      <c r="F1003" s="12" t="str">
        <f t="shared" si="37"/>
        <v>22</v>
      </c>
      <c r="G1003" s="28" t="s">
        <v>396</v>
      </c>
      <c r="H1003" s="29" t="s">
        <v>397</v>
      </c>
      <c r="I1003" s="30">
        <v>500</v>
      </c>
      <c r="J1003" s="30">
        <v>0</v>
      </c>
      <c r="K1003" s="30">
        <v>500</v>
      </c>
      <c r="L1003" s="30">
        <v>55.79</v>
      </c>
      <c r="M1003" s="30">
        <v>55.79</v>
      </c>
      <c r="N1003" s="30">
        <v>55.79</v>
      </c>
      <c r="O1003" s="30">
        <v>55.79</v>
      </c>
    </row>
    <row r="1004" spans="1:15" x14ac:dyDescent="0.25">
      <c r="A1004" s="10" t="str">
        <f>MID(Tabla1[[#This Row],[Org 2]],1,2)</f>
        <v>09</v>
      </c>
      <c r="B1004" s="28" t="s">
        <v>146</v>
      </c>
      <c r="C1004" s="28" t="s">
        <v>147</v>
      </c>
      <c r="D1004" s="11" t="str">
        <f>VLOOKUP(C1004,Hoja2!B:C,2,FALSE)</f>
        <v>Dirección del Área del Cultura</v>
      </c>
      <c r="E1004" s="12" t="str">
        <f t="shared" si="36"/>
        <v>2</v>
      </c>
      <c r="F1004" s="12" t="str">
        <f t="shared" si="37"/>
        <v>22</v>
      </c>
      <c r="G1004" s="28" t="s">
        <v>449</v>
      </c>
      <c r="H1004" s="29" t="s">
        <v>450</v>
      </c>
      <c r="I1004" s="30">
        <v>14023</v>
      </c>
      <c r="J1004" s="30">
        <v>0</v>
      </c>
      <c r="K1004" s="30">
        <v>14023</v>
      </c>
      <c r="L1004" s="30">
        <v>6257.09</v>
      </c>
      <c r="M1004" s="30">
        <v>6257.09</v>
      </c>
      <c r="N1004" s="30">
        <v>6257.09</v>
      </c>
      <c r="O1004" s="30">
        <v>4805.09</v>
      </c>
    </row>
    <row r="1005" spans="1:15" x14ac:dyDescent="0.25">
      <c r="A1005" s="10" t="str">
        <f>MID(Tabla1[[#This Row],[Org 2]],1,2)</f>
        <v>09</v>
      </c>
      <c r="B1005" s="28" t="s">
        <v>146</v>
      </c>
      <c r="C1005" s="28" t="s">
        <v>147</v>
      </c>
      <c r="D1005" s="11" t="str">
        <f>VLOOKUP(C1005,Hoja2!B:C,2,FALSE)</f>
        <v>Dirección del Área del Cultura</v>
      </c>
      <c r="E1005" s="12" t="str">
        <f t="shared" si="36"/>
        <v>2</v>
      </c>
      <c r="F1005" s="12" t="str">
        <f t="shared" si="37"/>
        <v>22</v>
      </c>
      <c r="G1005" s="28" t="s">
        <v>461</v>
      </c>
      <c r="H1005" s="29" t="s">
        <v>462</v>
      </c>
      <c r="I1005" s="30">
        <v>60000</v>
      </c>
      <c r="J1005" s="30">
        <v>-10000</v>
      </c>
      <c r="K1005" s="30">
        <v>50000</v>
      </c>
      <c r="L1005" s="30">
        <v>42861</v>
      </c>
      <c r="M1005" s="30">
        <v>42861</v>
      </c>
      <c r="N1005" s="30">
        <v>40088.080000000002</v>
      </c>
      <c r="O1005" s="30">
        <v>20087.36</v>
      </c>
    </row>
    <row r="1006" spans="1:15" x14ac:dyDescent="0.25">
      <c r="A1006" s="10" t="str">
        <f>MID(Tabla1[[#This Row],[Org 2]],1,2)</f>
        <v>09</v>
      </c>
      <c r="B1006" s="28" t="s">
        <v>146</v>
      </c>
      <c r="C1006" s="28" t="s">
        <v>147</v>
      </c>
      <c r="D1006" s="11" t="str">
        <f>VLOOKUP(C1006,Hoja2!B:C,2,FALSE)</f>
        <v>Dirección del Área del Cultura</v>
      </c>
      <c r="E1006" s="12" t="str">
        <f t="shared" si="36"/>
        <v>2</v>
      </c>
      <c r="F1006" s="12" t="str">
        <f t="shared" si="37"/>
        <v>22</v>
      </c>
      <c r="G1006" s="28" t="s">
        <v>424</v>
      </c>
      <c r="H1006" s="29" t="s">
        <v>425</v>
      </c>
      <c r="I1006" s="30">
        <v>80920</v>
      </c>
      <c r="J1006" s="30">
        <v>0</v>
      </c>
      <c r="K1006" s="30">
        <v>80920</v>
      </c>
      <c r="L1006" s="30">
        <v>83313.42</v>
      </c>
      <c r="M1006" s="30">
        <v>83313.42</v>
      </c>
      <c r="N1006" s="30">
        <v>83313.41</v>
      </c>
      <c r="O1006" s="30">
        <v>75337.490000000005</v>
      </c>
    </row>
    <row r="1007" spans="1:15" x14ac:dyDescent="0.25">
      <c r="A1007" s="10" t="str">
        <f>MID(Tabla1[[#This Row],[Org 2]],1,2)</f>
        <v>09</v>
      </c>
      <c r="B1007" s="28" t="s">
        <v>146</v>
      </c>
      <c r="C1007" s="28" t="s">
        <v>147</v>
      </c>
      <c r="D1007" s="11" t="str">
        <f>VLOOKUP(C1007,Hoja2!B:C,2,FALSE)</f>
        <v>Dirección del Área del Cultura</v>
      </c>
      <c r="E1007" s="12" t="str">
        <f t="shared" si="36"/>
        <v>2</v>
      </c>
      <c r="F1007" s="12" t="str">
        <f t="shared" si="37"/>
        <v>23</v>
      </c>
      <c r="G1007" s="28" t="s">
        <v>402</v>
      </c>
      <c r="H1007" s="29" t="s">
        <v>403</v>
      </c>
      <c r="I1007" s="30">
        <v>1400</v>
      </c>
      <c r="J1007" s="30">
        <v>0</v>
      </c>
      <c r="K1007" s="30">
        <v>1400</v>
      </c>
      <c r="L1007" s="30">
        <v>18.7</v>
      </c>
      <c r="M1007" s="30">
        <v>18.7</v>
      </c>
      <c r="N1007" s="30">
        <v>18.7</v>
      </c>
      <c r="O1007" s="30">
        <v>18.7</v>
      </c>
    </row>
    <row r="1008" spans="1:15" x14ac:dyDescent="0.25">
      <c r="A1008" s="10" t="str">
        <f>MID(Tabla1[[#This Row],[Org 2]],1,2)</f>
        <v>09</v>
      </c>
      <c r="B1008" s="28" t="s">
        <v>146</v>
      </c>
      <c r="C1008" s="28" t="s">
        <v>147</v>
      </c>
      <c r="D1008" s="11" t="str">
        <f>VLOOKUP(C1008,Hoja2!B:C,2,FALSE)</f>
        <v>Dirección del Área del Cultura</v>
      </c>
      <c r="E1008" s="12" t="str">
        <f t="shared" si="36"/>
        <v>2</v>
      </c>
      <c r="F1008" s="12" t="str">
        <f t="shared" si="37"/>
        <v>23</v>
      </c>
      <c r="G1008" s="28" t="s">
        <v>404</v>
      </c>
      <c r="H1008" s="29" t="s">
        <v>405</v>
      </c>
      <c r="I1008" s="30">
        <v>700</v>
      </c>
      <c r="J1008" s="30">
        <v>0</v>
      </c>
      <c r="K1008" s="30">
        <v>700</v>
      </c>
      <c r="L1008" s="30">
        <v>773.22</v>
      </c>
      <c r="M1008" s="30">
        <v>773.22</v>
      </c>
      <c r="N1008" s="30">
        <v>773.22</v>
      </c>
      <c r="O1008" s="30">
        <v>754.52</v>
      </c>
    </row>
    <row r="1009" spans="1:15" x14ac:dyDescent="0.25">
      <c r="A1009" s="10" t="str">
        <f>MID(Tabla1[[#This Row],[Org 2]],1,2)</f>
        <v>09</v>
      </c>
      <c r="B1009" s="28" t="s">
        <v>146</v>
      </c>
      <c r="C1009" s="28" t="s">
        <v>147</v>
      </c>
      <c r="D1009" s="11" t="str">
        <f>VLOOKUP(C1009,Hoja2!B:C,2,FALSE)</f>
        <v>Dirección del Área del Cultura</v>
      </c>
      <c r="E1009" s="12" t="str">
        <f t="shared" si="36"/>
        <v>2</v>
      </c>
      <c r="F1009" s="12" t="str">
        <f t="shared" si="37"/>
        <v>23</v>
      </c>
      <c r="G1009" s="28" t="s">
        <v>407</v>
      </c>
      <c r="H1009" s="29" t="s">
        <v>403</v>
      </c>
      <c r="I1009" s="30">
        <v>2000</v>
      </c>
      <c r="J1009" s="30">
        <v>0</v>
      </c>
      <c r="K1009" s="30">
        <v>2000</v>
      </c>
      <c r="L1009" s="30">
        <v>128.5</v>
      </c>
      <c r="M1009" s="30">
        <v>128.5</v>
      </c>
      <c r="N1009" s="30">
        <v>128.5</v>
      </c>
      <c r="O1009" s="30">
        <v>128.5</v>
      </c>
    </row>
    <row r="1010" spans="1:15" x14ac:dyDescent="0.25">
      <c r="A1010" s="10" t="str">
        <f>MID(Tabla1[[#This Row],[Org 2]],1,2)</f>
        <v>09</v>
      </c>
      <c r="B1010" s="28" t="s">
        <v>146</v>
      </c>
      <c r="C1010" s="28" t="s">
        <v>147</v>
      </c>
      <c r="D1010" s="11" t="str">
        <f>VLOOKUP(C1010,Hoja2!B:C,2,FALSE)</f>
        <v>Dirección del Área del Cultura</v>
      </c>
      <c r="E1010" s="12" t="str">
        <f t="shared" si="36"/>
        <v>2</v>
      </c>
      <c r="F1010" s="12" t="str">
        <f t="shared" si="37"/>
        <v>23</v>
      </c>
      <c r="G1010" s="28" t="s">
        <v>408</v>
      </c>
      <c r="H1010" s="29" t="s">
        <v>409</v>
      </c>
      <c r="I1010" s="30">
        <v>1000</v>
      </c>
      <c r="J1010" s="30">
        <v>0</v>
      </c>
      <c r="K1010" s="30">
        <v>1000</v>
      </c>
      <c r="L1010" s="30">
        <v>2356.0500000000002</v>
      </c>
      <c r="M1010" s="30">
        <v>2356.0500000000002</v>
      </c>
      <c r="N1010" s="30">
        <v>2356.0500000000002</v>
      </c>
      <c r="O1010" s="30">
        <v>2302.25</v>
      </c>
    </row>
    <row r="1011" spans="1:15" x14ac:dyDescent="0.25">
      <c r="A1011" s="10" t="str">
        <f>MID(Tabla1[[#This Row],[Org 2]],1,2)</f>
        <v>09</v>
      </c>
      <c r="B1011" s="28" t="s">
        <v>146</v>
      </c>
      <c r="C1011" s="28" t="s">
        <v>148</v>
      </c>
      <c r="D1011" s="11" t="str">
        <f>VLOOKUP(C1011,Hoja2!B:C,2,FALSE)</f>
        <v>Coordinación de Políticas Culturales</v>
      </c>
      <c r="E1011" s="12" t="str">
        <f t="shared" si="36"/>
        <v>1</v>
      </c>
      <c r="F1011" s="12" t="str">
        <f t="shared" si="37"/>
        <v>12</v>
      </c>
      <c r="G1011" s="28" t="s">
        <v>414</v>
      </c>
      <c r="H1011" s="29" t="s">
        <v>415</v>
      </c>
      <c r="I1011" s="30">
        <v>14429</v>
      </c>
      <c r="J1011" s="30">
        <v>0</v>
      </c>
      <c r="K1011" s="30">
        <v>14429</v>
      </c>
      <c r="L1011" s="30">
        <v>14522.21</v>
      </c>
      <c r="M1011" s="30">
        <v>14522.21</v>
      </c>
      <c r="N1011" s="30">
        <v>14482.07</v>
      </c>
      <c r="O1011" s="30">
        <v>14482.07</v>
      </c>
    </row>
    <row r="1012" spans="1:15" x14ac:dyDescent="0.25">
      <c r="A1012" s="10" t="str">
        <f>MID(Tabla1[[#This Row],[Org 2]],1,2)</f>
        <v>09</v>
      </c>
      <c r="B1012" s="28" t="s">
        <v>146</v>
      </c>
      <c r="C1012" s="28" t="s">
        <v>148</v>
      </c>
      <c r="D1012" s="11" t="str">
        <f>VLOOKUP(C1012,Hoja2!B:C,2,FALSE)</f>
        <v>Coordinación de Políticas Culturales</v>
      </c>
      <c r="E1012" s="12" t="str">
        <f t="shared" si="36"/>
        <v>1</v>
      </c>
      <c r="F1012" s="12" t="str">
        <f t="shared" si="37"/>
        <v>12</v>
      </c>
      <c r="G1012" s="28" t="s">
        <v>382</v>
      </c>
      <c r="H1012" s="29" t="s">
        <v>383</v>
      </c>
      <c r="I1012" s="30">
        <v>33154</v>
      </c>
      <c r="J1012" s="30">
        <v>0</v>
      </c>
      <c r="K1012" s="30">
        <v>33154</v>
      </c>
      <c r="L1012" s="30">
        <v>33653.72</v>
      </c>
      <c r="M1012" s="30">
        <v>33653.72</v>
      </c>
      <c r="N1012" s="30">
        <v>33158.519999999997</v>
      </c>
      <c r="O1012" s="30">
        <v>33158.519999999997</v>
      </c>
    </row>
    <row r="1013" spans="1:15" x14ac:dyDescent="0.25">
      <c r="A1013" s="10" t="str">
        <f>MID(Tabla1[[#This Row],[Org 2]],1,2)</f>
        <v>09</v>
      </c>
      <c r="B1013" s="28" t="s">
        <v>146</v>
      </c>
      <c r="C1013" s="28" t="s">
        <v>148</v>
      </c>
      <c r="D1013" s="11" t="str">
        <f>VLOOKUP(C1013,Hoja2!B:C,2,FALSE)</f>
        <v>Coordinación de Políticas Culturales</v>
      </c>
      <c r="E1013" s="12" t="str">
        <f t="shared" si="36"/>
        <v>1</v>
      </c>
      <c r="F1013" s="12" t="str">
        <f t="shared" si="37"/>
        <v>12</v>
      </c>
      <c r="G1013" s="28" t="s">
        <v>384</v>
      </c>
      <c r="H1013" s="29" t="s">
        <v>385</v>
      </c>
      <c r="I1013" s="30">
        <v>18177</v>
      </c>
      <c r="J1013" s="30">
        <v>0</v>
      </c>
      <c r="K1013" s="30">
        <v>18177</v>
      </c>
      <c r="L1013" s="30">
        <v>18690.71</v>
      </c>
      <c r="M1013" s="30">
        <v>18690.71</v>
      </c>
      <c r="N1013" s="30">
        <v>18357.490000000002</v>
      </c>
      <c r="O1013" s="30">
        <v>18357.490000000002</v>
      </c>
    </row>
    <row r="1014" spans="1:15" x14ac:dyDescent="0.25">
      <c r="A1014" s="10" t="str">
        <f>MID(Tabla1[[#This Row],[Org 2]],1,2)</f>
        <v>09</v>
      </c>
      <c r="B1014" s="28" t="s">
        <v>146</v>
      </c>
      <c r="C1014" s="28" t="s">
        <v>148</v>
      </c>
      <c r="D1014" s="11" t="str">
        <f>VLOOKUP(C1014,Hoja2!B:C,2,FALSE)</f>
        <v>Coordinación de Políticas Culturales</v>
      </c>
      <c r="E1014" s="12" t="str">
        <f t="shared" si="36"/>
        <v>1</v>
      </c>
      <c r="F1014" s="12" t="str">
        <f t="shared" si="37"/>
        <v>12</v>
      </c>
      <c r="G1014" s="28" t="s">
        <v>386</v>
      </c>
      <c r="H1014" s="29" t="s">
        <v>387</v>
      </c>
      <c r="I1014" s="30">
        <v>31575</v>
      </c>
      <c r="J1014" s="30">
        <v>0</v>
      </c>
      <c r="K1014" s="30">
        <v>31575</v>
      </c>
      <c r="L1014" s="30">
        <v>31916.45</v>
      </c>
      <c r="M1014" s="30">
        <v>31916.45</v>
      </c>
      <c r="N1014" s="30">
        <v>31628.02</v>
      </c>
      <c r="O1014" s="30">
        <v>31628.02</v>
      </c>
    </row>
    <row r="1015" spans="1:15" x14ac:dyDescent="0.25">
      <c r="A1015" s="10" t="str">
        <f>MID(Tabla1[[#This Row],[Org 2]],1,2)</f>
        <v>09</v>
      </c>
      <c r="B1015" s="28" t="s">
        <v>146</v>
      </c>
      <c r="C1015" s="28" t="s">
        <v>148</v>
      </c>
      <c r="D1015" s="11" t="str">
        <f>VLOOKUP(C1015,Hoja2!B:C,2,FALSE)</f>
        <v>Coordinación de Políticas Culturales</v>
      </c>
      <c r="E1015" s="12" t="str">
        <f t="shared" si="36"/>
        <v>1</v>
      </c>
      <c r="F1015" s="12" t="str">
        <f t="shared" si="37"/>
        <v>12</v>
      </c>
      <c r="G1015" s="28" t="s">
        <v>388</v>
      </c>
      <c r="H1015" s="29" t="s">
        <v>389</v>
      </c>
      <c r="I1015" s="30">
        <v>70537</v>
      </c>
      <c r="J1015" s="30">
        <v>4050</v>
      </c>
      <c r="K1015" s="30">
        <v>74587</v>
      </c>
      <c r="L1015" s="30">
        <v>72826.86</v>
      </c>
      <c r="M1015" s="30">
        <v>72826.86</v>
      </c>
      <c r="N1015" s="30">
        <v>72816.240000000005</v>
      </c>
      <c r="O1015" s="30">
        <v>72816.240000000005</v>
      </c>
    </row>
    <row r="1016" spans="1:15" x14ac:dyDescent="0.25">
      <c r="A1016" s="10" t="str">
        <f>MID(Tabla1[[#This Row],[Org 2]],1,2)</f>
        <v>09</v>
      </c>
      <c r="B1016" s="28" t="s">
        <v>146</v>
      </c>
      <c r="C1016" s="28" t="s">
        <v>148</v>
      </c>
      <c r="D1016" s="11" t="str">
        <f>VLOOKUP(C1016,Hoja2!B:C,2,FALSE)</f>
        <v>Coordinación de Políticas Culturales</v>
      </c>
      <c r="E1016" s="12" t="str">
        <f t="shared" si="36"/>
        <v>1</v>
      </c>
      <c r="F1016" s="12" t="str">
        <f t="shared" si="37"/>
        <v>12</v>
      </c>
      <c r="G1016" s="28" t="s">
        <v>390</v>
      </c>
      <c r="H1016" s="29" t="s">
        <v>391</v>
      </c>
      <c r="I1016" s="30">
        <v>8323</v>
      </c>
      <c r="J1016" s="30">
        <v>0</v>
      </c>
      <c r="K1016" s="30">
        <v>8323</v>
      </c>
      <c r="L1016" s="30">
        <v>8442.74</v>
      </c>
      <c r="M1016" s="30">
        <v>8442.74</v>
      </c>
      <c r="N1016" s="30">
        <v>8416.44</v>
      </c>
      <c r="O1016" s="30">
        <v>8416.44</v>
      </c>
    </row>
    <row r="1017" spans="1:15" x14ac:dyDescent="0.25">
      <c r="A1017" s="10" t="str">
        <f>MID(Tabla1[[#This Row],[Org 2]],1,2)</f>
        <v>09</v>
      </c>
      <c r="B1017" s="28" t="s">
        <v>146</v>
      </c>
      <c r="C1017" s="28" t="s">
        <v>148</v>
      </c>
      <c r="D1017" s="11" t="str">
        <f>VLOOKUP(C1017,Hoja2!B:C,2,FALSE)</f>
        <v>Coordinación de Políticas Culturales</v>
      </c>
      <c r="E1017" s="12" t="str">
        <f t="shared" si="36"/>
        <v>1</v>
      </c>
      <c r="F1017" s="12" t="str">
        <f t="shared" si="37"/>
        <v>13</v>
      </c>
      <c r="G1017" s="28" t="s">
        <v>451</v>
      </c>
      <c r="H1017" s="29" t="s">
        <v>452</v>
      </c>
      <c r="I1017" s="30">
        <v>81042</v>
      </c>
      <c r="J1017" s="30">
        <v>-67300</v>
      </c>
      <c r="K1017" s="30">
        <v>13742</v>
      </c>
      <c r="L1017" s="30">
        <v>13389.29</v>
      </c>
      <c r="M1017" s="30">
        <v>13389.29</v>
      </c>
      <c r="N1017" s="30">
        <v>13387.76</v>
      </c>
      <c r="O1017" s="30">
        <v>13387.76</v>
      </c>
    </row>
    <row r="1018" spans="1:15" x14ac:dyDescent="0.25">
      <c r="A1018" s="10" t="str">
        <f>MID(Tabla1[[#This Row],[Org 2]],1,2)</f>
        <v>09</v>
      </c>
      <c r="B1018" s="28" t="s">
        <v>146</v>
      </c>
      <c r="C1018" s="28" t="s">
        <v>148</v>
      </c>
      <c r="D1018" s="11" t="str">
        <f>VLOOKUP(C1018,Hoja2!B:C,2,FALSE)</f>
        <v>Coordinación de Políticas Culturales</v>
      </c>
      <c r="E1018" s="12" t="str">
        <f t="shared" si="36"/>
        <v>2</v>
      </c>
      <c r="F1018" s="12" t="str">
        <f t="shared" si="37"/>
        <v>21</v>
      </c>
      <c r="G1018" s="28" t="s">
        <v>496</v>
      </c>
      <c r="H1018" s="29" t="s">
        <v>497</v>
      </c>
      <c r="I1018" s="30">
        <v>2000</v>
      </c>
      <c r="J1018" s="30">
        <v>0</v>
      </c>
      <c r="K1018" s="30">
        <v>2000</v>
      </c>
      <c r="L1018" s="30">
        <v>0</v>
      </c>
      <c r="M1018" s="30">
        <v>0</v>
      </c>
      <c r="N1018" s="30">
        <v>0</v>
      </c>
      <c r="O1018" s="30">
        <v>0</v>
      </c>
    </row>
    <row r="1019" spans="1:15" x14ac:dyDescent="0.25">
      <c r="A1019" s="10" t="str">
        <f>MID(Tabla1[[#This Row],[Org 2]],1,2)</f>
        <v>09</v>
      </c>
      <c r="B1019" s="28" t="s">
        <v>146</v>
      </c>
      <c r="C1019" s="28" t="s">
        <v>148</v>
      </c>
      <c r="D1019" s="11" t="str">
        <f>VLOOKUP(C1019,Hoja2!B:C,2,FALSE)</f>
        <v>Coordinación de Políticas Culturales</v>
      </c>
      <c r="E1019" s="12" t="str">
        <f t="shared" si="36"/>
        <v>2</v>
      </c>
      <c r="F1019" s="12" t="str">
        <f t="shared" si="37"/>
        <v>21</v>
      </c>
      <c r="G1019" s="28" t="s">
        <v>420</v>
      </c>
      <c r="H1019" s="29" t="s">
        <v>421</v>
      </c>
      <c r="I1019" s="30">
        <v>20000</v>
      </c>
      <c r="J1019" s="30">
        <v>0</v>
      </c>
      <c r="K1019" s="30">
        <v>20000</v>
      </c>
      <c r="L1019" s="30">
        <v>20512.93</v>
      </c>
      <c r="M1019" s="30">
        <v>16638.580000000002</v>
      </c>
      <c r="N1019" s="30">
        <v>16638.560000000001</v>
      </c>
      <c r="O1019" s="30">
        <v>13340.6</v>
      </c>
    </row>
    <row r="1020" spans="1:15" x14ac:dyDescent="0.25">
      <c r="A1020" s="10" t="str">
        <f>MID(Tabla1[[#This Row],[Org 2]],1,2)</f>
        <v>09</v>
      </c>
      <c r="B1020" s="28" t="s">
        <v>146</v>
      </c>
      <c r="C1020" s="28" t="s">
        <v>148</v>
      </c>
      <c r="D1020" s="11" t="str">
        <f>VLOOKUP(C1020,Hoja2!B:C,2,FALSE)</f>
        <v>Coordinación de Políticas Culturales</v>
      </c>
      <c r="E1020" s="12" t="str">
        <f t="shared" si="36"/>
        <v>2</v>
      </c>
      <c r="F1020" s="12" t="str">
        <f t="shared" si="37"/>
        <v>21</v>
      </c>
      <c r="G1020" s="28" t="s">
        <v>702</v>
      </c>
      <c r="H1020" s="29" t="s">
        <v>577</v>
      </c>
      <c r="I1020" s="30">
        <v>18000</v>
      </c>
      <c r="J1020" s="30">
        <v>0</v>
      </c>
      <c r="K1020" s="30">
        <v>18000</v>
      </c>
      <c r="L1020" s="30">
        <v>0</v>
      </c>
      <c r="M1020" s="30">
        <v>0</v>
      </c>
      <c r="N1020" s="30">
        <v>0</v>
      </c>
      <c r="O1020" s="30">
        <v>0</v>
      </c>
    </row>
    <row r="1021" spans="1:15" x14ac:dyDescent="0.25">
      <c r="A1021" s="10" t="str">
        <f>MID(Tabla1[[#This Row],[Org 2]],1,2)</f>
        <v>09</v>
      </c>
      <c r="B1021" s="28" t="s">
        <v>146</v>
      </c>
      <c r="C1021" s="28" t="s">
        <v>148</v>
      </c>
      <c r="D1021" s="11" t="str">
        <f>VLOOKUP(C1021,Hoja2!B:C,2,FALSE)</f>
        <v>Coordinación de Políticas Culturales</v>
      </c>
      <c r="E1021" s="12" t="str">
        <f t="shared" si="36"/>
        <v>2</v>
      </c>
      <c r="F1021" s="12" t="str">
        <f t="shared" si="37"/>
        <v>22</v>
      </c>
      <c r="G1021" s="28" t="s">
        <v>453</v>
      </c>
      <c r="H1021" s="29" t="s">
        <v>454</v>
      </c>
      <c r="I1021" s="30">
        <v>95000</v>
      </c>
      <c r="J1021" s="30">
        <v>0</v>
      </c>
      <c r="K1021" s="30">
        <v>95000</v>
      </c>
      <c r="L1021" s="30">
        <v>83000</v>
      </c>
      <c r="M1021" s="30">
        <v>83000</v>
      </c>
      <c r="N1021" s="30">
        <v>54701.1</v>
      </c>
      <c r="O1021" s="30">
        <v>50587</v>
      </c>
    </row>
    <row r="1022" spans="1:15" x14ac:dyDescent="0.25">
      <c r="A1022" s="10" t="str">
        <f>MID(Tabla1[[#This Row],[Org 2]],1,2)</f>
        <v>09</v>
      </c>
      <c r="B1022" s="28" t="s">
        <v>146</v>
      </c>
      <c r="C1022" s="28" t="s">
        <v>148</v>
      </c>
      <c r="D1022" s="11" t="str">
        <f>VLOOKUP(C1022,Hoja2!B:C,2,FALSE)</f>
        <v>Coordinación de Políticas Culturales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8" t="s">
        <v>443</v>
      </c>
      <c r="H1022" s="29" t="s">
        <v>444</v>
      </c>
      <c r="I1022" s="30">
        <v>0</v>
      </c>
      <c r="J1022" s="30">
        <v>0</v>
      </c>
      <c r="K1022" s="30">
        <v>0</v>
      </c>
      <c r="L1022" s="30">
        <v>423.5</v>
      </c>
      <c r="M1022" s="30">
        <v>423.5</v>
      </c>
      <c r="N1022" s="30">
        <v>423.5</v>
      </c>
      <c r="O1022" s="30">
        <v>423.5</v>
      </c>
    </row>
    <row r="1023" spans="1:15" x14ac:dyDescent="0.25">
      <c r="A1023" s="10" t="str">
        <f>MID(Tabla1[[#This Row],[Org 2]],1,2)</f>
        <v>09</v>
      </c>
      <c r="B1023" s="28" t="s">
        <v>146</v>
      </c>
      <c r="C1023" s="28" t="s">
        <v>148</v>
      </c>
      <c r="D1023" s="11" t="str">
        <f>VLOOKUP(C1023,Hoja2!B:C,2,FALSE)</f>
        <v>Coordinación de Políticas Culturales</v>
      </c>
      <c r="E1023" s="12" t="str">
        <f t="shared" si="38"/>
        <v>2</v>
      </c>
      <c r="F1023" s="12" t="str">
        <f t="shared" si="39"/>
        <v>22</v>
      </c>
      <c r="G1023" s="28" t="s">
        <v>563</v>
      </c>
      <c r="H1023" s="29" t="s">
        <v>564</v>
      </c>
      <c r="I1023" s="30">
        <v>2000</v>
      </c>
      <c r="J1023" s="30">
        <v>0</v>
      </c>
      <c r="K1023" s="30">
        <v>2000</v>
      </c>
      <c r="L1023" s="30">
        <v>2508.98</v>
      </c>
      <c r="M1023" s="30">
        <v>2508.98</v>
      </c>
      <c r="N1023" s="30">
        <v>2508.98</v>
      </c>
      <c r="O1023" s="30">
        <v>2508.98</v>
      </c>
    </row>
    <row r="1024" spans="1:15" x14ac:dyDescent="0.25">
      <c r="A1024" s="10" t="str">
        <f>MID(Tabla1[[#This Row],[Org 2]],1,2)</f>
        <v>09</v>
      </c>
      <c r="B1024" s="28" t="s">
        <v>146</v>
      </c>
      <c r="C1024" s="28" t="s">
        <v>148</v>
      </c>
      <c r="D1024" s="11" t="str">
        <f>VLOOKUP(C1024,Hoja2!B:C,2,FALSE)</f>
        <v>Coordinación de Políticas Culturales</v>
      </c>
      <c r="E1024" s="12" t="str">
        <f t="shared" si="38"/>
        <v>2</v>
      </c>
      <c r="F1024" s="12" t="str">
        <f t="shared" si="39"/>
        <v>22</v>
      </c>
      <c r="G1024" s="28" t="s">
        <v>445</v>
      </c>
      <c r="H1024" s="29" t="s">
        <v>446</v>
      </c>
      <c r="I1024" s="30">
        <v>5000</v>
      </c>
      <c r="J1024" s="30">
        <v>0</v>
      </c>
      <c r="K1024" s="30">
        <v>5000</v>
      </c>
      <c r="L1024" s="30">
        <v>19857.599999999999</v>
      </c>
      <c r="M1024" s="30">
        <v>19857.599999999999</v>
      </c>
      <c r="N1024" s="30">
        <v>19349.37</v>
      </c>
      <c r="O1024" s="30">
        <v>19349.37</v>
      </c>
    </row>
    <row r="1025" spans="1:15" x14ac:dyDescent="0.25">
      <c r="A1025" s="10" t="str">
        <f>MID(Tabla1[[#This Row],[Org 2]],1,2)</f>
        <v>09</v>
      </c>
      <c r="B1025" s="28" t="s">
        <v>146</v>
      </c>
      <c r="C1025" s="28" t="s">
        <v>148</v>
      </c>
      <c r="D1025" s="11" t="str">
        <f>VLOOKUP(C1025,Hoja2!B:C,2,FALSE)</f>
        <v>Coordinación de Políticas Culturales</v>
      </c>
      <c r="E1025" s="12" t="str">
        <f t="shared" si="38"/>
        <v>2</v>
      </c>
      <c r="F1025" s="12" t="str">
        <f t="shared" si="39"/>
        <v>22</v>
      </c>
      <c r="G1025" s="28" t="s">
        <v>707</v>
      </c>
      <c r="H1025" s="29" t="s">
        <v>708</v>
      </c>
      <c r="I1025" s="30">
        <v>0</v>
      </c>
      <c r="J1025" s="30">
        <v>0</v>
      </c>
      <c r="K1025" s="30">
        <v>0</v>
      </c>
      <c r="L1025" s="30">
        <v>103.2</v>
      </c>
      <c r="M1025" s="30">
        <v>103.2</v>
      </c>
      <c r="N1025" s="30">
        <v>103.2</v>
      </c>
      <c r="O1025" s="30">
        <v>103.2</v>
      </c>
    </row>
    <row r="1026" spans="1:15" x14ac:dyDescent="0.25">
      <c r="A1026" s="10" t="str">
        <f>MID(Tabla1[[#This Row],[Org 2]],1,2)</f>
        <v>09</v>
      </c>
      <c r="B1026" s="28" t="s">
        <v>146</v>
      </c>
      <c r="C1026" s="28" t="s">
        <v>148</v>
      </c>
      <c r="D1026" s="11" t="str">
        <f>VLOOKUP(C1026,Hoja2!B:C,2,FALSE)</f>
        <v>Coordinación de Políticas Culturales</v>
      </c>
      <c r="E1026" s="12" t="str">
        <f t="shared" si="38"/>
        <v>2</v>
      </c>
      <c r="F1026" s="12" t="str">
        <f t="shared" si="39"/>
        <v>22</v>
      </c>
      <c r="G1026" s="28" t="s">
        <v>565</v>
      </c>
      <c r="H1026" s="29" t="s">
        <v>566</v>
      </c>
      <c r="I1026" s="30">
        <v>150000</v>
      </c>
      <c r="J1026" s="30">
        <v>-16000</v>
      </c>
      <c r="K1026" s="30">
        <v>134000</v>
      </c>
      <c r="L1026" s="30">
        <v>128784.44</v>
      </c>
      <c r="M1026" s="30">
        <v>115996.44</v>
      </c>
      <c r="N1026" s="30">
        <v>110160.76</v>
      </c>
      <c r="O1026" s="30">
        <v>110160.76</v>
      </c>
    </row>
    <row r="1027" spans="1:15" x14ac:dyDescent="0.25">
      <c r="A1027" s="10" t="str">
        <f>MID(Tabla1[[#This Row],[Org 2]],1,2)</f>
        <v>09</v>
      </c>
      <c r="B1027" s="28" t="s">
        <v>146</v>
      </c>
      <c r="C1027" s="28" t="s">
        <v>148</v>
      </c>
      <c r="D1027" s="11" t="str">
        <f>VLOOKUP(C1027,Hoja2!B:C,2,FALSE)</f>
        <v>Coordinación de Políticas Culturales</v>
      </c>
      <c r="E1027" s="12" t="str">
        <f t="shared" si="38"/>
        <v>2</v>
      </c>
      <c r="F1027" s="12" t="str">
        <f t="shared" si="39"/>
        <v>22</v>
      </c>
      <c r="G1027" s="28" t="s">
        <v>449</v>
      </c>
      <c r="H1027" s="29" t="s">
        <v>450</v>
      </c>
      <c r="I1027" s="30">
        <v>25000</v>
      </c>
      <c r="J1027" s="30">
        <v>-16000</v>
      </c>
      <c r="K1027" s="30">
        <v>9000</v>
      </c>
      <c r="L1027" s="30">
        <v>21564.11</v>
      </c>
      <c r="M1027" s="30">
        <v>21564.11</v>
      </c>
      <c r="N1027" s="30">
        <v>18567.54</v>
      </c>
      <c r="O1027" s="30">
        <v>14324.99</v>
      </c>
    </row>
    <row r="1028" spans="1:15" x14ac:dyDescent="0.25">
      <c r="A1028" s="10" t="str">
        <f>MID(Tabla1[[#This Row],[Org 2]],1,2)</f>
        <v>09</v>
      </c>
      <c r="B1028" s="28" t="s">
        <v>146</v>
      </c>
      <c r="C1028" s="28" t="s">
        <v>148</v>
      </c>
      <c r="D1028" s="11" t="str">
        <f>VLOOKUP(C1028,Hoja2!B:C,2,FALSE)</f>
        <v>Coordinación de Políticas Culturales</v>
      </c>
      <c r="E1028" s="12" t="str">
        <f t="shared" si="38"/>
        <v>2</v>
      </c>
      <c r="F1028" s="12" t="str">
        <f t="shared" si="39"/>
        <v>22</v>
      </c>
      <c r="G1028" s="28" t="s">
        <v>500</v>
      </c>
      <c r="H1028" s="29" t="s">
        <v>501</v>
      </c>
      <c r="I1028" s="30">
        <v>24000</v>
      </c>
      <c r="J1028" s="30">
        <v>0</v>
      </c>
      <c r="K1028" s="30">
        <v>24000</v>
      </c>
      <c r="L1028" s="30">
        <v>11168.14</v>
      </c>
      <c r="M1028" s="30">
        <v>11168.14</v>
      </c>
      <c r="N1028" s="30">
        <v>11168.1</v>
      </c>
      <c r="O1028" s="30">
        <v>9604.75</v>
      </c>
    </row>
    <row r="1029" spans="1:15" x14ac:dyDescent="0.25">
      <c r="A1029" s="10" t="str">
        <f>MID(Tabla1[[#This Row],[Org 2]],1,2)</f>
        <v>09</v>
      </c>
      <c r="B1029" s="28" t="s">
        <v>146</v>
      </c>
      <c r="C1029" s="28" t="s">
        <v>148</v>
      </c>
      <c r="D1029" s="11" t="str">
        <f>VLOOKUP(C1029,Hoja2!B:C,2,FALSE)</f>
        <v>Coordinación de Políticas Culturales</v>
      </c>
      <c r="E1029" s="12" t="str">
        <f t="shared" si="38"/>
        <v>2</v>
      </c>
      <c r="F1029" s="12" t="str">
        <f t="shared" si="39"/>
        <v>22</v>
      </c>
      <c r="G1029" s="28" t="s">
        <v>567</v>
      </c>
      <c r="H1029" s="29" t="s">
        <v>568</v>
      </c>
      <c r="I1029" s="30">
        <v>20000</v>
      </c>
      <c r="J1029" s="30">
        <v>0</v>
      </c>
      <c r="K1029" s="30">
        <v>20000</v>
      </c>
      <c r="L1029" s="30">
        <v>15565.97</v>
      </c>
      <c r="M1029" s="30">
        <v>14240.07</v>
      </c>
      <c r="N1029" s="30">
        <v>10467.540000000001</v>
      </c>
      <c r="O1029" s="30">
        <v>10467.540000000001</v>
      </c>
    </row>
    <row r="1030" spans="1:15" x14ac:dyDescent="0.25">
      <c r="A1030" s="10" t="str">
        <f>MID(Tabla1[[#This Row],[Org 2]],1,2)</f>
        <v>09</v>
      </c>
      <c r="B1030" s="28" t="s">
        <v>146</v>
      </c>
      <c r="C1030" s="28" t="s">
        <v>148</v>
      </c>
      <c r="D1030" s="11" t="str">
        <f>VLOOKUP(C1030,Hoja2!B:C,2,FALSE)</f>
        <v>Coordinación de Políticas Culturales</v>
      </c>
      <c r="E1030" s="12" t="str">
        <f t="shared" si="38"/>
        <v>2</v>
      </c>
      <c r="F1030" s="12" t="str">
        <f t="shared" si="39"/>
        <v>22</v>
      </c>
      <c r="G1030" s="28" t="s">
        <v>424</v>
      </c>
      <c r="H1030" s="29" t="s">
        <v>425</v>
      </c>
      <c r="I1030" s="30">
        <v>210000</v>
      </c>
      <c r="J1030" s="30">
        <v>34293</v>
      </c>
      <c r="K1030" s="30">
        <v>244293</v>
      </c>
      <c r="L1030" s="30">
        <v>220129.3</v>
      </c>
      <c r="M1030" s="30">
        <v>220129.3</v>
      </c>
      <c r="N1030" s="30">
        <v>219470.36</v>
      </c>
      <c r="O1030" s="30">
        <v>201789.64</v>
      </c>
    </row>
    <row r="1031" spans="1:15" x14ac:dyDescent="0.25">
      <c r="A1031" s="10" t="str">
        <f>MID(Tabla1[[#This Row],[Org 2]],1,2)</f>
        <v>09</v>
      </c>
      <c r="B1031" s="28" t="s">
        <v>146</v>
      </c>
      <c r="C1031" s="28" t="s">
        <v>148</v>
      </c>
      <c r="D1031" s="11" t="str">
        <f>VLOOKUP(C1031,Hoja2!B:C,2,FALSE)</f>
        <v>Coordinación de Políticas Culturales</v>
      </c>
      <c r="E1031" s="12" t="str">
        <f t="shared" si="38"/>
        <v>4</v>
      </c>
      <c r="F1031" s="12" t="str">
        <f t="shared" si="39"/>
        <v>41</v>
      </c>
      <c r="G1031" s="28" t="s">
        <v>728</v>
      </c>
      <c r="H1031" s="29" t="s">
        <v>729</v>
      </c>
      <c r="I1031" s="30">
        <v>13305618</v>
      </c>
      <c r="J1031" s="30">
        <v>52000</v>
      </c>
      <c r="K1031" s="30">
        <v>13357618</v>
      </c>
      <c r="L1031" s="30">
        <v>13357618</v>
      </c>
      <c r="M1031" s="30">
        <v>13357618</v>
      </c>
      <c r="N1031" s="30">
        <v>13357618</v>
      </c>
      <c r="O1031" s="30">
        <v>13357618</v>
      </c>
    </row>
    <row r="1032" spans="1:15" x14ac:dyDescent="0.25">
      <c r="A1032" s="10" t="str">
        <f>MID(Tabla1[[#This Row],[Org 2]],1,2)</f>
        <v>09</v>
      </c>
      <c r="B1032" s="28" t="s">
        <v>146</v>
      </c>
      <c r="C1032" s="28" t="s">
        <v>148</v>
      </c>
      <c r="D1032" s="11" t="str">
        <f>VLOOKUP(C1032,Hoja2!B:C,2,FALSE)</f>
        <v>Coordinación de Políticas Culturales</v>
      </c>
      <c r="E1032" s="12" t="str">
        <f t="shared" si="38"/>
        <v>4</v>
      </c>
      <c r="F1032" s="12" t="str">
        <f t="shared" si="39"/>
        <v>46</v>
      </c>
      <c r="G1032" s="28" t="s">
        <v>470</v>
      </c>
      <c r="H1032" s="29" t="s">
        <v>471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0</v>
      </c>
      <c r="O1032" s="30">
        <v>0</v>
      </c>
    </row>
    <row r="1033" spans="1:15" x14ac:dyDescent="0.25">
      <c r="A1033" s="10" t="str">
        <f>MID(Tabla1[[#This Row],[Org 2]],1,2)</f>
        <v>09</v>
      </c>
      <c r="B1033" s="28" t="s">
        <v>146</v>
      </c>
      <c r="C1033" s="28" t="s">
        <v>148</v>
      </c>
      <c r="D1033" s="11" t="str">
        <f>VLOOKUP(C1033,Hoja2!B:C,2,FALSE)</f>
        <v>Coordinación de Políticas Culturales</v>
      </c>
      <c r="E1033" s="12" t="str">
        <f t="shared" si="38"/>
        <v>4</v>
      </c>
      <c r="F1033" s="12" t="str">
        <f t="shared" si="39"/>
        <v>47</v>
      </c>
      <c r="G1033" s="28" t="s">
        <v>730</v>
      </c>
      <c r="H1033" s="29" t="s">
        <v>731</v>
      </c>
      <c r="I1033" s="30">
        <v>32750</v>
      </c>
      <c r="J1033" s="30">
        <v>0</v>
      </c>
      <c r="K1033" s="30">
        <v>32750</v>
      </c>
      <c r="L1033" s="30">
        <v>32750</v>
      </c>
      <c r="M1033" s="30">
        <v>32750</v>
      </c>
      <c r="N1033" s="30">
        <v>32750</v>
      </c>
      <c r="O1033" s="30">
        <v>32750</v>
      </c>
    </row>
    <row r="1034" spans="1:15" x14ac:dyDescent="0.25">
      <c r="A1034" s="10" t="str">
        <f>MID(Tabla1[[#This Row],[Org 2]],1,2)</f>
        <v>09</v>
      </c>
      <c r="B1034" s="28" t="s">
        <v>146</v>
      </c>
      <c r="C1034" s="28" t="s">
        <v>148</v>
      </c>
      <c r="D1034" s="11" t="str">
        <f>VLOOKUP(C1034,Hoja2!B:C,2,FALSE)</f>
        <v>Coordinación de Políticas Culturales</v>
      </c>
      <c r="E1034" s="12" t="str">
        <f t="shared" si="38"/>
        <v>4</v>
      </c>
      <c r="F1034" s="12" t="str">
        <f t="shared" si="39"/>
        <v>47</v>
      </c>
      <c r="G1034" s="28" t="s">
        <v>732</v>
      </c>
      <c r="H1034" s="29" t="s">
        <v>733</v>
      </c>
      <c r="I1034" s="30">
        <v>50000</v>
      </c>
      <c r="J1034" s="30">
        <v>0</v>
      </c>
      <c r="K1034" s="30">
        <v>50000</v>
      </c>
      <c r="L1034" s="30">
        <v>50000</v>
      </c>
      <c r="M1034" s="30">
        <v>50000</v>
      </c>
      <c r="N1034" s="30">
        <v>50000</v>
      </c>
      <c r="O1034" s="30">
        <v>50000</v>
      </c>
    </row>
    <row r="1035" spans="1:15" x14ac:dyDescent="0.25">
      <c r="A1035" s="10" t="str">
        <f>MID(Tabla1[[#This Row],[Org 2]],1,2)</f>
        <v>09</v>
      </c>
      <c r="B1035" s="28" t="s">
        <v>146</v>
      </c>
      <c r="C1035" s="28" t="s">
        <v>148</v>
      </c>
      <c r="D1035" s="11" t="str">
        <f>VLOOKUP(C1035,Hoja2!B:C,2,FALSE)</f>
        <v>Coordinación de Políticas Culturales</v>
      </c>
      <c r="E1035" s="12" t="str">
        <f t="shared" si="38"/>
        <v>4</v>
      </c>
      <c r="F1035" s="12" t="str">
        <f t="shared" si="39"/>
        <v>47</v>
      </c>
      <c r="G1035" s="28" t="s">
        <v>734</v>
      </c>
      <c r="H1035" s="29" t="s">
        <v>735</v>
      </c>
      <c r="I1035" s="30">
        <v>0</v>
      </c>
      <c r="J1035" s="30">
        <v>30000</v>
      </c>
      <c r="K1035" s="30">
        <v>30000</v>
      </c>
      <c r="L1035" s="30">
        <v>30000</v>
      </c>
      <c r="M1035" s="30">
        <v>30000</v>
      </c>
      <c r="N1035" s="30">
        <v>30000</v>
      </c>
      <c r="O1035" s="30">
        <v>30000</v>
      </c>
    </row>
    <row r="1036" spans="1:15" x14ac:dyDescent="0.25">
      <c r="A1036" s="10" t="str">
        <f>MID(Tabla1[[#This Row],[Org 2]],1,2)</f>
        <v>09</v>
      </c>
      <c r="B1036" s="28" t="s">
        <v>146</v>
      </c>
      <c r="C1036" s="28" t="s">
        <v>148</v>
      </c>
      <c r="D1036" s="11" t="str">
        <f>VLOOKUP(C1036,Hoja2!B:C,2,FALSE)</f>
        <v>Coordinación de Políticas Culturales</v>
      </c>
      <c r="E1036" s="12" t="str">
        <f t="shared" si="38"/>
        <v>4</v>
      </c>
      <c r="F1036" s="12" t="str">
        <f t="shared" si="39"/>
        <v>47</v>
      </c>
      <c r="G1036" s="28" t="s">
        <v>736</v>
      </c>
      <c r="H1036" s="29" t="s">
        <v>624</v>
      </c>
      <c r="I1036" s="30">
        <v>36000</v>
      </c>
      <c r="J1036" s="30">
        <v>2000</v>
      </c>
      <c r="K1036" s="30">
        <v>38000</v>
      </c>
      <c r="L1036" s="30">
        <v>38000</v>
      </c>
      <c r="M1036" s="30">
        <v>38000</v>
      </c>
      <c r="N1036" s="30">
        <v>38000</v>
      </c>
      <c r="O1036" s="30">
        <v>38000</v>
      </c>
    </row>
    <row r="1037" spans="1:15" x14ac:dyDescent="0.25">
      <c r="A1037" s="10" t="str">
        <f>MID(Tabla1[[#This Row],[Org 2]],1,2)</f>
        <v>09</v>
      </c>
      <c r="B1037" s="28" t="s">
        <v>146</v>
      </c>
      <c r="C1037" s="28" t="s">
        <v>148</v>
      </c>
      <c r="D1037" s="11" t="str">
        <f>VLOOKUP(C1037,Hoja2!B:C,2,FALSE)</f>
        <v>Coordinación de Políticas Culturales</v>
      </c>
      <c r="E1037" s="12" t="str">
        <f t="shared" si="38"/>
        <v>4</v>
      </c>
      <c r="F1037" s="12" t="str">
        <f t="shared" si="39"/>
        <v>48</v>
      </c>
      <c r="G1037" s="28" t="s">
        <v>737</v>
      </c>
      <c r="H1037" s="29" t="s">
        <v>738</v>
      </c>
      <c r="I1037" s="30">
        <v>130000</v>
      </c>
      <c r="J1037" s="30">
        <v>0</v>
      </c>
      <c r="K1037" s="30">
        <v>130000</v>
      </c>
      <c r="L1037" s="30">
        <v>130000</v>
      </c>
      <c r="M1037" s="30">
        <v>130000</v>
      </c>
      <c r="N1037" s="30">
        <v>130000</v>
      </c>
      <c r="O1037" s="30">
        <v>130000</v>
      </c>
    </row>
    <row r="1038" spans="1:15" x14ac:dyDescent="0.25">
      <c r="A1038" s="10" t="str">
        <f>MID(Tabla1[[#This Row],[Org 2]],1,2)</f>
        <v>09</v>
      </c>
      <c r="B1038" s="28" t="s">
        <v>146</v>
      </c>
      <c r="C1038" s="28" t="s">
        <v>148</v>
      </c>
      <c r="D1038" s="11" t="str">
        <f>VLOOKUP(C1038,Hoja2!B:C,2,FALSE)</f>
        <v>Coordinación de Políticas Culturales</v>
      </c>
      <c r="E1038" s="12" t="str">
        <f t="shared" si="38"/>
        <v>4</v>
      </c>
      <c r="F1038" s="12" t="str">
        <f t="shared" si="39"/>
        <v>48</v>
      </c>
      <c r="G1038" s="28" t="s">
        <v>739</v>
      </c>
      <c r="H1038" s="29" t="s">
        <v>740</v>
      </c>
      <c r="I1038" s="30">
        <v>5000</v>
      </c>
      <c r="J1038" s="30">
        <v>0</v>
      </c>
      <c r="K1038" s="30">
        <v>5000</v>
      </c>
      <c r="L1038" s="30">
        <v>5000</v>
      </c>
      <c r="M1038" s="30">
        <v>5000</v>
      </c>
      <c r="N1038" s="30">
        <v>5000</v>
      </c>
      <c r="O1038" s="30">
        <v>5000</v>
      </c>
    </row>
    <row r="1039" spans="1:15" x14ac:dyDescent="0.25">
      <c r="A1039" s="10" t="str">
        <f>MID(Tabla1[[#This Row],[Org 2]],1,2)</f>
        <v>09</v>
      </c>
      <c r="B1039" s="28" t="s">
        <v>146</v>
      </c>
      <c r="C1039" s="28" t="s">
        <v>148</v>
      </c>
      <c r="D1039" s="11" t="str">
        <f>VLOOKUP(C1039,Hoja2!B:C,2,FALSE)</f>
        <v>Coordinación de Políticas Culturales</v>
      </c>
      <c r="E1039" s="12" t="str">
        <f t="shared" si="38"/>
        <v>4</v>
      </c>
      <c r="F1039" s="12" t="str">
        <f t="shared" si="39"/>
        <v>48</v>
      </c>
      <c r="G1039" s="28" t="s">
        <v>741</v>
      </c>
      <c r="H1039" s="29" t="s">
        <v>742</v>
      </c>
      <c r="I1039" s="30">
        <v>22000</v>
      </c>
      <c r="J1039" s="30">
        <v>0</v>
      </c>
      <c r="K1039" s="30">
        <v>22000</v>
      </c>
      <c r="L1039" s="30">
        <v>22000</v>
      </c>
      <c r="M1039" s="30">
        <v>22000</v>
      </c>
      <c r="N1039" s="30">
        <v>22000</v>
      </c>
      <c r="O1039" s="30">
        <v>22000</v>
      </c>
    </row>
    <row r="1040" spans="1:15" x14ac:dyDescent="0.25">
      <c r="A1040" s="10" t="str">
        <f>MID(Tabla1[[#This Row],[Org 2]],1,2)</f>
        <v>09</v>
      </c>
      <c r="B1040" s="28" t="s">
        <v>146</v>
      </c>
      <c r="C1040" s="28" t="s">
        <v>148</v>
      </c>
      <c r="D1040" s="11" t="str">
        <f>VLOOKUP(C1040,Hoja2!B:C,2,FALSE)</f>
        <v>Coordinación de Políticas Culturales</v>
      </c>
      <c r="E1040" s="12" t="str">
        <f t="shared" si="38"/>
        <v>4</v>
      </c>
      <c r="F1040" s="12" t="str">
        <f t="shared" si="39"/>
        <v>48</v>
      </c>
      <c r="G1040" s="28" t="s">
        <v>743</v>
      </c>
      <c r="H1040" s="29" t="s">
        <v>411</v>
      </c>
      <c r="I1040" s="30">
        <v>0</v>
      </c>
      <c r="J1040" s="30">
        <v>0</v>
      </c>
      <c r="K1040" s="30">
        <v>0</v>
      </c>
      <c r="L1040" s="30">
        <v>0</v>
      </c>
      <c r="M1040" s="30">
        <v>0</v>
      </c>
      <c r="N1040" s="30">
        <v>0</v>
      </c>
      <c r="O1040" s="30">
        <v>0</v>
      </c>
    </row>
    <row r="1041" spans="1:15" x14ac:dyDescent="0.25">
      <c r="A1041" s="10" t="str">
        <f>MID(Tabla1[[#This Row],[Org 2]],1,2)</f>
        <v>09</v>
      </c>
      <c r="B1041" s="28" t="s">
        <v>146</v>
      </c>
      <c r="C1041" s="28" t="s">
        <v>148</v>
      </c>
      <c r="D1041" s="11" t="str">
        <f>VLOOKUP(C1041,Hoja2!B:C,2,FALSE)</f>
        <v>Coordinación de Políticas Culturales</v>
      </c>
      <c r="E1041" s="12" t="str">
        <f t="shared" si="38"/>
        <v>4</v>
      </c>
      <c r="F1041" s="12" t="str">
        <f t="shared" si="39"/>
        <v>48</v>
      </c>
      <c r="G1041" s="28" t="s">
        <v>573</v>
      </c>
      <c r="H1041" s="29" t="s">
        <v>574</v>
      </c>
      <c r="I1041" s="30">
        <v>17000</v>
      </c>
      <c r="J1041" s="30">
        <v>0</v>
      </c>
      <c r="K1041" s="30">
        <v>17000</v>
      </c>
      <c r="L1041" s="30">
        <v>2500</v>
      </c>
      <c r="M1041" s="30">
        <v>2500</v>
      </c>
      <c r="N1041" s="30">
        <v>2500</v>
      </c>
      <c r="O1041" s="30">
        <v>0</v>
      </c>
    </row>
    <row r="1042" spans="1:15" x14ac:dyDescent="0.25">
      <c r="A1042" s="10" t="str">
        <f>MID(Tabla1[[#This Row],[Org 2]],1,2)</f>
        <v>09</v>
      </c>
      <c r="B1042" s="28" t="s">
        <v>146</v>
      </c>
      <c r="C1042" s="28" t="s">
        <v>148</v>
      </c>
      <c r="D1042" s="11" t="str">
        <f>VLOOKUP(C1042,Hoja2!B:C,2,FALSE)</f>
        <v>Coordinación de Políticas Culturales</v>
      </c>
      <c r="E1042" s="12" t="str">
        <f t="shared" si="38"/>
        <v>4</v>
      </c>
      <c r="F1042" s="12" t="str">
        <f t="shared" si="39"/>
        <v>48</v>
      </c>
      <c r="G1042" s="28" t="s">
        <v>744</v>
      </c>
      <c r="H1042" s="29" t="s">
        <v>745</v>
      </c>
      <c r="I1042" s="30">
        <v>120000</v>
      </c>
      <c r="J1042" s="30">
        <v>0</v>
      </c>
      <c r="K1042" s="30">
        <v>120000</v>
      </c>
      <c r="L1042" s="30">
        <v>120000</v>
      </c>
      <c r="M1042" s="30">
        <v>120000</v>
      </c>
      <c r="N1042" s="30">
        <v>120000</v>
      </c>
      <c r="O1042" s="30">
        <v>120000</v>
      </c>
    </row>
    <row r="1043" spans="1:15" x14ac:dyDescent="0.25">
      <c r="A1043" s="10" t="str">
        <f>MID(Tabla1[[#This Row],[Org 2]],1,2)</f>
        <v>09</v>
      </c>
      <c r="B1043" s="28" t="s">
        <v>146</v>
      </c>
      <c r="C1043" s="28" t="s">
        <v>148</v>
      </c>
      <c r="D1043" s="11" t="str">
        <f>VLOOKUP(C1043,Hoja2!B:C,2,FALSE)</f>
        <v>Coordinación de Políticas Culturales</v>
      </c>
      <c r="E1043" s="12" t="str">
        <f t="shared" si="38"/>
        <v>4</v>
      </c>
      <c r="F1043" s="12" t="str">
        <f t="shared" si="39"/>
        <v>48</v>
      </c>
      <c r="G1043" s="28" t="s">
        <v>746</v>
      </c>
      <c r="H1043" s="29" t="s">
        <v>747</v>
      </c>
      <c r="I1043" s="30">
        <v>80000</v>
      </c>
      <c r="J1043" s="30">
        <v>0</v>
      </c>
      <c r="K1043" s="30">
        <v>80000</v>
      </c>
      <c r="L1043" s="30">
        <v>85000</v>
      </c>
      <c r="M1043" s="30">
        <v>85000</v>
      </c>
      <c r="N1043" s="30">
        <v>85000</v>
      </c>
      <c r="O1043" s="30">
        <v>85000</v>
      </c>
    </row>
    <row r="1044" spans="1:15" x14ac:dyDescent="0.25">
      <c r="A1044" s="10" t="str">
        <f>MID(Tabla1[[#This Row],[Org 2]],1,2)</f>
        <v>09</v>
      </c>
      <c r="B1044" s="28" t="s">
        <v>146</v>
      </c>
      <c r="C1044" s="28" t="s">
        <v>148</v>
      </c>
      <c r="D1044" s="11" t="str">
        <f>VLOOKUP(C1044,Hoja2!B:C,2,FALSE)</f>
        <v>Coordinación de Políticas Culturales</v>
      </c>
      <c r="E1044" s="12" t="str">
        <f t="shared" si="38"/>
        <v>4</v>
      </c>
      <c r="F1044" s="12" t="str">
        <f t="shared" si="39"/>
        <v>48</v>
      </c>
      <c r="G1044" s="28" t="s">
        <v>748</v>
      </c>
      <c r="H1044" s="29" t="s">
        <v>749</v>
      </c>
      <c r="I1044" s="30">
        <v>18000</v>
      </c>
      <c r="J1044" s="30">
        <v>0</v>
      </c>
      <c r="K1044" s="30">
        <v>18000</v>
      </c>
      <c r="L1044" s="30">
        <v>18000</v>
      </c>
      <c r="M1044" s="30">
        <v>18000</v>
      </c>
      <c r="N1044" s="30">
        <v>18000</v>
      </c>
      <c r="O1044" s="30">
        <v>18000</v>
      </c>
    </row>
    <row r="1045" spans="1:15" x14ac:dyDescent="0.25">
      <c r="A1045" s="10" t="str">
        <f>MID(Tabla1[[#This Row],[Org 2]],1,2)</f>
        <v>09</v>
      </c>
      <c r="B1045" s="28" t="s">
        <v>146</v>
      </c>
      <c r="C1045" s="28" t="s">
        <v>148</v>
      </c>
      <c r="D1045" s="11" t="str">
        <f>VLOOKUP(C1045,Hoja2!B:C,2,FALSE)</f>
        <v>Coordinación de Políticas Culturales</v>
      </c>
      <c r="E1045" s="12" t="str">
        <f t="shared" si="38"/>
        <v>4</v>
      </c>
      <c r="F1045" s="12" t="str">
        <f t="shared" si="39"/>
        <v>48</v>
      </c>
      <c r="G1045" s="28" t="s">
        <v>750</v>
      </c>
      <c r="H1045" s="29" t="s">
        <v>751</v>
      </c>
      <c r="I1045" s="30">
        <v>6000</v>
      </c>
      <c r="J1045" s="30">
        <v>0</v>
      </c>
      <c r="K1045" s="30">
        <v>6000</v>
      </c>
      <c r="L1045" s="30">
        <v>6000</v>
      </c>
      <c r="M1045" s="30">
        <v>6000</v>
      </c>
      <c r="N1045" s="30">
        <v>6000</v>
      </c>
      <c r="O1045" s="30">
        <v>6000</v>
      </c>
    </row>
    <row r="1046" spans="1:15" x14ac:dyDescent="0.25">
      <c r="A1046" s="10" t="str">
        <f>MID(Tabla1[[#This Row],[Org 2]],1,2)</f>
        <v>09</v>
      </c>
      <c r="B1046" s="28" t="s">
        <v>146</v>
      </c>
      <c r="C1046" s="28" t="s">
        <v>148</v>
      </c>
      <c r="D1046" s="11" t="str">
        <f>VLOOKUP(C1046,Hoja2!B:C,2,FALSE)</f>
        <v>Coordinación de Políticas Culturales</v>
      </c>
      <c r="E1046" s="12" t="str">
        <f t="shared" si="38"/>
        <v>4</v>
      </c>
      <c r="F1046" s="12" t="str">
        <f t="shared" si="39"/>
        <v>48</v>
      </c>
      <c r="G1046" s="28" t="s">
        <v>752</v>
      </c>
      <c r="H1046" s="29" t="s">
        <v>753</v>
      </c>
      <c r="I1046" s="30">
        <v>31500</v>
      </c>
      <c r="J1046" s="30">
        <v>0</v>
      </c>
      <c r="K1046" s="30">
        <v>31500</v>
      </c>
      <c r="L1046" s="30">
        <v>36000</v>
      </c>
      <c r="M1046" s="30">
        <v>36000</v>
      </c>
      <c r="N1046" s="30">
        <v>36000</v>
      </c>
      <c r="O1046" s="30">
        <v>36000</v>
      </c>
    </row>
    <row r="1047" spans="1:15" x14ac:dyDescent="0.25">
      <c r="A1047" s="10" t="str">
        <f>MID(Tabla1[[#This Row],[Org 2]],1,2)</f>
        <v>09</v>
      </c>
      <c r="B1047" s="28" t="s">
        <v>146</v>
      </c>
      <c r="C1047" s="28" t="s">
        <v>148</v>
      </c>
      <c r="D1047" s="11" t="str">
        <f>VLOOKUP(C1047,Hoja2!B:C,2,FALSE)</f>
        <v>Coordinación de Políticas Culturales</v>
      </c>
      <c r="E1047" s="12" t="str">
        <f t="shared" si="38"/>
        <v>4</v>
      </c>
      <c r="F1047" s="12" t="str">
        <f t="shared" si="39"/>
        <v>48</v>
      </c>
      <c r="G1047" s="28" t="s">
        <v>754</v>
      </c>
      <c r="H1047" s="29" t="s">
        <v>755</v>
      </c>
      <c r="I1047" s="30">
        <v>15000</v>
      </c>
      <c r="J1047" s="30">
        <v>0</v>
      </c>
      <c r="K1047" s="30">
        <v>15000</v>
      </c>
      <c r="L1047" s="30">
        <v>15000</v>
      </c>
      <c r="M1047" s="30">
        <v>15000</v>
      </c>
      <c r="N1047" s="30">
        <v>15000</v>
      </c>
      <c r="O1047" s="30">
        <v>15000</v>
      </c>
    </row>
    <row r="1048" spans="1:15" x14ac:dyDescent="0.25">
      <c r="A1048" s="10" t="str">
        <f>MID(Tabla1[[#This Row],[Org 2]],1,2)</f>
        <v>09</v>
      </c>
      <c r="B1048" s="28" t="s">
        <v>146</v>
      </c>
      <c r="C1048" s="28" t="s">
        <v>148</v>
      </c>
      <c r="D1048" s="11" t="str">
        <f>VLOOKUP(C1048,Hoja2!B:C,2,FALSE)</f>
        <v>Coordinación de Políticas Culturales</v>
      </c>
      <c r="E1048" s="12" t="str">
        <f t="shared" si="38"/>
        <v>4</v>
      </c>
      <c r="F1048" s="12" t="str">
        <f t="shared" si="39"/>
        <v>48</v>
      </c>
      <c r="G1048" s="28" t="s">
        <v>756</v>
      </c>
      <c r="H1048" s="29" t="s">
        <v>685</v>
      </c>
      <c r="I1048" s="30">
        <v>15000</v>
      </c>
      <c r="J1048" s="30">
        <v>0</v>
      </c>
      <c r="K1048" s="30">
        <v>15000</v>
      </c>
      <c r="L1048" s="30">
        <v>15000</v>
      </c>
      <c r="M1048" s="30">
        <v>15000</v>
      </c>
      <c r="N1048" s="30">
        <v>15000</v>
      </c>
      <c r="O1048" s="30">
        <v>15000</v>
      </c>
    </row>
    <row r="1049" spans="1:15" x14ac:dyDescent="0.25">
      <c r="A1049" s="10" t="str">
        <f>MID(Tabla1[[#This Row],[Org 2]],1,2)</f>
        <v>09</v>
      </c>
      <c r="B1049" s="28" t="s">
        <v>146</v>
      </c>
      <c r="C1049" s="28" t="s">
        <v>148</v>
      </c>
      <c r="D1049" s="11" t="str">
        <f>VLOOKUP(C1049,Hoja2!B:C,2,FALSE)</f>
        <v>Coordinación de Políticas Culturales</v>
      </c>
      <c r="E1049" s="12" t="str">
        <f t="shared" si="38"/>
        <v>4</v>
      </c>
      <c r="F1049" s="12" t="str">
        <f t="shared" si="39"/>
        <v>48</v>
      </c>
      <c r="G1049" s="28" t="s">
        <v>757</v>
      </c>
      <c r="H1049" s="29" t="s">
        <v>758</v>
      </c>
      <c r="I1049" s="30">
        <v>20000</v>
      </c>
      <c r="J1049" s="30">
        <v>0</v>
      </c>
      <c r="K1049" s="30">
        <v>20000</v>
      </c>
      <c r="L1049" s="30">
        <v>20000</v>
      </c>
      <c r="M1049" s="30">
        <v>20000</v>
      </c>
      <c r="N1049" s="30">
        <v>20000</v>
      </c>
      <c r="O1049" s="30">
        <v>20000</v>
      </c>
    </row>
    <row r="1050" spans="1:15" x14ac:dyDescent="0.25">
      <c r="A1050" s="10" t="str">
        <f>MID(Tabla1[[#This Row],[Org 2]],1,2)</f>
        <v>09</v>
      </c>
      <c r="B1050" s="28" t="s">
        <v>146</v>
      </c>
      <c r="C1050" s="28" t="s">
        <v>148</v>
      </c>
      <c r="D1050" s="11" t="str">
        <f>VLOOKUP(C1050,Hoja2!B:C,2,FALSE)</f>
        <v>Coordinación de Políticas Culturales</v>
      </c>
      <c r="E1050" s="12" t="str">
        <f t="shared" si="38"/>
        <v>4</v>
      </c>
      <c r="F1050" s="12" t="str">
        <f t="shared" si="39"/>
        <v>48</v>
      </c>
      <c r="G1050" s="28" t="s">
        <v>759</v>
      </c>
      <c r="H1050" s="29" t="s">
        <v>760</v>
      </c>
      <c r="I1050" s="30">
        <v>10000</v>
      </c>
      <c r="J1050" s="30">
        <v>0</v>
      </c>
      <c r="K1050" s="30">
        <v>10000</v>
      </c>
      <c r="L1050" s="30">
        <v>10000</v>
      </c>
      <c r="M1050" s="30">
        <v>10000</v>
      </c>
      <c r="N1050" s="30">
        <v>10000</v>
      </c>
      <c r="O1050" s="30">
        <v>10000</v>
      </c>
    </row>
    <row r="1051" spans="1:15" x14ac:dyDescent="0.25">
      <c r="A1051" s="10" t="str">
        <f>MID(Tabla1[[#This Row],[Org 2]],1,2)</f>
        <v>09</v>
      </c>
      <c r="B1051" s="28" t="s">
        <v>146</v>
      </c>
      <c r="C1051" s="28" t="s">
        <v>148</v>
      </c>
      <c r="D1051" s="11" t="str">
        <f>VLOOKUP(C1051,Hoja2!B:C,2,FALSE)</f>
        <v>Coordinación de Políticas Culturales</v>
      </c>
      <c r="E1051" s="12" t="str">
        <f t="shared" si="38"/>
        <v>4</v>
      </c>
      <c r="F1051" s="12" t="str">
        <f t="shared" si="39"/>
        <v>48</v>
      </c>
      <c r="G1051" s="28" t="s">
        <v>761</v>
      </c>
      <c r="H1051" s="29" t="s">
        <v>762</v>
      </c>
      <c r="I1051" s="30">
        <v>9000</v>
      </c>
      <c r="J1051" s="30">
        <v>0</v>
      </c>
      <c r="K1051" s="30">
        <v>9000</v>
      </c>
      <c r="L1051" s="30">
        <v>0</v>
      </c>
      <c r="M1051" s="30">
        <v>0</v>
      </c>
      <c r="N1051" s="30">
        <v>0</v>
      </c>
      <c r="O1051" s="30">
        <v>0</v>
      </c>
    </row>
    <row r="1052" spans="1:15" x14ac:dyDescent="0.25">
      <c r="A1052" s="10" t="str">
        <f>MID(Tabla1[[#This Row],[Org 2]],1,2)</f>
        <v>09</v>
      </c>
      <c r="B1052" s="28" t="s">
        <v>146</v>
      </c>
      <c r="C1052" s="28" t="s">
        <v>148</v>
      </c>
      <c r="D1052" s="11" t="str">
        <f>VLOOKUP(C1052,Hoja2!B:C,2,FALSE)</f>
        <v>Coordinación de Políticas Culturales</v>
      </c>
      <c r="E1052" s="12" t="str">
        <f t="shared" si="38"/>
        <v>4</v>
      </c>
      <c r="F1052" s="12" t="str">
        <f t="shared" si="39"/>
        <v>48</v>
      </c>
      <c r="G1052" s="28" t="s">
        <v>763</v>
      </c>
      <c r="H1052" s="29" t="s">
        <v>764</v>
      </c>
      <c r="I1052" s="30">
        <v>20000</v>
      </c>
      <c r="J1052" s="30">
        <v>-20000</v>
      </c>
      <c r="K1052" s="30">
        <v>0</v>
      </c>
      <c r="L1052" s="30">
        <v>0</v>
      </c>
      <c r="M1052" s="30">
        <v>0</v>
      </c>
      <c r="N1052" s="30">
        <v>0</v>
      </c>
      <c r="O1052" s="30">
        <v>0</v>
      </c>
    </row>
    <row r="1053" spans="1:15" x14ac:dyDescent="0.25">
      <c r="A1053" s="10" t="str">
        <f>MID(Tabla1[[#This Row],[Org 2]],1,2)</f>
        <v>09</v>
      </c>
      <c r="B1053" s="28" t="s">
        <v>146</v>
      </c>
      <c r="C1053" s="28" t="s">
        <v>148</v>
      </c>
      <c r="D1053" s="11" t="str">
        <f>VLOOKUP(C1053,Hoja2!B:C,2,FALSE)</f>
        <v>Coordinación de Políticas Culturales</v>
      </c>
      <c r="E1053" s="12" t="str">
        <f t="shared" si="38"/>
        <v>4</v>
      </c>
      <c r="F1053" s="12" t="str">
        <f t="shared" si="39"/>
        <v>48</v>
      </c>
      <c r="G1053" s="28" t="s">
        <v>552</v>
      </c>
      <c r="H1053" s="29" t="s">
        <v>411</v>
      </c>
      <c r="I1053" s="30">
        <v>67000</v>
      </c>
      <c r="J1053" s="30">
        <v>-43250</v>
      </c>
      <c r="K1053" s="30">
        <v>23750</v>
      </c>
      <c r="L1053" s="30">
        <v>14500</v>
      </c>
      <c r="M1053" s="30">
        <v>14500</v>
      </c>
      <c r="N1053" s="30">
        <v>14500</v>
      </c>
      <c r="O1053" s="30">
        <v>14500</v>
      </c>
    </row>
    <row r="1054" spans="1:15" x14ac:dyDescent="0.25">
      <c r="A1054" s="10" t="str">
        <f>MID(Tabla1[[#This Row],[Org 2]],1,2)</f>
        <v>09</v>
      </c>
      <c r="B1054" s="28" t="s">
        <v>146</v>
      </c>
      <c r="C1054" s="28" t="s">
        <v>148</v>
      </c>
      <c r="D1054" s="11" t="str">
        <f>VLOOKUP(C1054,Hoja2!B:C,2,FALSE)</f>
        <v>Coordinación de Políticas Culturales</v>
      </c>
      <c r="E1054" s="12" t="str">
        <f t="shared" si="38"/>
        <v>6</v>
      </c>
      <c r="F1054" s="12" t="str">
        <f t="shared" si="39"/>
        <v>61</v>
      </c>
      <c r="G1054" s="28" t="s">
        <v>479</v>
      </c>
      <c r="H1054" s="29" t="s">
        <v>480</v>
      </c>
      <c r="I1054" s="30">
        <v>67350</v>
      </c>
      <c r="J1054" s="30">
        <v>0</v>
      </c>
      <c r="K1054" s="30">
        <v>67350</v>
      </c>
      <c r="L1054" s="30">
        <v>65281.599999999999</v>
      </c>
      <c r="M1054" s="30">
        <v>65281.599999999999</v>
      </c>
      <c r="N1054" s="30">
        <v>46778.1</v>
      </c>
      <c r="O1054" s="30">
        <v>4848.3</v>
      </c>
    </row>
    <row r="1055" spans="1:15" x14ac:dyDescent="0.25">
      <c r="A1055" s="10" t="str">
        <f>MID(Tabla1[[#This Row],[Org 2]],1,2)</f>
        <v>09</v>
      </c>
      <c r="B1055" s="28" t="s">
        <v>146</v>
      </c>
      <c r="C1055" s="28" t="s">
        <v>148</v>
      </c>
      <c r="D1055" s="11" t="str">
        <f>VLOOKUP(C1055,Hoja2!B:C,2,FALSE)</f>
        <v>Coordinación de Políticas Culturales</v>
      </c>
      <c r="E1055" s="12" t="str">
        <f t="shared" si="38"/>
        <v>6</v>
      </c>
      <c r="F1055" s="12" t="str">
        <f t="shared" si="39"/>
        <v>62</v>
      </c>
      <c r="G1055" s="28" t="s">
        <v>614</v>
      </c>
      <c r="H1055" s="29" t="s">
        <v>577</v>
      </c>
      <c r="I1055" s="30">
        <v>103000</v>
      </c>
      <c r="J1055" s="30">
        <v>101850</v>
      </c>
      <c r="K1055" s="30">
        <v>204850</v>
      </c>
      <c r="L1055" s="30">
        <v>142061.14000000001</v>
      </c>
      <c r="M1055" s="30">
        <v>142061.14000000001</v>
      </c>
      <c r="N1055" s="30">
        <v>142050.13</v>
      </c>
      <c r="O1055" s="30">
        <v>111168.75</v>
      </c>
    </row>
    <row r="1056" spans="1:15" x14ac:dyDescent="0.25">
      <c r="A1056" s="10" t="str">
        <f>MID(Tabla1[[#This Row],[Org 2]],1,2)</f>
        <v>09</v>
      </c>
      <c r="B1056" s="28" t="s">
        <v>146</v>
      </c>
      <c r="C1056" s="28" t="s">
        <v>148</v>
      </c>
      <c r="D1056" s="11" t="str">
        <f>VLOOKUP(C1056,Hoja2!B:C,2,FALSE)</f>
        <v>Coordinación de Políticas Culturales</v>
      </c>
      <c r="E1056" s="12" t="str">
        <f t="shared" si="38"/>
        <v>6</v>
      </c>
      <c r="F1056" s="12" t="str">
        <f t="shared" si="39"/>
        <v>63</v>
      </c>
      <c r="G1056" s="28" t="s">
        <v>504</v>
      </c>
      <c r="H1056" s="29" t="s">
        <v>505</v>
      </c>
      <c r="I1056" s="30">
        <v>315004</v>
      </c>
      <c r="J1056" s="30">
        <v>448063.95</v>
      </c>
      <c r="K1056" s="30">
        <v>763067.95</v>
      </c>
      <c r="L1056" s="30">
        <v>637839.77</v>
      </c>
      <c r="M1056" s="30">
        <v>589457.81999999995</v>
      </c>
      <c r="N1056" s="30">
        <v>511512.61</v>
      </c>
      <c r="O1056" s="30">
        <v>488714.14</v>
      </c>
    </row>
    <row r="1057" spans="1:15" x14ac:dyDescent="0.25">
      <c r="A1057" s="10" t="str">
        <f>MID(Tabla1[[#This Row],[Org 2]],1,2)</f>
        <v>09</v>
      </c>
      <c r="B1057" s="28" t="s">
        <v>146</v>
      </c>
      <c r="C1057" s="28" t="s">
        <v>148</v>
      </c>
      <c r="D1057" s="11" t="str">
        <f>VLOOKUP(C1057,Hoja2!B:C,2,FALSE)</f>
        <v>Coordinación de Políticas Culturales</v>
      </c>
      <c r="E1057" s="12" t="str">
        <f t="shared" si="38"/>
        <v>7</v>
      </c>
      <c r="F1057" s="12" t="str">
        <f t="shared" si="39"/>
        <v>71</v>
      </c>
      <c r="G1057" s="28" t="s">
        <v>765</v>
      </c>
      <c r="H1057" s="29" t="s">
        <v>766</v>
      </c>
      <c r="I1057" s="30">
        <v>10000</v>
      </c>
      <c r="J1057" s="30">
        <v>19400</v>
      </c>
      <c r="K1057" s="30">
        <v>29400</v>
      </c>
      <c r="L1057" s="30">
        <v>29400</v>
      </c>
      <c r="M1057" s="30">
        <v>29400</v>
      </c>
      <c r="N1057" s="30">
        <v>29400</v>
      </c>
      <c r="O1057" s="30">
        <v>29400</v>
      </c>
    </row>
    <row r="1058" spans="1:15" x14ac:dyDescent="0.25">
      <c r="A1058" s="10" t="str">
        <f>MID(Tabla1[[#This Row],[Org 2]],1,2)</f>
        <v>09</v>
      </c>
      <c r="B1058" s="28" t="s">
        <v>146</v>
      </c>
      <c r="C1058" s="28" t="s">
        <v>148</v>
      </c>
      <c r="D1058" s="11" t="str">
        <f>VLOOKUP(C1058,Hoja2!B:C,2,FALSE)</f>
        <v>Coordinación de Políticas Culturales</v>
      </c>
      <c r="E1058" s="12" t="str">
        <f t="shared" si="38"/>
        <v>7</v>
      </c>
      <c r="F1058" s="12" t="str">
        <f t="shared" si="39"/>
        <v>78</v>
      </c>
      <c r="G1058" s="28" t="s">
        <v>767</v>
      </c>
      <c r="H1058" s="29" t="s">
        <v>768</v>
      </c>
      <c r="I1058" s="30">
        <v>210000</v>
      </c>
      <c r="J1058" s="30">
        <v>0</v>
      </c>
      <c r="K1058" s="30">
        <v>210000</v>
      </c>
      <c r="L1058" s="30">
        <v>0</v>
      </c>
      <c r="M1058" s="30">
        <v>0</v>
      </c>
      <c r="N1058" s="30">
        <v>0</v>
      </c>
      <c r="O1058" s="30">
        <v>0</v>
      </c>
    </row>
    <row r="1059" spans="1:15" x14ac:dyDescent="0.25">
      <c r="A1059" s="10" t="str">
        <f>MID(Tabla1[[#This Row],[Org 2]],1,2)</f>
        <v>09</v>
      </c>
      <c r="B1059" s="28" t="s">
        <v>146</v>
      </c>
      <c r="C1059" s="28" t="s">
        <v>148</v>
      </c>
      <c r="D1059" s="11" t="str">
        <f>VLOOKUP(C1059,Hoja2!B:C,2,FALSE)</f>
        <v>Coordinación de Políticas Culturales</v>
      </c>
      <c r="E1059" s="12" t="str">
        <f t="shared" si="38"/>
        <v>7</v>
      </c>
      <c r="F1059" s="12" t="str">
        <f t="shared" si="39"/>
        <v>78</v>
      </c>
      <c r="G1059" s="28" t="s">
        <v>769</v>
      </c>
      <c r="H1059" s="29" t="s">
        <v>770</v>
      </c>
      <c r="I1059" s="30">
        <v>0</v>
      </c>
      <c r="J1059" s="30">
        <v>0</v>
      </c>
      <c r="K1059" s="30">
        <v>0</v>
      </c>
      <c r="L1059" s="30">
        <v>20000</v>
      </c>
      <c r="M1059" s="30">
        <v>20000</v>
      </c>
      <c r="N1059" s="30">
        <v>20000</v>
      </c>
      <c r="O1059" s="30">
        <v>20000</v>
      </c>
    </row>
    <row r="1060" spans="1:15" x14ac:dyDescent="0.25">
      <c r="A1060" s="10" t="str">
        <f>MID(Tabla1[[#This Row],[Org 2]],1,2)</f>
        <v>09</v>
      </c>
      <c r="B1060" s="28" t="s">
        <v>146</v>
      </c>
      <c r="C1060" s="28" t="s">
        <v>149</v>
      </c>
      <c r="D1060" s="11" t="str">
        <f>VLOOKUP(C1060,Hoja2!B:C,2,FALSE)</f>
        <v>Turismo</v>
      </c>
      <c r="E1060" s="12" t="str">
        <f t="shared" si="38"/>
        <v>2</v>
      </c>
      <c r="F1060" s="12" t="str">
        <f t="shared" si="39"/>
        <v>20</v>
      </c>
      <c r="G1060" s="28" t="s">
        <v>771</v>
      </c>
      <c r="H1060" s="29" t="s">
        <v>772</v>
      </c>
      <c r="I1060" s="30">
        <v>30250</v>
      </c>
      <c r="J1060" s="30">
        <v>0</v>
      </c>
      <c r="K1060" s="30">
        <v>30250</v>
      </c>
      <c r="L1060" s="30">
        <v>30250</v>
      </c>
      <c r="M1060" s="30">
        <v>30250</v>
      </c>
      <c r="N1060" s="30">
        <v>30250</v>
      </c>
      <c r="O1060" s="30">
        <v>30250</v>
      </c>
    </row>
    <row r="1061" spans="1:15" x14ac:dyDescent="0.25">
      <c r="A1061" s="10" t="str">
        <f>MID(Tabla1[[#This Row],[Org 2]],1,2)</f>
        <v>09</v>
      </c>
      <c r="B1061" s="28" t="s">
        <v>146</v>
      </c>
      <c r="C1061" s="28" t="s">
        <v>149</v>
      </c>
      <c r="D1061" s="11" t="str">
        <f>VLOOKUP(C1061,Hoja2!B:C,2,FALSE)</f>
        <v>Turismo</v>
      </c>
      <c r="E1061" s="12" t="str">
        <f t="shared" si="38"/>
        <v>2</v>
      </c>
      <c r="F1061" s="12" t="str">
        <f t="shared" si="39"/>
        <v>21</v>
      </c>
      <c r="G1061" s="28" t="s">
        <v>420</v>
      </c>
      <c r="H1061" s="29" t="s">
        <v>421</v>
      </c>
      <c r="I1061" s="30">
        <v>20000</v>
      </c>
      <c r="J1061" s="30">
        <v>0</v>
      </c>
      <c r="K1061" s="30">
        <v>20000</v>
      </c>
      <c r="L1061" s="30">
        <v>5038.58</v>
      </c>
      <c r="M1061" s="30">
        <v>3854.96</v>
      </c>
      <c r="N1061" s="30">
        <v>3289.29</v>
      </c>
      <c r="O1061" s="30">
        <v>2566.63</v>
      </c>
    </row>
    <row r="1062" spans="1:15" x14ac:dyDescent="0.25">
      <c r="A1062" s="10" t="str">
        <f>MID(Tabla1[[#This Row],[Org 2]],1,2)</f>
        <v>09</v>
      </c>
      <c r="B1062" s="28" t="s">
        <v>146</v>
      </c>
      <c r="C1062" s="28" t="s">
        <v>149</v>
      </c>
      <c r="D1062" s="11" t="str">
        <f>VLOOKUP(C1062,Hoja2!B:C,2,FALSE)</f>
        <v>Turismo</v>
      </c>
      <c r="E1062" s="12" t="str">
        <f t="shared" si="38"/>
        <v>2</v>
      </c>
      <c r="F1062" s="12" t="str">
        <f t="shared" si="39"/>
        <v>22</v>
      </c>
      <c r="G1062" s="28" t="s">
        <v>453</v>
      </c>
      <c r="H1062" s="29" t="s">
        <v>454</v>
      </c>
      <c r="I1062" s="30">
        <v>22000</v>
      </c>
      <c r="J1062" s="30">
        <v>0</v>
      </c>
      <c r="K1062" s="30">
        <v>22000</v>
      </c>
      <c r="L1062" s="30">
        <v>27000</v>
      </c>
      <c r="M1062" s="30">
        <v>27000</v>
      </c>
      <c r="N1062" s="30">
        <v>1162.92</v>
      </c>
      <c r="O1062" s="30">
        <v>1067.3900000000001</v>
      </c>
    </row>
    <row r="1063" spans="1:15" x14ac:dyDescent="0.25">
      <c r="A1063" s="10" t="str">
        <f>MID(Tabla1[[#This Row],[Org 2]],1,2)</f>
        <v>09</v>
      </c>
      <c r="B1063" s="28" t="s">
        <v>146</v>
      </c>
      <c r="C1063" s="28" t="s">
        <v>149</v>
      </c>
      <c r="D1063" s="11" t="str">
        <f>VLOOKUP(C1063,Hoja2!B:C,2,FALSE)</f>
        <v>Turismo</v>
      </c>
      <c r="E1063" s="12" t="str">
        <f t="shared" si="38"/>
        <v>2</v>
      </c>
      <c r="F1063" s="12" t="str">
        <f t="shared" si="39"/>
        <v>22</v>
      </c>
      <c r="G1063" s="28" t="s">
        <v>443</v>
      </c>
      <c r="H1063" s="29" t="s">
        <v>444</v>
      </c>
      <c r="I1063" s="30">
        <v>0</v>
      </c>
      <c r="J1063" s="30">
        <v>0</v>
      </c>
      <c r="K1063" s="30">
        <v>0</v>
      </c>
      <c r="L1063" s="30">
        <v>328.39</v>
      </c>
      <c r="M1063" s="30">
        <v>328.39</v>
      </c>
      <c r="N1063" s="30">
        <v>328.39</v>
      </c>
      <c r="O1063" s="30">
        <v>0</v>
      </c>
    </row>
    <row r="1064" spans="1:15" x14ac:dyDescent="0.25">
      <c r="A1064" s="10" t="str">
        <f>MID(Tabla1[[#This Row],[Org 2]],1,2)</f>
        <v>09</v>
      </c>
      <c r="B1064" s="28" t="s">
        <v>146</v>
      </c>
      <c r="C1064" s="28" t="s">
        <v>149</v>
      </c>
      <c r="D1064" s="11" t="str">
        <f>VLOOKUP(C1064,Hoja2!B:C,2,FALSE)</f>
        <v>Turismo</v>
      </c>
      <c r="E1064" s="12" t="str">
        <f t="shared" si="38"/>
        <v>2</v>
      </c>
      <c r="F1064" s="12" t="str">
        <f t="shared" si="39"/>
        <v>22</v>
      </c>
      <c r="G1064" s="28" t="s">
        <v>445</v>
      </c>
      <c r="H1064" s="29" t="s">
        <v>446</v>
      </c>
      <c r="I1064" s="30">
        <v>7000</v>
      </c>
      <c r="J1064" s="30">
        <v>0</v>
      </c>
      <c r="K1064" s="30">
        <v>7000</v>
      </c>
      <c r="L1064" s="30">
        <v>7078.5</v>
      </c>
      <c r="M1064" s="30">
        <v>7078.5</v>
      </c>
      <c r="N1064" s="30">
        <v>7078.5</v>
      </c>
      <c r="O1064" s="30">
        <v>0</v>
      </c>
    </row>
    <row r="1065" spans="1:15" x14ac:dyDescent="0.25">
      <c r="A1065" s="10" t="str">
        <f>MID(Tabla1[[#This Row],[Org 2]],1,2)</f>
        <v>09</v>
      </c>
      <c r="B1065" s="28" t="s">
        <v>146</v>
      </c>
      <c r="C1065" s="28" t="s">
        <v>149</v>
      </c>
      <c r="D1065" s="11" t="str">
        <f>VLOOKUP(C1065,Hoja2!B:C,2,FALSE)</f>
        <v>Turismo</v>
      </c>
      <c r="E1065" s="12" t="str">
        <f t="shared" si="38"/>
        <v>2</v>
      </c>
      <c r="F1065" s="12" t="str">
        <f t="shared" si="39"/>
        <v>22</v>
      </c>
      <c r="G1065" s="28" t="s">
        <v>565</v>
      </c>
      <c r="H1065" s="29" t="s">
        <v>566</v>
      </c>
      <c r="I1065" s="30">
        <v>2000</v>
      </c>
      <c r="J1065" s="30">
        <v>0</v>
      </c>
      <c r="K1065" s="30">
        <v>2000</v>
      </c>
      <c r="L1065" s="30">
        <v>0</v>
      </c>
      <c r="M1065" s="30">
        <v>0</v>
      </c>
      <c r="N1065" s="30">
        <v>0</v>
      </c>
      <c r="O1065" s="30">
        <v>0</v>
      </c>
    </row>
    <row r="1066" spans="1:15" x14ac:dyDescent="0.25">
      <c r="A1066" s="10" t="str">
        <f>MID(Tabla1[[#This Row],[Org 2]],1,2)</f>
        <v>09</v>
      </c>
      <c r="B1066" s="28" t="s">
        <v>146</v>
      </c>
      <c r="C1066" s="28" t="s">
        <v>149</v>
      </c>
      <c r="D1066" s="11" t="str">
        <f>VLOOKUP(C1066,Hoja2!B:C,2,FALSE)</f>
        <v>Turismo</v>
      </c>
      <c r="E1066" s="12" t="str">
        <f t="shared" si="38"/>
        <v>2</v>
      </c>
      <c r="F1066" s="12" t="str">
        <f t="shared" si="39"/>
        <v>22</v>
      </c>
      <c r="G1066" s="28" t="s">
        <v>449</v>
      </c>
      <c r="H1066" s="29" t="s">
        <v>450</v>
      </c>
      <c r="I1066" s="30">
        <v>20000</v>
      </c>
      <c r="J1066" s="30">
        <v>0</v>
      </c>
      <c r="K1066" s="30">
        <v>20000</v>
      </c>
      <c r="L1066" s="30">
        <v>0</v>
      </c>
      <c r="M1066" s="30">
        <v>0</v>
      </c>
      <c r="N1066" s="30">
        <v>0</v>
      </c>
      <c r="O1066" s="30">
        <v>0</v>
      </c>
    </row>
    <row r="1067" spans="1:15" x14ac:dyDescent="0.25">
      <c r="A1067" s="10" t="str">
        <f>MID(Tabla1[[#This Row],[Org 2]],1,2)</f>
        <v>09</v>
      </c>
      <c r="B1067" s="28" t="s">
        <v>146</v>
      </c>
      <c r="C1067" s="28" t="s">
        <v>149</v>
      </c>
      <c r="D1067" s="11" t="str">
        <f>VLOOKUP(C1067,Hoja2!B:C,2,FALSE)</f>
        <v>Turismo</v>
      </c>
      <c r="E1067" s="12" t="str">
        <f t="shared" si="38"/>
        <v>2</v>
      </c>
      <c r="F1067" s="12" t="str">
        <f t="shared" si="39"/>
        <v>22</v>
      </c>
      <c r="G1067" s="28" t="s">
        <v>500</v>
      </c>
      <c r="H1067" s="29" t="s">
        <v>501</v>
      </c>
      <c r="I1067" s="30">
        <v>6000</v>
      </c>
      <c r="J1067" s="30">
        <v>0</v>
      </c>
      <c r="K1067" s="30">
        <v>6000</v>
      </c>
      <c r="L1067" s="30">
        <v>0</v>
      </c>
      <c r="M1067" s="30">
        <v>0</v>
      </c>
      <c r="N1067" s="30">
        <v>0</v>
      </c>
      <c r="O1067" s="30">
        <v>0</v>
      </c>
    </row>
    <row r="1068" spans="1:15" x14ac:dyDescent="0.25">
      <c r="A1068" s="10" t="str">
        <f>MID(Tabla1[[#This Row],[Org 2]],1,2)</f>
        <v>09</v>
      </c>
      <c r="B1068" s="28" t="s">
        <v>146</v>
      </c>
      <c r="C1068" s="28" t="s">
        <v>149</v>
      </c>
      <c r="D1068" s="11" t="str">
        <f>VLOOKUP(C1068,Hoja2!B:C,2,FALSE)</f>
        <v>Turismo</v>
      </c>
      <c r="E1068" s="12" t="str">
        <f t="shared" si="38"/>
        <v>2</v>
      </c>
      <c r="F1068" s="12" t="str">
        <f t="shared" si="39"/>
        <v>22</v>
      </c>
      <c r="G1068" s="28" t="s">
        <v>567</v>
      </c>
      <c r="H1068" s="29" t="s">
        <v>568</v>
      </c>
      <c r="I1068" s="30">
        <v>15000</v>
      </c>
      <c r="J1068" s="30">
        <v>0</v>
      </c>
      <c r="K1068" s="30">
        <v>15000</v>
      </c>
      <c r="L1068" s="30">
        <v>199.65</v>
      </c>
      <c r="M1068" s="30">
        <v>199.65</v>
      </c>
      <c r="N1068" s="30">
        <v>199.65</v>
      </c>
      <c r="O1068" s="30">
        <v>199.65</v>
      </c>
    </row>
    <row r="1069" spans="1:15" x14ac:dyDescent="0.25">
      <c r="A1069" s="10" t="str">
        <f>MID(Tabla1[[#This Row],[Org 2]],1,2)</f>
        <v>09</v>
      </c>
      <c r="B1069" s="28" t="s">
        <v>146</v>
      </c>
      <c r="C1069" s="28" t="s">
        <v>149</v>
      </c>
      <c r="D1069" s="11" t="str">
        <f>VLOOKUP(C1069,Hoja2!B:C,2,FALSE)</f>
        <v>Turismo</v>
      </c>
      <c r="E1069" s="12" t="str">
        <f t="shared" si="38"/>
        <v>2</v>
      </c>
      <c r="F1069" s="12" t="str">
        <f t="shared" si="39"/>
        <v>22</v>
      </c>
      <c r="G1069" s="28" t="s">
        <v>424</v>
      </c>
      <c r="H1069" s="29" t="s">
        <v>425</v>
      </c>
      <c r="I1069" s="30">
        <v>50000</v>
      </c>
      <c r="J1069" s="30">
        <v>0</v>
      </c>
      <c r="K1069" s="30">
        <v>50000</v>
      </c>
      <c r="L1069" s="30">
        <v>33720.76</v>
      </c>
      <c r="M1069" s="30">
        <v>33720.76</v>
      </c>
      <c r="N1069" s="30">
        <v>32873.760000000002</v>
      </c>
      <c r="O1069" s="30">
        <v>32359.51</v>
      </c>
    </row>
    <row r="1070" spans="1:15" x14ac:dyDescent="0.25">
      <c r="A1070" s="10" t="str">
        <f>MID(Tabla1[[#This Row],[Org 2]],1,2)</f>
        <v>09</v>
      </c>
      <c r="B1070" s="28" t="s">
        <v>146</v>
      </c>
      <c r="C1070" s="28" t="s">
        <v>149</v>
      </c>
      <c r="D1070" s="11" t="str">
        <f>VLOOKUP(C1070,Hoja2!B:C,2,FALSE)</f>
        <v>Turismo</v>
      </c>
      <c r="E1070" s="12" t="str">
        <f t="shared" si="38"/>
        <v>4</v>
      </c>
      <c r="F1070" s="12" t="str">
        <f t="shared" si="39"/>
        <v>44</v>
      </c>
      <c r="G1070" s="28" t="s">
        <v>773</v>
      </c>
      <c r="H1070" s="29" t="s">
        <v>774</v>
      </c>
      <c r="I1070" s="30">
        <v>3883000</v>
      </c>
      <c r="J1070" s="30">
        <v>1250000</v>
      </c>
      <c r="K1070" s="30">
        <v>5133000</v>
      </c>
      <c r="L1070" s="30">
        <v>5133000</v>
      </c>
      <c r="M1070" s="30">
        <v>5133000</v>
      </c>
      <c r="N1070" s="30">
        <v>5133000</v>
      </c>
      <c r="O1070" s="30">
        <v>4383000</v>
      </c>
    </row>
    <row r="1071" spans="1:15" x14ac:dyDescent="0.25">
      <c r="A1071" s="10" t="str">
        <f>MID(Tabla1[[#This Row],[Org 2]],1,2)</f>
        <v>10</v>
      </c>
      <c r="B1071" s="28" t="s">
        <v>150</v>
      </c>
      <c r="C1071" s="28" t="s">
        <v>151</v>
      </c>
      <c r="D1071" s="11" t="str">
        <f>VLOOKUP(C1071,Hoja2!B:C,2,FALSE)</f>
        <v>Intervención Social</v>
      </c>
      <c r="E1071" s="12" t="str">
        <f t="shared" si="38"/>
        <v>1</v>
      </c>
      <c r="F1071" s="12" t="str">
        <f t="shared" si="39"/>
        <v>12</v>
      </c>
      <c r="G1071" s="28" t="s">
        <v>412</v>
      </c>
      <c r="H1071" s="29" t="s">
        <v>413</v>
      </c>
      <c r="I1071" s="30">
        <v>164089</v>
      </c>
      <c r="J1071" s="30">
        <v>0</v>
      </c>
      <c r="K1071" s="30">
        <v>164089</v>
      </c>
      <c r="L1071" s="30">
        <v>156427.88</v>
      </c>
      <c r="M1071" s="30">
        <v>156427.88</v>
      </c>
      <c r="N1071" s="30">
        <v>135433.67000000001</v>
      </c>
      <c r="O1071" s="30">
        <v>135433.67000000001</v>
      </c>
    </row>
    <row r="1072" spans="1:15" x14ac:dyDescent="0.25">
      <c r="A1072" s="10" t="str">
        <f>MID(Tabla1[[#This Row],[Org 2]],1,2)</f>
        <v>10</v>
      </c>
      <c r="B1072" s="28" t="s">
        <v>150</v>
      </c>
      <c r="C1072" s="28" t="s">
        <v>151</v>
      </c>
      <c r="D1072" s="11" t="str">
        <f>VLOOKUP(C1072,Hoja2!B:C,2,FALSE)</f>
        <v>Intervención Social</v>
      </c>
      <c r="E1072" s="12" t="str">
        <f t="shared" si="38"/>
        <v>1</v>
      </c>
      <c r="F1072" s="12" t="str">
        <f t="shared" si="39"/>
        <v>12</v>
      </c>
      <c r="G1072" s="28" t="s">
        <v>414</v>
      </c>
      <c r="H1072" s="29" t="s">
        <v>415</v>
      </c>
      <c r="I1072" s="30">
        <v>1183189</v>
      </c>
      <c r="J1072" s="30">
        <v>-100100</v>
      </c>
      <c r="K1072" s="30">
        <v>1083089</v>
      </c>
      <c r="L1072" s="30">
        <v>1120072.47</v>
      </c>
      <c r="M1072" s="30">
        <v>1120072.47</v>
      </c>
      <c r="N1072" s="30">
        <v>1023359.41</v>
      </c>
      <c r="O1072" s="30">
        <v>1023359.41</v>
      </c>
    </row>
    <row r="1073" spans="1:15" x14ac:dyDescent="0.25">
      <c r="A1073" s="10" t="str">
        <f>MID(Tabla1[[#This Row],[Org 2]],1,2)</f>
        <v>10</v>
      </c>
      <c r="B1073" s="28" t="s">
        <v>150</v>
      </c>
      <c r="C1073" s="28" t="s">
        <v>151</v>
      </c>
      <c r="D1073" s="11" t="str">
        <f>VLOOKUP(C1073,Hoja2!B:C,2,FALSE)</f>
        <v>Intervención Social</v>
      </c>
      <c r="E1073" s="12" t="str">
        <f t="shared" si="38"/>
        <v>1</v>
      </c>
      <c r="F1073" s="12" t="str">
        <f t="shared" si="39"/>
        <v>12</v>
      </c>
      <c r="G1073" s="28" t="s">
        <v>382</v>
      </c>
      <c r="H1073" s="29" t="s">
        <v>383</v>
      </c>
      <c r="I1073" s="30">
        <v>44205</v>
      </c>
      <c r="J1073" s="30">
        <v>0</v>
      </c>
      <c r="K1073" s="30">
        <v>44205</v>
      </c>
      <c r="L1073" s="30">
        <v>29752.400000000001</v>
      </c>
      <c r="M1073" s="30">
        <v>29752.400000000001</v>
      </c>
      <c r="N1073" s="30">
        <v>28575.58</v>
      </c>
      <c r="O1073" s="30">
        <v>28575.58</v>
      </c>
    </row>
    <row r="1074" spans="1:15" x14ac:dyDescent="0.25">
      <c r="A1074" s="10" t="str">
        <f>MID(Tabla1[[#This Row],[Org 2]],1,2)</f>
        <v>10</v>
      </c>
      <c r="B1074" s="28" t="s">
        <v>150</v>
      </c>
      <c r="C1074" s="28" t="s">
        <v>151</v>
      </c>
      <c r="D1074" s="11" t="str">
        <f>VLOOKUP(C1074,Hoja2!B:C,2,FALSE)</f>
        <v>Intervención Social</v>
      </c>
      <c r="E1074" s="12" t="str">
        <f t="shared" si="38"/>
        <v>1</v>
      </c>
      <c r="F1074" s="12" t="str">
        <f t="shared" si="39"/>
        <v>12</v>
      </c>
      <c r="G1074" s="28" t="s">
        <v>416</v>
      </c>
      <c r="H1074" s="29" t="s">
        <v>417</v>
      </c>
      <c r="I1074" s="30">
        <v>177977</v>
      </c>
      <c r="J1074" s="30">
        <v>0</v>
      </c>
      <c r="K1074" s="30">
        <v>177977</v>
      </c>
      <c r="L1074" s="30">
        <v>135449.79999999999</v>
      </c>
      <c r="M1074" s="30">
        <v>135449.79999999999</v>
      </c>
      <c r="N1074" s="30">
        <v>134754.48000000001</v>
      </c>
      <c r="O1074" s="30">
        <v>134754.48000000001</v>
      </c>
    </row>
    <row r="1075" spans="1:15" x14ac:dyDescent="0.25">
      <c r="A1075" s="10" t="str">
        <f>MID(Tabla1[[#This Row],[Org 2]],1,2)</f>
        <v>10</v>
      </c>
      <c r="B1075" s="28" t="s">
        <v>150</v>
      </c>
      <c r="C1075" s="28" t="s">
        <v>151</v>
      </c>
      <c r="D1075" s="11" t="str">
        <f>VLOOKUP(C1075,Hoja2!B:C,2,FALSE)</f>
        <v>Intervención Social</v>
      </c>
      <c r="E1075" s="12" t="str">
        <f t="shared" si="38"/>
        <v>1</v>
      </c>
      <c r="F1075" s="12" t="str">
        <f t="shared" si="39"/>
        <v>12</v>
      </c>
      <c r="G1075" s="28" t="s">
        <v>384</v>
      </c>
      <c r="H1075" s="29" t="s">
        <v>385</v>
      </c>
      <c r="I1075" s="30">
        <v>181227</v>
      </c>
      <c r="J1075" s="30">
        <v>0</v>
      </c>
      <c r="K1075" s="30">
        <v>181227</v>
      </c>
      <c r="L1075" s="30">
        <v>205576.56</v>
      </c>
      <c r="M1075" s="30">
        <v>205576.56</v>
      </c>
      <c r="N1075" s="30">
        <v>185174.21</v>
      </c>
      <c r="O1075" s="30">
        <v>185174.21</v>
      </c>
    </row>
    <row r="1076" spans="1:15" x14ac:dyDescent="0.25">
      <c r="A1076" s="10" t="str">
        <f>MID(Tabla1[[#This Row],[Org 2]],1,2)</f>
        <v>10</v>
      </c>
      <c r="B1076" s="28" t="s">
        <v>150</v>
      </c>
      <c r="C1076" s="28" t="s">
        <v>151</v>
      </c>
      <c r="D1076" s="11" t="str">
        <f>VLOOKUP(C1076,Hoja2!B:C,2,FALSE)</f>
        <v>Intervención Social</v>
      </c>
      <c r="E1076" s="12" t="str">
        <f t="shared" si="38"/>
        <v>1</v>
      </c>
      <c r="F1076" s="12" t="str">
        <f t="shared" si="39"/>
        <v>12</v>
      </c>
      <c r="G1076" s="28" t="s">
        <v>386</v>
      </c>
      <c r="H1076" s="29" t="s">
        <v>387</v>
      </c>
      <c r="I1076" s="30">
        <v>782690</v>
      </c>
      <c r="J1076" s="30">
        <v>0</v>
      </c>
      <c r="K1076" s="30">
        <v>782690</v>
      </c>
      <c r="L1076" s="30">
        <v>705669.03</v>
      </c>
      <c r="M1076" s="30">
        <v>705669.03</v>
      </c>
      <c r="N1076" s="30">
        <v>654787.41</v>
      </c>
      <c r="O1076" s="30">
        <v>654787.41</v>
      </c>
    </row>
    <row r="1077" spans="1:15" x14ac:dyDescent="0.25">
      <c r="A1077" s="10" t="str">
        <f>MID(Tabla1[[#This Row],[Org 2]],1,2)</f>
        <v>10</v>
      </c>
      <c r="B1077" s="28" t="s">
        <v>150</v>
      </c>
      <c r="C1077" s="28" t="s">
        <v>151</v>
      </c>
      <c r="D1077" s="11" t="str">
        <f>VLOOKUP(C1077,Hoja2!B:C,2,FALSE)</f>
        <v>Intervención Social</v>
      </c>
      <c r="E1077" s="12" t="str">
        <f t="shared" si="38"/>
        <v>1</v>
      </c>
      <c r="F1077" s="12" t="str">
        <f t="shared" si="39"/>
        <v>12</v>
      </c>
      <c r="G1077" s="28" t="s">
        <v>388</v>
      </c>
      <c r="H1077" s="29" t="s">
        <v>389</v>
      </c>
      <c r="I1077" s="30">
        <v>1936826</v>
      </c>
      <c r="J1077" s="30">
        <v>0</v>
      </c>
      <c r="K1077" s="30">
        <v>1936826</v>
      </c>
      <c r="L1077" s="30">
        <v>1954161.33</v>
      </c>
      <c r="M1077" s="30">
        <v>1954161.33</v>
      </c>
      <c r="N1077" s="30">
        <v>1821506.72</v>
      </c>
      <c r="O1077" s="30">
        <v>1821506.72</v>
      </c>
    </row>
    <row r="1078" spans="1:15" x14ac:dyDescent="0.25">
      <c r="A1078" s="10" t="str">
        <f>MID(Tabla1[[#This Row],[Org 2]],1,2)</f>
        <v>10</v>
      </c>
      <c r="B1078" s="28" t="s">
        <v>150</v>
      </c>
      <c r="C1078" s="28" t="s">
        <v>151</v>
      </c>
      <c r="D1078" s="11" t="str">
        <f>VLOOKUP(C1078,Hoja2!B:C,2,FALSE)</f>
        <v>Intervención Social</v>
      </c>
      <c r="E1078" s="12" t="str">
        <f t="shared" si="38"/>
        <v>1</v>
      </c>
      <c r="F1078" s="12" t="str">
        <f t="shared" si="39"/>
        <v>12</v>
      </c>
      <c r="G1078" s="28" t="s">
        <v>390</v>
      </c>
      <c r="H1078" s="29" t="s">
        <v>391</v>
      </c>
      <c r="I1078" s="30">
        <v>87697</v>
      </c>
      <c r="J1078" s="30">
        <v>0</v>
      </c>
      <c r="K1078" s="30">
        <v>87697</v>
      </c>
      <c r="L1078" s="30">
        <v>96648.639999999999</v>
      </c>
      <c r="M1078" s="30">
        <v>96648.639999999999</v>
      </c>
      <c r="N1078" s="30">
        <v>90099.49</v>
      </c>
      <c r="O1078" s="30">
        <v>90099.49</v>
      </c>
    </row>
    <row r="1079" spans="1:15" x14ac:dyDescent="0.25">
      <c r="A1079" s="10" t="str">
        <f>MID(Tabla1[[#This Row],[Org 2]],1,2)</f>
        <v>10</v>
      </c>
      <c r="B1079" s="28" t="s">
        <v>150</v>
      </c>
      <c r="C1079" s="28" t="s">
        <v>151</v>
      </c>
      <c r="D1079" s="11" t="str">
        <f>VLOOKUP(C1079,Hoja2!B:C,2,FALSE)</f>
        <v>Intervención Social</v>
      </c>
      <c r="E1079" s="12" t="str">
        <f t="shared" si="38"/>
        <v>1</v>
      </c>
      <c r="F1079" s="12" t="str">
        <f t="shared" si="39"/>
        <v>13</v>
      </c>
      <c r="G1079" s="28" t="s">
        <v>428</v>
      </c>
      <c r="H1079" s="29" t="s">
        <v>379</v>
      </c>
      <c r="I1079" s="30">
        <v>164337</v>
      </c>
      <c r="J1079" s="30">
        <v>0</v>
      </c>
      <c r="K1079" s="30">
        <v>164337</v>
      </c>
      <c r="L1079" s="30">
        <v>158117.6</v>
      </c>
      <c r="M1079" s="30">
        <v>158117.6</v>
      </c>
      <c r="N1079" s="30">
        <v>155776.81</v>
      </c>
      <c r="O1079" s="30">
        <v>155776.81</v>
      </c>
    </row>
    <row r="1080" spans="1:15" x14ac:dyDescent="0.25">
      <c r="A1080" s="10" t="str">
        <f>MID(Tabla1[[#This Row],[Org 2]],1,2)</f>
        <v>10</v>
      </c>
      <c r="B1080" s="28" t="s">
        <v>150</v>
      </c>
      <c r="C1080" s="28" t="s">
        <v>151</v>
      </c>
      <c r="D1080" s="11" t="str">
        <f>VLOOKUP(C1080,Hoja2!B:C,2,FALSE)</f>
        <v>Intervención Social</v>
      </c>
      <c r="E1080" s="12" t="str">
        <f t="shared" si="38"/>
        <v>1</v>
      </c>
      <c r="F1080" s="12" t="str">
        <f t="shared" si="39"/>
        <v>13</v>
      </c>
      <c r="G1080" s="28" t="s">
        <v>431</v>
      </c>
      <c r="H1080" s="29" t="s">
        <v>432</v>
      </c>
      <c r="I1080" s="30">
        <v>133836</v>
      </c>
      <c r="J1080" s="30">
        <v>50000</v>
      </c>
      <c r="K1080" s="30">
        <v>183836</v>
      </c>
      <c r="L1080" s="30">
        <v>158500.79999999999</v>
      </c>
      <c r="M1080" s="30">
        <v>158500.79999999999</v>
      </c>
      <c r="N1080" s="30">
        <v>154994.84</v>
      </c>
      <c r="O1080" s="30">
        <v>154994.84</v>
      </c>
    </row>
    <row r="1081" spans="1:15" x14ac:dyDescent="0.25">
      <c r="A1081" s="10" t="str">
        <f>MID(Tabla1[[#This Row],[Org 2]],1,2)</f>
        <v>10</v>
      </c>
      <c r="B1081" s="28" t="s">
        <v>150</v>
      </c>
      <c r="C1081" s="28" t="s">
        <v>151</v>
      </c>
      <c r="D1081" s="11" t="str">
        <f>VLOOKUP(C1081,Hoja2!B:C,2,FALSE)</f>
        <v>Intervención Social</v>
      </c>
      <c r="E1081" s="12" t="str">
        <f t="shared" si="38"/>
        <v>1</v>
      </c>
      <c r="F1081" s="12" t="str">
        <f t="shared" si="39"/>
        <v>13</v>
      </c>
      <c r="G1081" s="28" t="s">
        <v>451</v>
      </c>
      <c r="H1081" s="29" t="s">
        <v>452</v>
      </c>
      <c r="I1081" s="30">
        <v>30000</v>
      </c>
      <c r="J1081" s="30">
        <v>0</v>
      </c>
      <c r="K1081" s="30">
        <v>30000</v>
      </c>
      <c r="L1081" s="30">
        <v>78292.06</v>
      </c>
      <c r="M1081" s="30">
        <v>78292.06</v>
      </c>
      <c r="N1081" s="30">
        <v>77808.86</v>
      </c>
      <c r="O1081" s="30">
        <v>77808.86</v>
      </c>
    </row>
    <row r="1082" spans="1:15" x14ac:dyDescent="0.25">
      <c r="A1082" s="10" t="str">
        <f>MID(Tabla1[[#This Row],[Org 2]],1,2)</f>
        <v>10</v>
      </c>
      <c r="B1082" s="28" t="s">
        <v>150</v>
      </c>
      <c r="C1082" s="28" t="s">
        <v>151</v>
      </c>
      <c r="D1082" s="11" t="str">
        <f>VLOOKUP(C1082,Hoja2!B:C,2,FALSE)</f>
        <v>Intervención Social</v>
      </c>
      <c r="E1082" s="12" t="str">
        <f t="shared" si="38"/>
        <v>1</v>
      </c>
      <c r="F1082" s="12" t="str">
        <f t="shared" si="39"/>
        <v>14</v>
      </c>
      <c r="G1082" s="28" t="s">
        <v>588</v>
      </c>
      <c r="H1082" s="29" t="s">
        <v>589</v>
      </c>
      <c r="I1082" s="30">
        <v>1206339</v>
      </c>
      <c r="J1082" s="30">
        <v>806000</v>
      </c>
      <c r="K1082" s="30">
        <v>2012339</v>
      </c>
      <c r="L1082" s="30">
        <v>1718003.72</v>
      </c>
      <c r="M1082" s="30">
        <v>1718003.72</v>
      </c>
      <c r="N1082" s="30">
        <v>1717857.13</v>
      </c>
      <c r="O1082" s="30">
        <v>1717857.13</v>
      </c>
    </row>
    <row r="1083" spans="1:15" x14ac:dyDescent="0.25">
      <c r="A1083" s="10" t="str">
        <f>MID(Tabla1[[#This Row],[Org 2]],1,2)</f>
        <v>10</v>
      </c>
      <c r="B1083" s="28" t="s">
        <v>150</v>
      </c>
      <c r="C1083" s="28" t="s">
        <v>151</v>
      </c>
      <c r="D1083" s="11" t="str">
        <f>VLOOKUP(C1083,Hoja2!B:C,2,FALSE)</f>
        <v>Intervención Social</v>
      </c>
      <c r="E1083" s="12" t="str">
        <f t="shared" si="38"/>
        <v>2</v>
      </c>
      <c r="F1083" s="12" t="str">
        <f t="shared" si="39"/>
        <v>21</v>
      </c>
      <c r="G1083" s="28" t="s">
        <v>496</v>
      </c>
      <c r="H1083" s="29" t="s">
        <v>497</v>
      </c>
      <c r="I1083" s="30">
        <v>35620</v>
      </c>
      <c r="J1083" s="30">
        <v>0</v>
      </c>
      <c r="K1083" s="30">
        <v>35620</v>
      </c>
      <c r="L1083" s="30">
        <v>46140.62</v>
      </c>
      <c r="M1083" s="30">
        <v>43717.919999999998</v>
      </c>
      <c r="N1083" s="30">
        <v>39985.78</v>
      </c>
      <c r="O1083" s="30">
        <v>39542.660000000003</v>
      </c>
    </row>
    <row r="1084" spans="1:15" x14ac:dyDescent="0.25">
      <c r="A1084" s="10" t="str">
        <f>MID(Tabla1[[#This Row],[Org 2]],1,2)</f>
        <v>10</v>
      </c>
      <c r="B1084" s="28" t="s">
        <v>150</v>
      </c>
      <c r="C1084" s="28" t="s">
        <v>151</v>
      </c>
      <c r="D1084" s="11" t="str">
        <f>VLOOKUP(C1084,Hoja2!B:C,2,FALSE)</f>
        <v>Intervención Social</v>
      </c>
      <c r="E1084" s="12" t="str">
        <f t="shared" si="38"/>
        <v>2</v>
      </c>
      <c r="F1084" s="12" t="str">
        <f t="shared" si="39"/>
        <v>21</v>
      </c>
      <c r="G1084" s="28" t="s">
        <v>420</v>
      </c>
      <c r="H1084" s="29" t="s">
        <v>421</v>
      </c>
      <c r="I1084" s="30">
        <v>40490</v>
      </c>
      <c r="J1084" s="30">
        <v>0</v>
      </c>
      <c r="K1084" s="30">
        <v>40490</v>
      </c>
      <c r="L1084" s="30">
        <v>56088.86</v>
      </c>
      <c r="M1084" s="30">
        <v>56088.86</v>
      </c>
      <c r="N1084" s="30">
        <v>43549.91</v>
      </c>
      <c r="O1084" s="30">
        <v>37013.31</v>
      </c>
    </row>
    <row r="1085" spans="1:15" x14ac:dyDescent="0.25">
      <c r="A1085" s="10" t="str">
        <f>MID(Tabla1[[#This Row],[Org 2]],1,2)</f>
        <v>10</v>
      </c>
      <c r="B1085" s="28" t="s">
        <v>150</v>
      </c>
      <c r="C1085" s="28" t="s">
        <v>151</v>
      </c>
      <c r="D1085" s="11" t="str">
        <f>VLOOKUP(C1085,Hoja2!B:C,2,FALSE)</f>
        <v>Intervención Social</v>
      </c>
      <c r="E1085" s="12" t="str">
        <f t="shared" si="38"/>
        <v>2</v>
      </c>
      <c r="F1085" s="12" t="str">
        <f t="shared" si="39"/>
        <v>21</v>
      </c>
      <c r="G1085" s="28" t="s">
        <v>702</v>
      </c>
      <c r="H1085" s="29" t="s">
        <v>577</v>
      </c>
      <c r="I1085" s="30">
        <v>100</v>
      </c>
      <c r="J1085" s="30">
        <v>0</v>
      </c>
      <c r="K1085" s="30">
        <v>100</v>
      </c>
      <c r="L1085" s="30">
        <v>0</v>
      </c>
      <c r="M1085" s="30">
        <v>0</v>
      </c>
      <c r="N1085" s="30">
        <v>0</v>
      </c>
      <c r="O1085" s="30">
        <v>0</v>
      </c>
    </row>
    <row r="1086" spans="1:15" x14ac:dyDescent="0.25">
      <c r="A1086" s="10" t="str">
        <f>MID(Tabla1[[#This Row],[Org 2]],1,2)</f>
        <v>10</v>
      </c>
      <c r="B1086" s="28" t="s">
        <v>150</v>
      </c>
      <c r="C1086" s="28" t="s">
        <v>151</v>
      </c>
      <c r="D1086" s="11" t="str">
        <f>VLOOKUP(C1086,Hoja2!B:C,2,FALSE)</f>
        <v>Intervención Social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8" t="s">
        <v>394</v>
      </c>
      <c r="H1086" s="29" t="s">
        <v>395</v>
      </c>
      <c r="I1086" s="30">
        <v>0</v>
      </c>
      <c r="J1086" s="30">
        <v>0</v>
      </c>
      <c r="K1086" s="30">
        <v>0</v>
      </c>
      <c r="L1086" s="30">
        <v>276.18</v>
      </c>
      <c r="M1086" s="30">
        <v>276.18</v>
      </c>
      <c r="N1086" s="30">
        <v>276.18</v>
      </c>
      <c r="O1086" s="30">
        <v>276.18</v>
      </c>
    </row>
    <row r="1087" spans="1:15" x14ac:dyDescent="0.25">
      <c r="A1087" s="10" t="str">
        <f>MID(Tabla1[[#This Row],[Org 2]],1,2)</f>
        <v>10</v>
      </c>
      <c r="B1087" s="28" t="s">
        <v>150</v>
      </c>
      <c r="C1087" s="28" t="s">
        <v>151</v>
      </c>
      <c r="D1087" s="11" t="str">
        <f>VLOOKUP(C1087,Hoja2!B:C,2,FALSE)</f>
        <v>Intervención Social</v>
      </c>
      <c r="E1087" s="12" t="str">
        <f t="shared" si="40"/>
        <v>2</v>
      </c>
      <c r="F1087" s="12" t="str">
        <f t="shared" si="41"/>
        <v>22</v>
      </c>
      <c r="G1087" s="28" t="s">
        <v>453</v>
      </c>
      <c r="H1087" s="29" t="s">
        <v>454</v>
      </c>
      <c r="I1087" s="30">
        <v>50000</v>
      </c>
      <c r="J1087" s="30">
        <v>0</v>
      </c>
      <c r="K1087" s="30">
        <v>50000</v>
      </c>
      <c r="L1087" s="30">
        <v>50000</v>
      </c>
      <c r="M1087" s="30">
        <v>50000</v>
      </c>
      <c r="N1087" s="30">
        <v>26912.43</v>
      </c>
      <c r="O1087" s="30">
        <v>25204.26</v>
      </c>
    </row>
    <row r="1088" spans="1:15" x14ac:dyDescent="0.25">
      <c r="A1088" s="10" t="str">
        <f>MID(Tabla1[[#This Row],[Org 2]],1,2)</f>
        <v>10</v>
      </c>
      <c r="B1088" s="28" t="s">
        <v>150</v>
      </c>
      <c r="C1088" s="28" t="s">
        <v>151</v>
      </c>
      <c r="D1088" s="11" t="str">
        <f>VLOOKUP(C1088,Hoja2!B:C,2,FALSE)</f>
        <v>Intervención Social</v>
      </c>
      <c r="E1088" s="12" t="str">
        <f t="shared" si="40"/>
        <v>2</v>
      </c>
      <c r="F1088" s="12" t="str">
        <f t="shared" si="41"/>
        <v>22</v>
      </c>
      <c r="G1088" s="28" t="s">
        <v>498</v>
      </c>
      <c r="H1088" s="29" t="s">
        <v>499</v>
      </c>
      <c r="I1088" s="30">
        <v>51000</v>
      </c>
      <c r="J1088" s="30">
        <v>0</v>
      </c>
      <c r="K1088" s="30">
        <v>51000</v>
      </c>
      <c r="L1088" s="30">
        <v>61400</v>
      </c>
      <c r="M1088" s="30">
        <v>61400</v>
      </c>
      <c r="N1088" s="30">
        <v>38353.33</v>
      </c>
      <c r="O1088" s="30">
        <v>36339.61</v>
      </c>
    </row>
    <row r="1089" spans="1:15" x14ac:dyDescent="0.25">
      <c r="A1089" s="10" t="str">
        <f>MID(Tabla1[[#This Row],[Org 2]],1,2)</f>
        <v>10</v>
      </c>
      <c r="B1089" s="28" t="s">
        <v>150</v>
      </c>
      <c r="C1089" s="28" t="s">
        <v>151</v>
      </c>
      <c r="D1089" s="11" t="str">
        <f>VLOOKUP(C1089,Hoja2!B:C,2,FALSE)</f>
        <v>Intervención Social</v>
      </c>
      <c r="E1089" s="12" t="str">
        <f t="shared" si="40"/>
        <v>2</v>
      </c>
      <c r="F1089" s="12" t="str">
        <f t="shared" si="41"/>
        <v>22</v>
      </c>
      <c r="G1089" s="28" t="s">
        <v>439</v>
      </c>
      <c r="H1089" s="29" t="s">
        <v>440</v>
      </c>
      <c r="I1089" s="30">
        <v>2000</v>
      </c>
      <c r="J1089" s="30">
        <v>0</v>
      </c>
      <c r="K1089" s="30">
        <v>2000</v>
      </c>
      <c r="L1089" s="30">
        <v>2317.27</v>
      </c>
      <c r="M1089" s="30">
        <v>2317.27</v>
      </c>
      <c r="N1089" s="30">
        <v>618.41999999999996</v>
      </c>
      <c r="O1089" s="30">
        <v>203.28</v>
      </c>
    </row>
    <row r="1090" spans="1:15" x14ac:dyDescent="0.25">
      <c r="A1090" s="10" t="str">
        <f>MID(Tabla1[[#This Row],[Org 2]],1,2)</f>
        <v>10</v>
      </c>
      <c r="B1090" s="28" t="s">
        <v>150</v>
      </c>
      <c r="C1090" s="28" t="s">
        <v>151</v>
      </c>
      <c r="D1090" s="11" t="str">
        <f>VLOOKUP(C1090,Hoja2!B:C,2,FALSE)</f>
        <v>Intervención Social</v>
      </c>
      <c r="E1090" s="12" t="str">
        <f t="shared" si="40"/>
        <v>2</v>
      </c>
      <c r="F1090" s="12" t="str">
        <f t="shared" si="41"/>
        <v>22</v>
      </c>
      <c r="G1090" s="28" t="s">
        <v>586</v>
      </c>
      <c r="H1090" s="29" t="s">
        <v>587</v>
      </c>
      <c r="I1090" s="30">
        <v>1300</v>
      </c>
      <c r="J1090" s="30">
        <v>0</v>
      </c>
      <c r="K1090" s="30">
        <v>1300</v>
      </c>
      <c r="L1090" s="30">
        <v>14.23</v>
      </c>
      <c r="M1090" s="30">
        <v>14.23</v>
      </c>
      <c r="N1090" s="30">
        <v>14.23</v>
      </c>
      <c r="O1090" s="30">
        <v>14.23</v>
      </c>
    </row>
    <row r="1091" spans="1:15" x14ac:dyDescent="0.25">
      <c r="A1091" s="10" t="str">
        <f>MID(Tabla1[[#This Row],[Org 2]],1,2)</f>
        <v>10</v>
      </c>
      <c r="B1091" s="28" t="s">
        <v>150</v>
      </c>
      <c r="C1091" s="28" t="s">
        <v>151</v>
      </c>
      <c r="D1091" s="11" t="str">
        <f>VLOOKUP(C1091,Hoja2!B:C,2,FALSE)</f>
        <v>Intervención Social</v>
      </c>
      <c r="E1091" s="12" t="str">
        <f t="shared" si="40"/>
        <v>2</v>
      </c>
      <c r="F1091" s="12" t="str">
        <f t="shared" si="41"/>
        <v>22</v>
      </c>
      <c r="G1091" s="28" t="s">
        <v>443</v>
      </c>
      <c r="H1091" s="29" t="s">
        <v>444</v>
      </c>
      <c r="I1091" s="30">
        <v>12250</v>
      </c>
      <c r="J1091" s="30">
        <v>0</v>
      </c>
      <c r="K1091" s="30">
        <v>12250</v>
      </c>
      <c r="L1091" s="30">
        <v>10123.49</v>
      </c>
      <c r="M1091" s="30">
        <v>10123.49</v>
      </c>
      <c r="N1091" s="30">
        <v>10123.49</v>
      </c>
      <c r="O1091" s="30">
        <v>2101.13</v>
      </c>
    </row>
    <row r="1092" spans="1:15" x14ac:dyDescent="0.25">
      <c r="A1092" s="10" t="str">
        <f>MID(Tabla1[[#This Row],[Org 2]],1,2)</f>
        <v>10</v>
      </c>
      <c r="B1092" s="28" t="s">
        <v>150</v>
      </c>
      <c r="C1092" s="28" t="s">
        <v>151</v>
      </c>
      <c r="D1092" s="11" t="str">
        <f>VLOOKUP(C1092,Hoja2!B:C,2,FALSE)</f>
        <v>Intervención Social</v>
      </c>
      <c r="E1092" s="12" t="str">
        <f t="shared" si="40"/>
        <v>2</v>
      </c>
      <c r="F1092" s="12" t="str">
        <f t="shared" si="41"/>
        <v>22</v>
      </c>
      <c r="G1092" s="28" t="s">
        <v>563</v>
      </c>
      <c r="H1092" s="29" t="s">
        <v>564</v>
      </c>
      <c r="I1092" s="30">
        <v>6400</v>
      </c>
      <c r="J1092" s="30">
        <v>0</v>
      </c>
      <c r="K1092" s="30">
        <v>6400</v>
      </c>
      <c r="L1092" s="30">
        <v>6400.2</v>
      </c>
      <c r="M1092" s="30">
        <v>6400.2</v>
      </c>
      <c r="N1092" s="30">
        <v>6400.14</v>
      </c>
      <c r="O1092" s="30">
        <v>6400.14</v>
      </c>
    </row>
    <row r="1093" spans="1:15" x14ac:dyDescent="0.25">
      <c r="A1093" s="10" t="str">
        <f>MID(Tabla1[[#This Row],[Org 2]],1,2)</f>
        <v>10</v>
      </c>
      <c r="B1093" s="28" t="s">
        <v>150</v>
      </c>
      <c r="C1093" s="28" t="s">
        <v>151</v>
      </c>
      <c r="D1093" s="11" t="str">
        <f>VLOOKUP(C1093,Hoja2!B:C,2,FALSE)</f>
        <v>Intervención Social</v>
      </c>
      <c r="E1093" s="12" t="str">
        <f t="shared" si="40"/>
        <v>2</v>
      </c>
      <c r="F1093" s="12" t="str">
        <f t="shared" si="41"/>
        <v>22</v>
      </c>
      <c r="G1093" s="28" t="s">
        <v>396</v>
      </c>
      <c r="H1093" s="29" t="s">
        <v>397</v>
      </c>
      <c r="I1093" s="30">
        <v>500</v>
      </c>
      <c r="J1093" s="30">
        <v>0</v>
      </c>
      <c r="K1093" s="30">
        <v>500</v>
      </c>
      <c r="L1093" s="30">
        <v>0</v>
      </c>
      <c r="M1093" s="30">
        <v>0</v>
      </c>
      <c r="N1093" s="30">
        <v>0</v>
      </c>
      <c r="O1093" s="30">
        <v>0</v>
      </c>
    </row>
    <row r="1094" spans="1:15" x14ac:dyDescent="0.25">
      <c r="A1094" s="10" t="str">
        <f>MID(Tabla1[[#This Row],[Org 2]],1,2)</f>
        <v>10</v>
      </c>
      <c r="B1094" s="28" t="s">
        <v>150</v>
      </c>
      <c r="C1094" s="28" t="s">
        <v>151</v>
      </c>
      <c r="D1094" s="11" t="str">
        <f>VLOOKUP(C1094,Hoja2!B:C,2,FALSE)</f>
        <v>Intervención Social</v>
      </c>
      <c r="E1094" s="12" t="str">
        <f t="shared" si="40"/>
        <v>2</v>
      </c>
      <c r="F1094" s="12" t="str">
        <f t="shared" si="41"/>
        <v>22</v>
      </c>
      <c r="G1094" s="28" t="s">
        <v>445</v>
      </c>
      <c r="H1094" s="29" t="s">
        <v>446</v>
      </c>
      <c r="I1094" s="30">
        <v>200</v>
      </c>
      <c r="J1094" s="30">
        <v>0</v>
      </c>
      <c r="K1094" s="30">
        <v>200</v>
      </c>
      <c r="L1094" s="30">
        <v>0</v>
      </c>
      <c r="M1094" s="30">
        <v>0</v>
      </c>
      <c r="N1094" s="30">
        <v>0</v>
      </c>
      <c r="O1094" s="30">
        <v>0</v>
      </c>
    </row>
    <row r="1095" spans="1:15" x14ac:dyDescent="0.25">
      <c r="A1095" s="10" t="str">
        <f>MID(Tabla1[[#This Row],[Org 2]],1,2)</f>
        <v>10</v>
      </c>
      <c r="B1095" s="28" t="s">
        <v>150</v>
      </c>
      <c r="C1095" s="28" t="s">
        <v>151</v>
      </c>
      <c r="D1095" s="11" t="str">
        <f>VLOOKUP(C1095,Hoja2!B:C,2,FALSE)</f>
        <v>Intervención Social</v>
      </c>
      <c r="E1095" s="12" t="str">
        <f t="shared" si="40"/>
        <v>2</v>
      </c>
      <c r="F1095" s="12" t="str">
        <f t="shared" si="41"/>
        <v>22</v>
      </c>
      <c r="G1095" s="28" t="s">
        <v>449</v>
      </c>
      <c r="H1095" s="29" t="s">
        <v>450</v>
      </c>
      <c r="I1095" s="30">
        <v>33000</v>
      </c>
      <c r="J1095" s="30">
        <v>0</v>
      </c>
      <c r="K1095" s="30">
        <v>33000</v>
      </c>
      <c r="L1095" s="30">
        <v>44964.66</v>
      </c>
      <c r="M1095" s="30">
        <v>44964.66</v>
      </c>
      <c r="N1095" s="30">
        <v>40921.550000000003</v>
      </c>
      <c r="O1095" s="30">
        <v>22768.36</v>
      </c>
    </row>
    <row r="1096" spans="1:15" x14ac:dyDescent="0.25">
      <c r="A1096" s="10" t="str">
        <f>MID(Tabla1[[#This Row],[Org 2]],1,2)</f>
        <v>10</v>
      </c>
      <c r="B1096" s="28" t="s">
        <v>150</v>
      </c>
      <c r="C1096" s="28" t="s">
        <v>151</v>
      </c>
      <c r="D1096" s="11" t="str">
        <f>VLOOKUP(C1096,Hoja2!B:C,2,FALSE)</f>
        <v>Intervención Social</v>
      </c>
      <c r="E1096" s="12" t="str">
        <f t="shared" si="40"/>
        <v>2</v>
      </c>
      <c r="F1096" s="12" t="str">
        <f t="shared" si="41"/>
        <v>22</v>
      </c>
      <c r="G1096" s="28" t="s">
        <v>500</v>
      </c>
      <c r="H1096" s="29" t="s">
        <v>501</v>
      </c>
      <c r="I1096" s="30">
        <v>73750</v>
      </c>
      <c r="J1096" s="30">
        <v>0</v>
      </c>
      <c r="K1096" s="30">
        <v>73750</v>
      </c>
      <c r="L1096" s="30">
        <v>77559.009999999995</v>
      </c>
      <c r="M1096" s="30">
        <v>77559.009999999995</v>
      </c>
      <c r="N1096" s="30">
        <v>75317.009999999995</v>
      </c>
      <c r="O1096" s="30">
        <v>69666.58</v>
      </c>
    </row>
    <row r="1097" spans="1:15" x14ac:dyDescent="0.25">
      <c r="A1097" s="10" t="str">
        <f>MID(Tabla1[[#This Row],[Org 2]],1,2)</f>
        <v>10</v>
      </c>
      <c r="B1097" s="28" t="s">
        <v>150</v>
      </c>
      <c r="C1097" s="28" t="s">
        <v>151</v>
      </c>
      <c r="D1097" s="11" t="str">
        <f>VLOOKUP(C1097,Hoja2!B:C,2,FALSE)</f>
        <v>Intervención Social</v>
      </c>
      <c r="E1097" s="12" t="str">
        <f t="shared" si="40"/>
        <v>2</v>
      </c>
      <c r="F1097" s="12" t="str">
        <f t="shared" si="41"/>
        <v>22</v>
      </c>
      <c r="G1097" s="28" t="s">
        <v>461</v>
      </c>
      <c r="H1097" s="29" t="s">
        <v>462</v>
      </c>
      <c r="I1097" s="30">
        <v>68606</v>
      </c>
      <c r="J1097" s="30">
        <v>-39425</v>
      </c>
      <c r="K1097" s="30">
        <v>29181</v>
      </c>
      <c r="L1097" s="30">
        <v>6050</v>
      </c>
      <c r="M1097" s="30">
        <v>6050</v>
      </c>
      <c r="N1097" s="30">
        <v>3746.16</v>
      </c>
      <c r="O1097" s="30">
        <v>0</v>
      </c>
    </row>
    <row r="1098" spans="1:15" x14ac:dyDescent="0.25">
      <c r="A1098" s="10" t="str">
        <f>MID(Tabla1[[#This Row],[Org 2]],1,2)</f>
        <v>10</v>
      </c>
      <c r="B1098" s="28" t="s">
        <v>150</v>
      </c>
      <c r="C1098" s="28" t="s">
        <v>151</v>
      </c>
      <c r="D1098" s="11" t="str">
        <f>VLOOKUP(C1098,Hoja2!B:C,2,FALSE)</f>
        <v>Intervención Social</v>
      </c>
      <c r="E1098" s="12" t="str">
        <f t="shared" si="40"/>
        <v>2</v>
      </c>
      <c r="F1098" s="12" t="str">
        <f t="shared" si="41"/>
        <v>22</v>
      </c>
      <c r="G1098" s="28" t="s">
        <v>424</v>
      </c>
      <c r="H1098" s="29" t="s">
        <v>425</v>
      </c>
      <c r="I1098" s="30">
        <v>16685548</v>
      </c>
      <c r="J1098" s="30">
        <v>3718200</v>
      </c>
      <c r="K1098" s="30">
        <v>20403748</v>
      </c>
      <c r="L1098" s="30">
        <v>20377631.559999999</v>
      </c>
      <c r="M1098" s="30">
        <v>20377631.559999999</v>
      </c>
      <c r="N1098" s="30">
        <v>18069984</v>
      </c>
      <c r="O1098" s="30">
        <v>17946172.579999998</v>
      </c>
    </row>
    <row r="1099" spans="1:15" x14ac:dyDescent="0.25">
      <c r="A1099" s="10" t="str">
        <f>MID(Tabla1[[#This Row],[Org 2]],1,2)</f>
        <v>10</v>
      </c>
      <c r="B1099" s="28" t="s">
        <v>150</v>
      </c>
      <c r="C1099" s="28" t="s">
        <v>151</v>
      </c>
      <c r="D1099" s="11" t="str">
        <f>VLOOKUP(C1099,Hoja2!B:C,2,FALSE)</f>
        <v>Intervención Social</v>
      </c>
      <c r="E1099" s="12" t="str">
        <f t="shared" si="40"/>
        <v>2</v>
      </c>
      <c r="F1099" s="12" t="str">
        <f t="shared" si="41"/>
        <v>23</v>
      </c>
      <c r="G1099" s="28" t="s">
        <v>404</v>
      </c>
      <c r="H1099" s="29" t="s">
        <v>405</v>
      </c>
      <c r="I1099" s="30">
        <v>500</v>
      </c>
      <c r="J1099" s="30">
        <v>800</v>
      </c>
      <c r="K1099" s="30">
        <v>1300</v>
      </c>
      <c r="L1099" s="30">
        <v>1204.72</v>
      </c>
      <c r="M1099" s="30">
        <v>1204.72</v>
      </c>
      <c r="N1099" s="30">
        <v>1204.72</v>
      </c>
      <c r="O1099" s="30">
        <v>941.88</v>
      </c>
    </row>
    <row r="1100" spans="1:15" x14ac:dyDescent="0.25">
      <c r="A1100" s="10" t="str">
        <f>MID(Tabla1[[#This Row],[Org 2]],1,2)</f>
        <v>10</v>
      </c>
      <c r="B1100" s="28" t="s">
        <v>150</v>
      </c>
      <c r="C1100" s="28" t="s">
        <v>151</v>
      </c>
      <c r="D1100" s="11" t="str">
        <f>VLOOKUP(C1100,Hoja2!B:C,2,FALSE)</f>
        <v>Intervención Social</v>
      </c>
      <c r="E1100" s="12" t="str">
        <f t="shared" si="40"/>
        <v>2</v>
      </c>
      <c r="F1100" s="12" t="str">
        <f t="shared" si="41"/>
        <v>23</v>
      </c>
      <c r="G1100" s="28" t="s">
        <v>408</v>
      </c>
      <c r="H1100" s="29" t="s">
        <v>409</v>
      </c>
      <c r="I1100" s="30">
        <v>100</v>
      </c>
      <c r="J1100" s="30">
        <v>500</v>
      </c>
      <c r="K1100" s="30">
        <v>600</v>
      </c>
      <c r="L1100" s="30">
        <v>405.76</v>
      </c>
      <c r="M1100" s="30">
        <v>405.76</v>
      </c>
      <c r="N1100" s="30">
        <v>405.76</v>
      </c>
      <c r="O1100" s="30">
        <v>331.31</v>
      </c>
    </row>
    <row r="1101" spans="1:15" x14ac:dyDescent="0.25">
      <c r="A1101" s="10" t="str">
        <f>MID(Tabla1[[#This Row],[Org 2]],1,2)</f>
        <v>10</v>
      </c>
      <c r="B1101" s="28" t="s">
        <v>150</v>
      </c>
      <c r="C1101" s="28" t="s">
        <v>151</v>
      </c>
      <c r="D1101" s="11" t="str">
        <f>VLOOKUP(C1101,Hoja2!B:C,2,FALSE)</f>
        <v>Intervención Social</v>
      </c>
      <c r="E1101" s="12" t="str">
        <f t="shared" si="40"/>
        <v>4</v>
      </c>
      <c r="F1101" s="12" t="str">
        <f t="shared" si="41"/>
        <v>48</v>
      </c>
      <c r="G1101" s="28" t="s">
        <v>656</v>
      </c>
      <c r="H1101" s="29" t="s">
        <v>657</v>
      </c>
      <c r="I1101" s="30">
        <v>110000</v>
      </c>
      <c r="J1101" s="30">
        <v>0</v>
      </c>
      <c r="K1101" s="30">
        <v>110000</v>
      </c>
      <c r="L1101" s="30">
        <v>110000</v>
      </c>
      <c r="M1101" s="30">
        <v>110000</v>
      </c>
      <c r="N1101" s="30">
        <v>110000</v>
      </c>
      <c r="O1101" s="30">
        <v>110000</v>
      </c>
    </row>
    <row r="1102" spans="1:15" x14ac:dyDescent="0.25">
      <c r="A1102" s="10" t="str">
        <f>MID(Tabla1[[#This Row],[Org 2]],1,2)</f>
        <v>10</v>
      </c>
      <c r="B1102" s="28" t="s">
        <v>150</v>
      </c>
      <c r="C1102" s="28" t="s">
        <v>151</v>
      </c>
      <c r="D1102" s="11" t="str">
        <f>VLOOKUP(C1102,Hoja2!B:C,2,FALSE)</f>
        <v>Intervención Social</v>
      </c>
      <c r="E1102" s="12" t="str">
        <f t="shared" si="40"/>
        <v>4</v>
      </c>
      <c r="F1102" s="12" t="str">
        <f t="shared" si="41"/>
        <v>48</v>
      </c>
      <c r="G1102" s="28" t="s">
        <v>775</v>
      </c>
      <c r="H1102" s="29" t="s">
        <v>776</v>
      </c>
      <c r="I1102" s="30">
        <v>2762540</v>
      </c>
      <c r="J1102" s="30">
        <v>-285000</v>
      </c>
      <c r="K1102" s="30">
        <v>2477540</v>
      </c>
      <c r="L1102" s="30">
        <v>1962540</v>
      </c>
      <c r="M1102" s="30">
        <v>1948078.79</v>
      </c>
      <c r="N1102" s="30">
        <v>1946132.42</v>
      </c>
      <c r="O1102" s="30">
        <v>1906171.36</v>
      </c>
    </row>
    <row r="1103" spans="1:15" x14ac:dyDescent="0.25">
      <c r="A1103" s="10" t="str">
        <f>MID(Tabla1[[#This Row],[Org 2]],1,2)</f>
        <v>10</v>
      </c>
      <c r="B1103" s="28" t="s">
        <v>150</v>
      </c>
      <c r="C1103" s="28" t="s">
        <v>151</v>
      </c>
      <c r="D1103" s="11" t="str">
        <f>VLOOKUP(C1103,Hoja2!B:C,2,FALSE)</f>
        <v>Intervención Social</v>
      </c>
      <c r="E1103" s="12" t="str">
        <f t="shared" si="40"/>
        <v>4</v>
      </c>
      <c r="F1103" s="12" t="str">
        <f t="shared" si="41"/>
        <v>48</v>
      </c>
      <c r="G1103" s="28" t="s">
        <v>777</v>
      </c>
      <c r="H1103" s="29" t="s">
        <v>778</v>
      </c>
      <c r="I1103" s="30">
        <v>5000</v>
      </c>
      <c r="J1103" s="30">
        <v>0</v>
      </c>
      <c r="K1103" s="30">
        <v>5000</v>
      </c>
      <c r="L1103" s="30">
        <v>5000</v>
      </c>
      <c r="M1103" s="30">
        <v>3092.86</v>
      </c>
      <c r="N1103" s="30">
        <v>3092.86</v>
      </c>
      <c r="O1103" s="30">
        <v>3092.86</v>
      </c>
    </row>
    <row r="1104" spans="1:15" x14ac:dyDescent="0.25">
      <c r="A1104" s="10" t="str">
        <f>MID(Tabla1[[#This Row],[Org 2]],1,2)</f>
        <v>10</v>
      </c>
      <c r="B1104" s="28" t="s">
        <v>150</v>
      </c>
      <c r="C1104" s="28" t="s">
        <v>151</v>
      </c>
      <c r="D1104" s="11" t="str">
        <f>VLOOKUP(C1104,Hoja2!B:C,2,FALSE)</f>
        <v>Intervención Social</v>
      </c>
      <c r="E1104" s="12" t="str">
        <f t="shared" si="40"/>
        <v>4</v>
      </c>
      <c r="F1104" s="12" t="str">
        <f t="shared" si="41"/>
        <v>48</v>
      </c>
      <c r="G1104" s="28" t="s">
        <v>779</v>
      </c>
      <c r="H1104" s="29" t="s">
        <v>780</v>
      </c>
      <c r="I1104" s="30">
        <v>14960</v>
      </c>
      <c r="J1104" s="30">
        <v>0</v>
      </c>
      <c r="K1104" s="30">
        <v>14960</v>
      </c>
      <c r="L1104" s="30">
        <v>14960</v>
      </c>
      <c r="M1104" s="30">
        <v>14960</v>
      </c>
      <c r="N1104" s="30">
        <v>14960</v>
      </c>
      <c r="O1104" s="30">
        <v>14960</v>
      </c>
    </row>
    <row r="1105" spans="1:15" x14ac:dyDescent="0.25">
      <c r="A1105" s="10" t="str">
        <f>MID(Tabla1[[#This Row],[Org 2]],1,2)</f>
        <v>10</v>
      </c>
      <c r="B1105" s="28" t="s">
        <v>150</v>
      </c>
      <c r="C1105" s="28" t="s">
        <v>151</v>
      </c>
      <c r="D1105" s="11" t="str">
        <f>VLOOKUP(C1105,Hoja2!B:C,2,FALSE)</f>
        <v>Intervención Social</v>
      </c>
      <c r="E1105" s="12" t="str">
        <f t="shared" si="40"/>
        <v>4</v>
      </c>
      <c r="F1105" s="12" t="str">
        <f t="shared" si="41"/>
        <v>48</v>
      </c>
      <c r="G1105" s="28" t="s">
        <v>781</v>
      </c>
      <c r="H1105" s="29" t="s">
        <v>782</v>
      </c>
      <c r="I1105" s="30">
        <v>15000</v>
      </c>
      <c r="J1105" s="30">
        <v>0</v>
      </c>
      <c r="K1105" s="30">
        <v>15000</v>
      </c>
      <c r="L1105" s="30">
        <v>15000</v>
      </c>
      <c r="M1105" s="30">
        <v>15000</v>
      </c>
      <c r="N1105" s="30">
        <v>15000</v>
      </c>
      <c r="O1105" s="30">
        <v>15000</v>
      </c>
    </row>
    <row r="1106" spans="1:15" x14ac:dyDescent="0.25">
      <c r="A1106" s="10" t="str">
        <f>MID(Tabla1[[#This Row],[Org 2]],1,2)</f>
        <v>10</v>
      </c>
      <c r="B1106" s="28" t="s">
        <v>150</v>
      </c>
      <c r="C1106" s="28" t="s">
        <v>151</v>
      </c>
      <c r="D1106" s="11" t="str">
        <f>VLOOKUP(C1106,Hoja2!B:C,2,FALSE)</f>
        <v>Intervención Social</v>
      </c>
      <c r="E1106" s="12" t="str">
        <f t="shared" si="40"/>
        <v>4</v>
      </c>
      <c r="F1106" s="12" t="str">
        <f t="shared" si="41"/>
        <v>48</v>
      </c>
      <c r="G1106" s="28" t="s">
        <v>783</v>
      </c>
      <c r="H1106" s="29" t="s">
        <v>784</v>
      </c>
      <c r="I1106" s="30">
        <v>10000</v>
      </c>
      <c r="J1106" s="30">
        <v>0</v>
      </c>
      <c r="K1106" s="30">
        <v>10000</v>
      </c>
      <c r="L1106" s="30">
        <v>10000</v>
      </c>
      <c r="M1106" s="30">
        <v>10000</v>
      </c>
      <c r="N1106" s="30">
        <v>10000</v>
      </c>
      <c r="O1106" s="30">
        <v>10000</v>
      </c>
    </row>
    <row r="1107" spans="1:15" x14ac:dyDescent="0.25">
      <c r="A1107" s="10" t="str">
        <f>MID(Tabla1[[#This Row],[Org 2]],1,2)</f>
        <v>10</v>
      </c>
      <c r="B1107" s="28" t="s">
        <v>150</v>
      </c>
      <c r="C1107" s="28" t="s">
        <v>151</v>
      </c>
      <c r="D1107" s="11" t="str">
        <f>VLOOKUP(C1107,Hoja2!B:C,2,FALSE)</f>
        <v>Intervención Social</v>
      </c>
      <c r="E1107" s="12" t="str">
        <f t="shared" si="40"/>
        <v>4</v>
      </c>
      <c r="F1107" s="12" t="str">
        <f t="shared" si="41"/>
        <v>48</v>
      </c>
      <c r="G1107" s="28" t="s">
        <v>700</v>
      </c>
      <c r="H1107" s="29" t="s">
        <v>701</v>
      </c>
      <c r="I1107" s="30">
        <v>15000</v>
      </c>
      <c r="J1107" s="30">
        <v>0</v>
      </c>
      <c r="K1107" s="30">
        <v>15000</v>
      </c>
      <c r="L1107" s="30">
        <v>15000</v>
      </c>
      <c r="M1107" s="30">
        <v>15000</v>
      </c>
      <c r="N1107" s="30">
        <v>15000</v>
      </c>
      <c r="O1107" s="30">
        <v>15000</v>
      </c>
    </row>
    <row r="1108" spans="1:15" x14ac:dyDescent="0.25">
      <c r="A1108" s="10" t="str">
        <f>MID(Tabla1[[#This Row],[Org 2]],1,2)</f>
        <v>10</v>
      </c>
      <c r="B1108" s="28" t="s">
        <v>150</v>
      </c>
      <c r="C1108" s="28" t="s">
        <v>151</v>
      </c>
      <c r="D1108" s="11" t="str">
        <f>VLOOKUP(C1108,Hoja2!B:C,2,FALSE)</f>
        <v>Intervención Social</v>
      </c>
      <c r="E1108" s="12" t="str">
        <f t="shared" si="40"/>
        <v>4</v>
      </c>
      <c r="F1108" s="12" t="str">
        <f t="shared" si="41"/>
        <v>48</v>
      </c>
      <c r="G1108" s="28" t="s">
        <v>785</v>
      </c>
      <c r="H1108" s="29" t="s">
        <v>786</v>
      </c>
      <c r="I1108" s="30">
        <v>10000</v>
      </c>
      <c r="J1108" s="30">
        <v>0</v>
      </c>
      <c r="K1108" s="30">
        <v>10000</v>
      </c>
      <c r="L1108" s="30">
        <v>10000</v>
      </c>
      <c r="M1108" s="30">
        <v>10000</v>
      </c>
      <c r="N1108" s="30">
        <v>10000</v>
      </c>
      <c r="O1108" s="30">
        <v>10000</v>
      </c>
    </row>
    <row r="1109" spans="1:15" x14ac:dyDescent="0.25">
      <c r="A1109" s="10" t="str">
        <f>MID(Tabla1[[#This Row],[Org 2]],1,2)</f>
        <v>10</v>
      </c>
      <c r="B1109" s="28" t="s">
        <v>150</v>
      </c>
      <c r="C1109" s="28" t="s">
        <v>151</v>
      </c>
      <c r="D1109" s="11" t="str">
        <f>VLOOKUP(C1109,Hoja2!B:C,2,FALSE)</f>
        <v>Intervención Social</v>
      </c>
      <c r="E1109" s="12" t="str">
        <f t="shared" si="40"/>
        <v>4</v>
      </c>
      <c r="F1109" s="12" t="str">
        <f t="shared" si="41"/>
        <v>48</v>
      </c>
      <c r="G1109" s="28" t="s">
        <v>550</v>
      </c>
      <c r="H1109" s="29" t="s">
        <v>551</v>
      </c>
      <c r="I1109" s="30">
        <v>0</v>
      </c>
      <c r="J1109" s="30">
        <v>3445</v>
      </c>
      <c r="K1109" s="30">
        <v>3445</v>
      </c>
      <c r="L1109" s="30">
        <v>3445</v>
      </c>
      <c r="M1109" s="30">
        <v>3445</v>
      </c>
      <c r="N1109" s="30">
        <v>3445</v>
      </c>
      <c r="O1109" s="30">
        <v>0</v>
      </c>
    </row>
    <row r="1110" spans="1:15" x14ac:dyDescent="0.25">
      <c r="A1110" s="10" t="str">
        <f>MID(Tabla1[[#This Row],[Org 2]],1,2)</f>
        <v>10</v>
      </c>
      <c r="B1110" s="28" t="s">
        <v>150</v>
      </c>
      <c r="C1110" s="28" t="s">
        <v>151</v>
      </c>
      <c r="D1110" s="11" t="str">
        <f>VLOOKUP(C1110,Hoja2!B:C,2,FALSE)</f>
        <v>Intervención Social</v>
      </c>
      <c r="E1110" s="12" t="str">
        <f t="shared" si="40"/>
        <v>6</v>
      </c>
      <c r="F1110" s="12" t="str">
        <f t="shared" si="41"/>
        <v>62</v>
      </c>
      <c r="G1110" s="28" t="s">
        <v>651</v>
      </c>
      <c r="H1110" s="29" t="s">
        <v>505</v>
      </c>
      <c r="I1110" s="30">
        <v>38818</v>
      </c>
      <c r="J1110" s="30">
        <v>0</v>
      </c>
      <c r="K1110" s="30">
        <v>38818</v>
      </c>
      <c r="L1110" s="30">
        <v>38816.92</v>
      </c>
      <c r="M1110" s="30">
        <v>38816.92</v>
      </c>
      <c r="N1110" s="30">
        <v>38816.92</v>
      </c>
      <c r="O1110" s="30">
        <v>38816.92</v>
      </c>
    </row>
    <row r="1111" spans="1:15" x14ac:dyDescent="0.25">
      <c r="A1111" s="10" t="str">
        <f>MID(Tabla1[[#This Row],[Org 2]],1,2)</f>
        <v>10</v>
      </c>
      <c r="B1111" s="28" t="s">
        <v>150</v>
      </c>
      <c r="C1111" s="28" t="s">
        <v>151</v>
      </c>
      <c r="D1111" s="11" t="str">
        <f>VLOOKUP(C1111,Hoja2!B:C,2,FALSE)</f>
        <v>Intervención Social</v>
      </c>
      <c r="E1111" s="12" t="str">
        <f t="shared" si="40"/>
        <v>6</v>
      </c>
      <c r="F1111" s="12" t="str">
        <f t="shared" si="41"/>
        <v>62</v>
      </c>
      <c r="G1111" s="28" t="s">
        <v>455</v>
      </c>
      <c r="H1111" s="29" t="s">
        <v>456</v>
      </c>
      <c r="I1111" s="30">
        <v>15000</v>
      </c>
      <c r="J1111" s="30">
        <v>5934.94</v>
      </c>
      <c r="K1111" s="30">
        <v>20934.939999999999</v>
      </c>
      <c r="L1111" s="30">
        <v>1521.56</v>
      </c>
      <c r="M1111" s="30">
        <v>1521.56</v>
      </c>
      <c r="N1111" s="30">
        <v>1521.56</v>
      </c>
      <c r="O1111" s="30">
        <v>0</v>
      </c>
    </row>
    <row r="1112" spans="1:15" x14ac:dyDescent="0.25">
      <c r="A1112" s="10" t="str">
        <f>MID(Tabla1[[#This Row],[Org 2]],1,2)</f>
        <v>10</v>
      </c>
      <c r="B1112" s="28" t="s">
        <v>150</v>
      </c>
      <c r="C1112" s="28" t="s">
        <v>151</v>
      </c>
      <c r="D1112" s="11" t="str">
        <f>VLOOKUP(C1112,Hoja2!B:C,2,FALSE)</f>
        <v>Intervención Social</v>
      </c>
      <c r="E1112" s="12" t="str">
        <f t="shared" si="40"/>
        <v>6</v>
      </c>
      <c r="F1112" s="12" t="str">
        <f t="shared" si="41"/>
        <v>62</v>
      </c>
      <c r="G1112" s="28" t="s">
        <v>614</v>
      </c>
      <c r="H1112" s="29" t="s">
        <v>577</v>
      </c>
      <c r="I1112" s="30">
        <v>0</v>
      </c>
      <c r="J1112" s="30">
        <v>7040.29</v>
      </c>
      <c r="K1112" s="30">
        <v>7040.29</v>
      </c>
      <c r="L1112" s="30">
        <v>14793.61</v>
      </c>
      <c r="M1112" s="30">
        <v>14793.61</v>
      </c>
      <c r="N1112" s="30">
        <v>14793.61</v>
      </c>
      <c r="O1112" s="30">
        <v>14793.61</v>
      </c>
    </row>
    <row r="1113" spans="1:15" x14ac:dyDescent="0.25">
      <c r="A1113" s="10" t="str">
        <f>MID(Tabla1[[#This Row],[Org 2]],1,2)</f>
        <v>10</v>
      </c>
      <c r="B1113" s="28" t="s">
        <v>150</v>
      </c>
      <c r="C1113" s="28" t="s">
        <v>151</v>
      </c>
      <c r="D1113" s="11" t="str">
        <f>VLOOKUP(C1113,Hoja2!B:C,2,FALSE)</f>
        <v>Intervención Social</v>
      </c>
      <c r="E1113" s="12" t="str">
        <f t="shared" si="40"/>
        <v>6</v>
      </c>
      <c r="F1113" s="12" t="str">
        <f t="shared" si="41"/>
        <v>62</v>
      </c>
      <c r="G1113" s="28" t="s">
        <v>612</v>
      </c>
      <c r="H1113" s="29" t="s">
        <v>611</v>
      </c>
      <c r="I1113" s="30">
        <v>0</v>
      </c>
      <c r="J1113" s="30">
        <v>0</v>
      </c>
      <c r="K1113" s="30">
        <v>0</v>
      </c>
      <c r="L1113" s="30">
        <v>0</v>
      </c>
      <c r="M1113" s="30">
        <v>0</v>
      </c>
      <c r="N1113" s="30">
        <v>0</v>
      </c>
      <c r="O1113" s="30">
        <v>0</v>
      </c>
    </row>
    <row r="1114" spans="1:15" x14ac:dyDescent="0.25">
      <c r="A1114" s="10" t="str">
        <f>MID(Tabla1[[#This Row],[Org 2]],1,2)</f>
        <v>10</v>
      </c>
      <c r="B1114" s="28" t="s">
        <v>150</v>
      </c>
      <c r="C1114" s="28" t="s">
        <v>151</v>
      </c>
      <c r="D1114" s="11" t="str">
        <f>VLOOKUP(C1114,Hoja2!B:C,2,FALSE)</f>
        <v>Intervención Social</v>
      </c>
      <c r="E1114" s="12" t="str">
        <f t="shared" si="40"/>
        <v>6</v>
      </c>
      <c r="F1114" s="12" t="str">
        <f t="shared" si="41"/>
        <v>63</v>
      </c>
      <c r="G1114" s="28" t="s">
        <v>504</v>
      </c>
      <c r="H1114" s="29" t="s">
        <v>505</v>
      </c>
      <c r="I1114" s="30">
        <v>425000</v>
      </c>
      <c r="J1114" s="30">
        <v>-255296.02</v>
      </c>
      <c r="K1114" s="30">
        <v>169703.98</v>
      </c>
      <c r="L1114" s="30">
        <v>77204.75</v>
      </c>
      <c r="M1114" s="30">
        <v>74520.12</v>
      </c>
      <c r="N1114" s="30">
        <v>73628.59</v>
      </c>
      <c r="O1114" s="30">
        <v>73628.59</v>
      </c>
    </row>
    <row r="1115" spans="1:15" x14ac:dyDescent="0.25">
      <c r="A1115" s="10" t="str">
        <f>MID(Tabla1[[#This Row],[Org 2]],1,2)</f>
        <v>10</v>
      </c>
      <c r="B1115" s="28" t="s">
        <v>150</v>
      </c>
      <c r="C1115" s="28" t="s">
        <v>151</v>
      </c>
      <c r="D1115" s="11" t="str">
        <f>VLOOKUP(C1115,Hoja2!B:C,2,FALSE)</f>
        <v>Intervención Social</v>
      </c>
      <c r="E1115" s="12" t="str">
        <f t="shared" si="40"/>
        <v>6</v>
      </c>
      <c r="F1115" s="12" t="str">
        <f t="shared" si="41"/>
        <v>63</v>
      </c>
      <c r="G1115" s="28" t="s">
        <v>575</v>
      </c>
      <c r="H1115" s="29" t="s">
        <v>456</v>
      </c>
      <c r="I1115" s="30">
        <v>0</v>
      </c>
      <c r="J1115" s="30">
        <v>6409.22</v>
      </c>
      <c r="K1115" s="30">
        <v>6409.22</v>
      </c>
      <c r="L1115" s="30">
        <v>6242.1</v>
      </c>
      <c r="M1115" s="30">
        <v>6242.1</v>
      </c>
      <c r="N1115" s="30">
        <v>3541.38</v>
      </c>
      <c r="O1115" s="30">
        <v>3541.38</v>
      </c>
    </row>
    <row r="1116" spans="1:15" x14ac:dyDescent="0.25">
      <c r="A1116" s="10" t="str">
        <f>MID(Tabla1[[#This Row],[Org 2]],1,2)</f>
        <v>10</v>
      </c>
      <c r="B1116" s="28" t="s">
        <v>150</v>
      </c>
      <c r="C1116" s="28" t="s">
        <v>151</v>
      </c>
      <c r="D1116" s="11" t="str">
        <f>VLOOKUP(C1116,Hoja2!B:C,2,FALSE)</f>
        <v>Intervención Social</v>
      </c>
      <c r="E1116" s="12" t="str">
        <f t="shared" si="40"/>
        <v>6</v>
      </c>
      <c r="F1116" s="12" t="str">
        <f t="shared" si="41"/>
        <v>63</v>
      </c>
      <c r="G1116" s="28" t="s">
        <v>576</v>
      </c>
      <c r="H1116" s="29" t="s">
        <v>577</v>
      </c>
      <c r="I1116" s="30">
        <v>0</v>
      </c>
      <c r="J1116" s="30">
        <v>2000</v>
      </c>
      <c r="K1116" s="30">
        <v>2000</v>
      </c>
      <c r="L1116" s="30">
        <v>1125.3</v>
      </c>
      <c r="M1116" s="30">
        <v>1125.3</v>
      </c>
      <c r="N1116" s="30">
        <v>1125.3</v>
      </c>
      <c r="O1116" s="30">
        <v>0</v>
      </c>
    </row>
    <row r="1117" spans="1:15" x14ac:dyDescent="0.25">
      <c r="A1117" s="10" t="str">
        <f>MID(Tabla1[[#This Row],[Org 2]],1,2)</f>
        <v>10</v>
      </c>
      <c r="B1117" s="28" t="s">
        <v>150</v>
      </c>
      <c r="C1117" s="28" t="s">
        <v>152</v>
      </c>
      <c r="D1117" s="11" t="str">
        <f>VLOOKUP(C1117,Hoja2!B:C,2,FALSE)</f>
        <v>Iniciativas Sociales</v>
      </c>
      <c r="E1117" s="12" t="str">
        <f t="shared" si="40"/>
        <v>1</v>
      </c>
      <c r="F1117" s="12" t="str">
        <f t="shared" si="41"/>
        <v>12</v>
      </c>
      <c r="G1117" s="28" t="s">
        <v>412</v>
      </c>
      <c r="H1117" s="29" t="s">
        <v>413</v>
      </c>
      <c r="I1117" s="30">
        <v>32818</v>
      </c>
      <c r="J1117" s="30">
        <v>0</v>
      </c>
      <c r="K1117" s="30">
        <v>32818</v>
      </c>
      <c r="L1117" s="30">
        <v>33055.040000000001</v>
      </c>
      <c r="M1117" s="30">
        <v>33055.040000000001</v>
      </c>
      <c r="N1117" s="30">
        <v>32723.15</v>
      </c>
      <c r="O1117" s="30">
        <v>32723.15</v>
      </c>
    </row>
    <row r="1118" spans="1:15" x14ac:dyDescent="0.25">
      <c r="A1118" s="10" t="str">
        <f>MID(Tabla1[[#This Row],[Org 2]],1,2)</f>
        <v>10</v>
      </c>
      <c r="B1118" s="28" t="s">
        <v>150</v>
      </c>
      <c r="C1118" s="28" t="s">
        <v>152</v>
      </c>
      <c r="D1118" s="11" t="str">
        <f>VLOOKUP(C1118,Hoja2!B:C,2,FALSE)</f>
        <v>Iniciativas Sociales</v>
      </c>
      <c r="E1118" s="12" t="str">
        <f t="shared" si="40"/>
        <v>1</v>
      </c>
      <c r="F1118" s="12" t="str">
        <f t="shared" si="41"/>
        <v>12</v>
      </c>
      <c r="G1118" s="28" t="s">
        <v>414</v>
      </c>
      <c r="H1118" s="29" t="s">
        <v>415</v>
      </c>
      <c r="I1118" s="30">
        <v>245295</v>
      </c>
      <c r="J1118" s="30">
        <v>-50000</v>
      </c>
      <c r="K1118" s="30">
        <v>195295</v>
      </c>
      <c r="L1118" s="30">
        <v>211445.48</v>
      </c>
      <c r="M1118" s="30">
        <v>211445.48</v>
      </c>
      <c r="N1118" s="30">
        <v>210018.38</v>
      </c>
      <c r="O1118" s="30">
        <v>210018.38</v>
      </c>
    </row>
    <row r="1119" spans="1:15" x14ac:dyDescent="0.25">
      <c r="A1119" s="10" t="str">
        <f>MID(Tabla1[[#This Row],[Org 2]],1,2)</f>
        <v>10</v>
      </c>
      <c r="B1119" s="28" t="s">
        <v>150</v>
      </c>
      <c r="C1119" s="28" t="s">
        <v>152</v>
      </c>
      <c r="D1119" s="11" t="str">
        <f>VLOOKUP(C1119,Hoja2!B:C,2,FALSE)</f>
        <v>Iniciativas Sociales</v>
      </c>
      <c r="E1119" s="12" t="str">
        <f t="shared" si="40"/>
        <v>1</v>
      </c>
      <c r="F1119" s="12" t="str">
        <f t="shared" si="41"/>
        <v>12</v>
      </c>
      <c r="G1119" s="28" t="s">
        <v>382</v>
      </c>
      <c r="H1119" s="29" t="s">
        <v>383</v>
      </c>
      <c r="I1119" s="30">
        <v>11051</v>
      </c>
      <c r="J1119" s="30">
        <v>0</v>
      </c>
      <c r="K1119" s="30">
        <v>11051</v>
      </c>
      <c r="L1119" s="30">
        <v>5130.32</v>
      </c>
      <c r="M1119" s="30">
        <v>5130.32</v>
      </c>
      <c r="N1119" s="30">
        <v>5107.05</v>
      </c>
      <c r="O1119" s="30">
        <v>5107.05</v>
      </c>
    </row>
    <row r="1120" spans="1:15" x14ac:dyDescent="0.25">
      <c r="A1120" s="10" t="str">
        <f>MID(Tabla1[[#This Row],[Org 2]],1,2)</f>
        <v>10</v>
      </c>
      <c r="B1120" s="28" t="s">
        <v>150</v>
      </c>
      <c r="C1120" s="28" t="s">
        <v>152</v>
      </c>
      <c r="D1120" s="11" t="str">
        <f>VLOOKUP(C1120,Hoja2!B:C,2,FALSE)</f>
        <v>Iniciativas Sociales</v>
      </c>
      <c r="E1120" s="12" t="str">
        <f t="shared" si="40"/>
        <v>1</v>
      </c>
      <c r="F1120" s="12" t="str">
        <f t="shared" si="41"/>
        <v>12</v>
      </c>
      <c r="G1120" s="28" t="s">
        <v>416</v>
      </c>
      <c r="H1120" s="29" t="s">
        <v>417</v>
      </c>
      <c r="I1120" s="30">
        <v>9367</v>
      </c>
      <c r="J1120" s="30">
        <v>0</v>
      </c>
      <c r="K1120" s="30">
        <v>9367</v>
      </c>
      <c r="L1120" s="30">
        <v>9574.16</v>
      </c>
      <c r="M1120" s="30">
        <v>9574.16</v>
      </c>
      <c r="N1120" s="30">
        <v>9495.7199999999993</v>
      </c>
      <c r="O1120" s="30">
        <v>9495.7199999999993</v>
      </c>
    </row>
    <row r="1121" spans="1:15" x14ac:dyDescent="0.25">
      <c r="A1121" s="10" t="str">
        <f>MID(Tabla1[[#This Row],[Org 2]],1,2)</f>
        <v>10</v>
      </c>
      <c r="B1121" s="28" t="s">
        <v>150</v>
      </c>
      <c r="C1121" s="28" t="s">
        <v>152</v>
      </c>
      <c r="D1121" s="11" t="str">
        <f>VLOOKUP(C1121,Hoja2!B:C,2,FALSE)</f>
        <v>Iniciativas Sociales</v>
      </c>
      <c r="E1121" s="12" t="str">
        <f t="shared" si="40"/>
        <v>1</v>
      </c>
      <c r="F1121" s="12" t="str">
        <f t="shared" si="41"/>
        <v>12</v>
      </c>
      <c r="G1121" s="28" t="s">
        <v>384</v>
      </c>
      <c r="H1121" s="29" t="s">
        <v>385</v>
      </c>
      <c r="I1121" s="30">
        <v>74564</v>
      </c>
      <c r="J1121" s="30">
        <v>0</v>
      </c>
      <c r="K1121" s="30">
        <v>74564</v>
      </c>
      <c r="L1121" s="30">
        <v>73041.440000000002</v>
      </c>
      <c r="M1121" s="30">
        <v>73041.440000000002</v>
      </c>
      <c r="N1121" s="30">
        <v>72730.789999999994</v>
      </c>
      <c r="O1121" s="30">
        <v>72730.789999999994</v>
      </c>
    </row>
    <row r="1122" spans="1:15" x14ac:dyDescent="0.25">
      <c r="A1122" s="10" t="str">
        <f>MID(Tabla1[[#This Row],[Org 2]],1,2)</f>
        <v>10</v>
      </c>
      <c r="B1122" s="28" t="s">
        <v>150</v>
      </c>
      <c r="C1122" s="28" t="s">
        <v>152</v>
      </c>
      <c r="D1122" s="11" t="str">
        <f>VLOOKUP(C1122,Hoja2!B:C,2,FALSE)</f>
        <v>Iniciativas Sociales</v>
      </c>
      <c r="E1122" s="12" t="str">
        <f t="shared" si="40"/>
        <v>1</v>
      </c>
      <c r="F1122" s="12" t="str">
        <f t="shared" si="41"/>
        <v>12</v>
      </c>
      <c r="G1122" s="28" t="s">
        <v>386</v>
      </c>
      <c r="H1122" s="29" t="s">
        <v>387</v>
      </c>
      <c r="I1122" s="30">
        <v>154854</v>
      </c>
      <c r="J1122" s="30">
        <v>0</v>
      </c>
      <c r="K1122" s="30">
        <v>154854</v>
      </c>
      <c r="L1122" s="30">
        <v>134909.28</v>
      </c>
      <c r="M1122" s="30">
        <v>134909.28</v>
      </c>
      <c r="N1122" s="30">
        <v>134494.34</v>
      </c>
      <c r="O1122" s="30">
        <v>134494.34</v>
      </c>
    </row>
    <row r="1123" spans="1:15" x14ac:dyDescent="0.25">
      <c r="A1123" s="10" t="str">
        <f>MID(Tabla1[[#This Row],[Org 2]],1,2)</f>
        <v>10</v>
      </c>
      <c r="B1123" s="28" t="s">
        <v>150</v>
      </c>
      <c r="C1123" s="28" t="s">
        <v>152</v>
      </c>
      <c r="D1123" s="11" t="str">
        <f>VLOOKUP(C1123,Hoja2!B:C,2,FALSE)</f>
        <v>Iniciativas Sociales</v>
      </c>
      <c r="E1123" s="12" t="str">
        <f t="shared" si="40"/>
        <v>1</v>
      </c>
      <c r="F1123" s="12" t="str">
        <f t="shared" si="41"/>
        <v>12</v>
      </c>
      <c r="G1123" s="28" t="s">
        <v>388</v>
      </c>
      <c r="H1123" s="29" t="s">
        <v>389</v>
      </c>
      <c r="I1123" s="30">
        <v>378325</v>
      </c>
      <c r="J1123" s="30">
        <v>0</v>
      </c>
      <c r="K1123" s="30">
        <v>378325</v>
      </c>
      <c r="L1123" s="30">
        <v>384289.8</v>
      </c>
      <c r="M1123" s="30">
        <v>384289.8</v>
      </c>
      <c r="N1123" s="30">
        <v>364138.1</v>
      </c>
      <c r="O1123" s="30">
        <v>364138.1</v>
      </c>
    </row>
    <row r="1124" spans="1:15" x14ac:dyDescent="0.25">
      <c r="A1124" s="10" t="str">
        <f>MID(Tabla1[[#This Row],[Org 2]],1,2)</f>
        <v>10</v>
      </c>
      <c r="B1124" s="28" t="s">
        <v>150</v>
      </c>
      <c r="C1124" s="28" t="s">
        <v>152</v>
      </c>
      <c r="D1124" s="11" t="str">
        <f>VLOOKUP(C1124,Hoja2!B:C,2,FALSE)</f>
        <v>Iniciativas Sociales</v>
      </c>
      <c r="E1124" s="12" t="str">
        <f t="shared" si="40"/>
        <v>1</v>
      </c>
      <c r="F1124" s="12" t="str">
        <f t="shared" si="41"/>
        <v>12</v>
      </c>
      <c r="G1124" s="28" t="s">
        <v>390</v>
      </c>
      <c r="H1124" s="29" t="s">
        <v>391</v>
      </c>
      <c r="I1124" s="30">
        <v>33572</v>
      </c>
      <c r="J1124" s="30">
        <v>0</v>
      </c>
      <c r="K1124" s="30">
        <v>33572</v>
      </c>
      <c r="L1124" s="30">
        <v>35081.279999999999</v>
      </c>
      <c r="M1124" s="30">
        <v>35081.279999999999</v>
      </c>
      <c r="N1124" s="30">
        <v>33290.269999999997</v>
      </c>
      <c r="O1124" s="30">
        <v>33290.269999999997</v>
      </c>
    </row>
    <row r="1125" spans="1:15" x14ac:dyDescent="0.25">
      <c r="A1125" s="10" t="str">
        <f>MID(Tabla1[[#This Row],[Org 2]],1,2)</f>
        <v>10</v>
      </c>
      <c r="B1125" s="28" t="s">
        <v>150</v>
      </c>
      <c r="C1125" s="28" t="s">
        <v>152</v>
      </c>
      <c r="D1125" s="11" t="str">
        <f>VLOOKUP(C1125,Hoja2!B:C,2,FALSE)</f>
        <v>Iniciativas Sociales</v>
      </c>
      <c r="E1125" s="12" t="str">
        <f t="shared" si="40"/>
        <v>1</v>
      </c>
      <c r="F1125" s="12" t="str">
        <f t="shared" si="41"/>
        <v>13</v>
      </c>
      <c r="G1125" s="28" t="s">
        <v>428</v>
      </c>
      <c r="H1125" s="29" t="s">
        <v>379</v>
      </c>
      <c r="I1125" s="30">
        <v>307253</v>
      </c>
      <c r="J1125" s="30">
        <v>0</v>
      </c>
      <c r="K1125" s="30">
        <v>307253</v>
      </c>
      <c r="L1125" s="30">
        <v>270308.24</v>
      </c>
      <c r="M1125" s="30">
        <v>270308.24</v>
      </c>
      <c r="N1125" s="30">
        <v>269201.61</v>
      </c>
      <c r="O1125" s="30">
        <v>269201.61</v>
      </c>
    </row>
    <row r="1126" spans="1:15" x14ac:dyDescent="0.25">
      <c r="A1126" s="10" t="str">
        <f>MID(Tabla1[[#This Row],[Org 2]],1,2)</f>
        <v>10</v>
      </c>
      <c r="B1126" s="28" t="s">
        <v>150</v>
      </c>
      <c r="C1126" s="28" t="s">
        <v>152</v>
      </c>
      <c r="D1126" s="11" t="str">
        <f>VLOOKUP(C1126,Hoja2!B:C,2,FALSE)</f>
        <v>Iniciativas Sociales</v>
      </c>
      <c r="E1126" s="12" t="str">
        <f t="shared" si="40"/>
        <v>1</v>
      </c>
      <c r="F1126" s="12" t="str">
        <f t="shared" si="41"/>
        <v>13</v>
      </c>
      <c r="G1126" s="28" t="s">
        <v>431</v>
      </c>
      <c r="H1126" s="29" t="s">
        <v>432</v>
      </c>
      <c r="I1126" s="30">
        <v>258221</v>
      </c>
      <c r="J1126" s="30">
        <v>0</v>
      </c>
      <c r="K1126" s="30">
        <v>258221</v>
      </c>
      <c r="L1126" s="30">
        <v>296301.40000000002</v>
      </c>
      <c r="M1126" s="30">
        <v>296301.40000000002</v>
      </c>
      <c r="N1126" s="30">
        <v>289781.59000000003</v>
      </c>
      <c r="O1126" s="30">
        <v>289781.59000000003</v>
      </c>
    </row>
    <row r="1127" spans="1:15" x14ac:dyDescent="0.25">
      <c r="A1127" s="10" t="str">
        <f>MID(Tabla1[[#This Row],[Org 2]],1,2)</f>
        <v>10</v>
      </c>
      <c r="B1127" s="28" t="s">
        <v>150</v>
      </c>
      <c r="C1127" s="28" t="s">
        <v>152</v>
      </c>
      <c r="D1127" s="11" t="str">
        <f>VLOOKUP(C1127,Hoja2!B:C,2,FALSE)</f>
        <v>Iniciativas Sociales</v>
      </c>
      <c r="E1127" s="12" t="str">
        <f t="shared" si="40"/>
        <v>1</v>
      </c>
      <c r="F1127" s="12" t="str">
        <f t="shared" si="41"/>
        <v>13</v>
      </c>
      <c r="G1127" s="28" t="s">
        <v>451</v>
      </c>
      <c r="H1127" s="29" t="s">
        <v>452</v>
      </c>
      <c r="I1127" s="30">
        <v>30000</v>
      </c>
      <c r="J1127" s="30">
        <v>0</v>
      </c>
      <c r="K1127" s="30">
        <v>30000</v>
      </c>
      <c r="L1127" s="30">
        <v>13488.29</v>
      </c>
      <c r="M1127" s="30">
        <v>13488.29</v>
      </c>
      <c r="N1127" s="30">
        <v>13387.76</v>
      </c>
      <c r="O1127" s="30">
        <v>13387.76</v>
      </c>
    </row>
    <row r="1128" spans="1:15" x14ac:dyDescent="0.25">
      <c r="A1128" s="10" t="str">
        <f>MID(Tabla1[[#This Row],[Org 2]],1,2)</f>
        <v>10</v>
      </c>
      <c r="B1128" s="28" t="s">
        <v>150</v>
      </c>
      <c r="C1128" s="28" t="s">
        <v>152</v>
      </c>
      <c r="D1128" s="11" t="str">
        <f>VLOOKUP(C1128,Hoja2!B:C,2,FALSE)</f>
        <v>Iniciativas Sociales</v>
      </c>
      <c r="E1128" s="12" t="str">
        <f t="shared" si="40"/>
        <v>1</v>
      </c>
      <c r="F1128" s="12" t="str">
        <f t="shared" si="41"/>
        <v>14</v>
      </c>
      <c r="G1128" s="28" t="s">
        <v>588</v>
      </c>
      <c r="H1128" s="29" t="s">
        <v>589</v>
      </c>
      <c r="I1128" s="30">
        <v>33847</v>
      </c>
      <c r="J1128" s="30">
        <v>30000</v>
      </c>
      <c r="K1128" s="30">
        <v>63847</v>
      </c>
      <c r="L1128" s="30">
        <v>89000</v>
      </c>
      <c r="M1128" s="30">
        <v>89000</v>
      </c>
      <c r="N1128" s="30">
        <v>86162.08</v>
      </c>
      <c r="O1128" s="30">
        <v>86162.08</v>
      </c>
    </row>
    <row r="1129" spans="1:15" x14ac:dyDescent="0.25">
      <c r="A1129" s="10" t="str">
        <f>MID(Tabla1[[#This Row],[Org 2]],1,2)</f>
        <v>10</v>
      </c>
      <c r="B1129" s="28" t="s">
        <v>150</v>
      </c>
      <c r="C1129" s="28" t="s">
        <v>152</v>
      </c>
      <c r="D1129" s="11" t="str">
        <f>VLOOKUP(C1129,Hoja2!B:C,2,FALSE)</f>
        <v>Iniciativas Sociales</v>
      </c>
      <c r="E1129" s="12" t="str">
        <f t="shared" si="40"/>
        <v>2</v>
      </c>
      <c r="F1129" s="12" t="str">
        <f t="shared" si="41"/>
        <v>20</v>
      </c>
      <c r="G1129" s="28" t="s">
        <v>559</v>
      </c>
      <c r="H1129" s="29" t="s">
        <v>560</v>
      </c>
      <c r="I1129" s="30">
        <v>174000</v>
      </c>
      <c r="J1129" s="30">
        <v>-2600</v>
      </c>
      <c r="K1129" s="30">
        <v>171400</v>
      </c>
      <c r="L1129" s="30">
        <v>171389.54</v>
      </c>
      <c r="M1129" s="30">
        <v>171389.48</v>
      </c>
      <c r="N1129" s="30">
        <v>171389.48</v>
      </c>
      <c r="O1129" s="30">
        <v>69499.73</v>
      </c>
    </row>
    <row r="1130" spans="1:15" x14ac:dyDescent="0.25">
      <c r="A1130" s="10" t="str">
        <f>MID(Tabla1[[#This Row],[Org 2]],1,2)</f>
        <v>10</v>
      </c>
      <c r="B1130" s="28" t="s">
        <v>150</v>
      </c>
      <c r="C1130" s="28" t="s">
        <v>152</v>
      </c>
      <c r="D1130" s="11" t="str">
        <f>VLOOKUP(C1130,Hoja2!B:C,2,FALSE)</f>
        <v>Iniciativas Sociales</v>
      </c>
      <c r="E1130" s="12" t="str">
        <f t="shared" si="40"/>
        <v>2</v>
      </c>
      <c r="F1130" s="12" t="str">
        <f t="shared" si="41"/>
        <v>21</v>
      </c>
      <c r="G1130" s="28" t="s">
        <v>496</v>
      </c>
      <c r="H1130" s="29" t="s">
        <v>497</v>
      </c>
      <c r="I1130" s="30">
        <v>70000</v>
      </c>
      <c r="J1130" s="30">
        <v>0</v>
      </c>
      <c r="K1130" s="30">
        <v>70000</v>
      </c>
      <c r="L1130" s="30">
        <v>48491.63</v>
      </c>
      <c r="M1130" s="30">
        <v>39006.26</v>
      </c>
      <c r="N1130" s="30">
        <v>34218.36</v>
      </c>
      <c r="O1130" s="30">
        <v>25249.439999999999</v>
      </c>
    </row>
    <row r="1131" spans="1:15" x14ac:dyDescent="0.25">
      <c r="A1131" s="10" t="str">
        <f>MID(Tabla1[[#This Row],[Org 2]],1,2)</f>
        <v>10</v>
      </c>
      <c r="B1131" s="28" t="s">
        <v>150</v>
      </c>
      <c r="C1131" s="28" t="s">
        <v>152</v>
      </c>
      <c r="D1131" s="11" t="str">
        <f>VLOOKUP(C1131,Hoja2!B:C,2,FALSE)</f>
        <v>Iniciativas Sociales</v>
      </c>
      <c r="E1131" s="12" t="str">
        <f t="shared" si="40"/>
        <v>2</v>
      </c>
      <c r="F1131" s="12" t="str">
        <f t="shared" si="41"/>
        <v>21</v>
      </c>
      <c r="G1131" s="28" t="s">
        <v>420</v>
      </c>
      <c r="H1131" s="29" t="s">
        <v>421</v>
      </c>
      <c r="I1131" s="30">
        <v>60625</v>
      </c>
      <c r="J1131" s="30">
        <v>0</v>
      </c>
      <c r="K1131" s="30">
        <v>60625</v>
      </c>
      <c r="L1131" s="30">
        <v>54306.23</v>
      </c>
      <c r="M1131" s="30">
        <v>54306.23</v>
      </c>
      <c r="N1131" s="30">
        <v>45058.77</v>
      </c>
      <c r="O1131" s="30">
        <v>37309.57</v>
      </c>
    </row>
    <row r="1132" spans="1:15" x14ac:dyDescent="0.25">
      <c r="A1132" s="10" t="str">
        <f>MID(Tabla1[[#This Row],[Org 2]],1,2)</f>
        <v>10</v>
      </c>
      <c r="B1132" s="28" t="s">
        <v>150</v>
      </c>
      <c r="C1132" s="28" t="s">
        <v>152</v>
      </c>
      <c r="D1132" s="11" t="str">
        <f>VLOOKUP(C1132,Hoja2!B:C,2,FALSE)</f>
        <v>Iniciativas Sociales</v>
      </c>
      <c r="E1132" s="12" t="str">
        <f t="shared" si="40"/>
        <v>2</v>
      </c>
      <c r="F1132" s="12" t="str">
        <f t="shared" si="41"/>
        <v>21</v>
      </c>
      <c r="G1132" s="28" t="s">
        <v>702</v>
      </c>
      <c r="H1132" s="29" t="s">
        <v>577</v>
      </c>
      <c r="I1132" s="30">
        <v>1000</v>
      </c>
      <c r="J1132" s="30">
        <v>0</v>
      </c>
      <c r="K1132" s="30">
        <v>1000</v>
      </c>
      <c r="L1132" s="30">
        <v>4420.6000000000004</v>
      </c>
      <c r="M1132" s="30">
        <v>4420.6000000000004</v>
      </c>
      <c r="N1132" s="30">
        <v>3955.93</v>
      </c>
      <c r="O1132" s="30">
        <v>3955.93</v>
      </c>
    </row>
    <row r="1133" spans="1:15" x14ac:dyDescent="0.25">
      <c r="A1133" s="10" t="str">
        <f>MID(Tabla1[[#This Row],[Org 2]],1,2)</f>
        <v>10</v>
      </c>
      <c r="B1133" s="28" t="s">
        <v>150</v>
      </c>
      <c r="C1133" s="28" t="s">
        <v>152</v>
      </c>
      <c r="D1133" s="11" t="str">
        <f>VLOOKUP(C1133,Hoja2!B:C,2,FALSE)</f>
        <v>Iniciativas Sociales</v>
      </c>
      <c r="E1133" s="12" t="str">
        <f t="shared" si="40"/>
        <v>2</v>
      </c>
      <c r="F1133" s="12" t="str">
        <f t="shared" si="41"/>
        <v>21</v>
      </c>
      <c r="G1133" s="28" t="s">
        <v>610</v>
      </c>
      <c r="H1133" s="29" t="s">
        <v>611</v>
      </c>
      <c r="I1133" s="30">
        <v>10000</v>
      </c>
      <c r="J1133" s="30">
        <v>0</v>
      </c>
      <c r="K1133" s="30">
        <v>10000</v>
      </c>
      <c r="L1133" s="30">
        <v>7997.89</v>
      </c>
      <c r="M1133" s="30">
        <v>7997.89</v>
      </c>
      <c r="N1133" s="30">
        <v>7997.88</v>
      </c>
      <c r="O1133" s="30">
        <v>7331.39</v>
      </c>
    </row>
    <row r="1134" spans="1:15" x14ac:dyDescent="0.25">
      <c r="A1134" s="10" t="str">
        <f>MID(Tabla1[[#This Row],[Org 2]],1,2)</f>
        <v>10</v>
      </c>
      <c r="B1134" s="28" t="s">
        <v>150</v>
      </c>
      <c r="C1134" s="28" t="s">
        <v>152</v>
      </c>
      <c r="D1134" s="11" t="str">
        <f>VLOOKUP(C1134,Hoja2!B:C,2,FALSE)</f>
        <v>Iniciativas Sociales</v>
      </c>
      <c r="E1134" s="12" t="str">
        <f t="shared" si="40"/>
        <v>2</v>
      </c>
      <c r="F1134" s="12" t="str">
        <f t="shared" si="41"/>
        <v>22</v>
      </c>
      <c r="G1134" s="28" t="s">
        <v>394</v>
      </c>
      <c r="H1134" s="29" t="s">
        <v>395</v>
      </c>
      <c r="I1134" s="30">
        <v>15000</v>
      </c>
      <c r="J1134" s="30">
        <v>0</v>
      </c>
      <c r="K1134" s="30">
        <v>15000</v>
      </c>
      <c r="L1134" s="30">
        <v>18385</v>
      </c>
      <c r="M1134" s="30">
        <v>18385</v>
      </c>
      <c r="N1134" s="30">
        <v>18352.439999999999</v>
      </c>
      <c r="O1134" s="30">
        <v>18352.439999999999</v>
      </c>
    </row>
    <row r="1135" spans="1:15" x14ac:dyDescent="0.25">
      <c r="A1135" s="10" t="str">
        <f>MID(Tabla1[[#This Row],[Org 2]],1,2)</f>
        <v>10</v>
      </c>
      <c r="B1135" s="28" t="s">
        <v>150</v>
      </c>
      <c r="C1135" s="28" t="s">
        <v>152</v>
      </c>
      <c r="D1135" s="11" t="str">
        <f>VLOOKUP(C1135,Hoja2!B:C,2,FALSE)</f>
        <v>Iniciativas Sociales</v>
      </c>
      <c r="E1135" s="12" t="str">
        <f t="shared" si="40"/>
        <v>2</v>
      </c>
      <c r="F1135" s="12" t="str">
        <f t="shared" si="41"/>
        <v>22</v>
      </c>
      <c r="G1135" s="28" t="s">
        <v>453</v>
      </c>
      <c r="H1135" s="29" t="s">
        <v>454</v>
      </c>
      <c r="I1135" s="30">
        <v>160000</v>
      </c>
      <c r="J1135" s="30">
        <v>0</v>
      </c>
      <c r="K1135" s="30">
        <v>160000</v>
      </c>
      <c r="L1135" s="30">
        <v>160000</v>
      </c>
      <c r="M1135" s="30">
        <v>160000</v>
      </c>
      <c r="N1135" s="30">
        <v>87686.15</v>
      </c>
      <c r="O1135" s="30">
        <v>76876.009999999995</v>
      </c>
    </row>
    <row r="1136" spans="1:15" x14ac:dyDescent="0.25">
      <c r="A1136" s="10" t="str">
        <f>MID(Tabla1[[#This Row],[Org 2]],1,2)</f>
        <v>10</v>
      </c>
      <c r="B1136" s="28" t="s">
        <v>150</v>
      </c>
      <c r="C1136" s="28" t="s">
        <v>152</v>
      </c>
      <c r="D1136" s="11" t="str">
        <f>VLOOKUP(C1136,Hoja2!B:C,2,FALSE)</f>
        <v>Iniciativas Sociales</v>
      </c>
      <c r="E1136" s="12" t="str">
        <f t="shared" si="40"/>
        <v>2</v>
      </c>
      <c r="F1136" s="12" t="str">
        <f t="shared" si="41"/>
        <v>22</v>
      </c>
      <c r="G1136" s="28" t="s">
        <v>498</v>
      </c>
      <c r="H1136" s="29" t="s">
        <v>499</v>
      </c>
      <c r="I1136" s="30">
        <v>108800</v>
      </c>
      <c r="J1136" s="30">
        <v>0</v>
      </c>
      <c r="K1136" s="30">
        <v>108800</v>
      </c>
      <c r="L1136" s="30">
        <v>133600</v>
      </c>
      <c r="M1136" s="30">
        <v>133600</v>
      </c>
      <c r="N1136" s="30">
        <v>102399.41</v>
      </c>
      <c r="O1136" s="30">
        <v>97513.63</v>
      </c>
    </row>
    <row r="1137" spans="1:15" x14ac:dyDescent="0.25">
      <c r="A1137" s="10" t="str">
        <f>MID(Tabla1[[#This Row],[Org 2]],1,2)</f>
        <v>10</v>
      </c>
      <c r="B1137" s="28" t="s">
        <v>150</v>
      </c>
      <c r="C1137" s="28" t="s">
        <v>152</v>
      </c>
      <c r="D1137" s="11" t="str">
        <f>VLOOKUP(C1137,Hoja2!B:C,2,FALSE)</f>
        <v>Iniciativas Sociales</v>
      </c>
      <c r="E1137" s="12" t="str">
        <f t="shared" si="40"/>
        <v>2</v>
      </c>
      <c r="F1137" s="12" t="str">
        <f t="shared" si="41"/>
        <v>22</v>
      </c>
      <c r="G1137" s="28" t="s">
        <v>439</v>
      </c>
      <c r="H1137" s="29" t="s">
        <v>440</v>
      </c>
      <c r="I1137" s="30">
        <v>10000</v>
      </c>
      <c r="J1137" s="30">
        <v>0</v>
      </c>
      <c r="K1137" s="30">
        <v>10000</v>
      </c>
      <c r="L1137" s="30">
        <v>6233.4</v>
      </c>
      <c r="M1137" s="30">
        <v>6233.4</v>
      </c>
      <c r="N1137" s="30">
        <v>5118.04</v>
      </c>
      <c r="O1137" s="30">
        <v>3889.89</v>
      </c>
    </row>
    <row r="1138" spans="1:15" x14ac:dyDescent="0.25">
      <c r="A1138" s="10" t="str">
        <f>MID(Tabla1[[#This Row],[Org 2]],1,2)</f>
        <v>10</v>
      </c>
      <c r="B1138" s="28" t="s">
        <v>150</v>
      </c>
      <c r="C1138" s="28" t="s">
        <v>152</v>
      </c>
      <c r="D1138" s="11" t="str">
        <f>VLOOKUP(C1138,Hoja2!B:C,2,FALSE)</f>
        <v>Iniciativas Sociales</v>
      </c>
      <c r="E1138" s="12" t="str">
        <f t="shared" si="40"/>
        <v>2</v>
      </c>
      <c r="F1138" s="12" t="str">
        <f t="shared" si="41"/>
        <v>22</v>
      </c>
      <c r="G1138" s="28" t="s">
        <v>443</v>
      </c>
      <c r="H1138" s="29" t="s">
        <v>444</v>
      </c>
      <c r="I1138" s="30">
        <v>23000</v>
      </c>
      <c r="J1138" s="30">
        <v>0</v>
      </c>
      <c r="K1138" s="30">
        <v>23000</v>
      </c>
      <c r="L1138" s="30">
        <v>3413.53</v>
      </c>
      <c r="M1138" s="30">
        <v>3413.53</v>
      </c>
      <c r="N1138" s="30">
        <v>3413.52</v>
      </c>
      <c r="O1138" s="30">
        <v>3413.52</v>
      </c>
    </row>
    <row r="1139" spans="1:15" x14ac:dyDescent="0.25">
      <c r="A1139" s="10" t="str">
        <f>MID(Tabla1[[#This Row],[Org 2]],1,2)</f>
        <v>10</v>
      </c>
      <c r="B1139" s="28" t="s">
        <v>150</v>
      </c>
      <c r="C1139" s="28" t="s">
        <v>152</v>
      </c>
      <c r="D1139" s="11" t="str">
        <f>VLOOKUP(C1139,Hoja2!B:C,2,FALSE)</f>
        <v>Iniciativas Sociales</v>
      </c>
      <c r="E1139" s="12" t="str">
        <f t="shared" si="40"/>
        <v>2</v>
      </c>
      <c r="F1139" s="12" t="str">
        <f t="shared" si="41"/>
        <v>22</v>
      </c>
      <c r="G1139" s="28" t="s">
        <v>563</v>
      </c>
      <c r="H1139" s="29" t="s">
        <v>564</v>
      </c>
      <c r="I1139" s="30">
        <v>7043</v>
      </c>
      <c r="J1139" s="30">
        <v>0</v>
      </c>
      <c r="K1139" s="30">
        <v>7043</v>
      </c>
      <c r="L1139" s="30">
        <v>7041.42</v>
      </c>
      <c r="M1139" s="30">
        <v>7041.42</v>
      </c>
      <c r="N1139" s="30">
        <v>7041.3</v>
      </c>
      <c r="O1139" s="30">
        <v>7041.3</v>
      </c>
    </row>
    <row r="1140" spans="1:15" x14ac:dyDescent="0.25">
      <c r="A1140" s="10" t="str">
        <f>MID(Tabla1[[#This Row],[Org 2]],1,2)</f>
        <v>10</v>
      </c>
      <c r="B1140" s="28" t="s">
        <v>150</v>
      </c>
      <c r="C1140" s="28" t="s">
        <v>152</v>
      </c>
      <c r="D1140" s="11" t="str">
        <f>VLOOKUP(C1140,Hoja2!B:C,2,FALSE)</f>
        <v>Iniciativas Sociales</v>
      </c>
      <c r="E1140" s="12" t="str">
        <f t="shared" si="40"/>
        <v>2</v>
      </c>
      <c r="F1140" s="12" t="str">
        <f t="shared" si="41"/>
        <v>22</v>
      </c>
      <c r="G1140" s="28" t="s">
        <v>396</v>
      </c>
      <c r="H1140" s="29" t="s">
        <v>397</v>
      </c>
      <c r="I1140" s="30">
        <v>1000</v>
      </c>
      <c r="J1140" s="30">
        <v>0</v>
      </c>
      <c r="K1140" s="30">
        <v>1000</v>
      </c>
      <c r="L1140" s="30">
        <v>928.4</v>
      </c>
      <c r="M1140" s="30">
        <v>928.4</v>
      </c>
      <c r="N1140" s="30">
        <v>928.4</v>
      </c>
      <c r="O1140" s="30">
        <v>928.4</v>
      </c>
    </row>
    <row r="1141" spans="1:15" x14ac:dyDescent="0.25">
      <c r="A1141" s="10" t="str">
        <f>MID(Tabla1[[#This Row],[Org 2]],1,2)</f>
        <v>10</v>
      </c>
      <c r="B1141" s="28" t="s">
        <v>150</v>
      </c>
      <c r="C1141" s="28" t="s">
        <v>152</v>
      </c>
      <c r="D1141" s="11" t="str">
        <f>VLOOKUP(C1141,Hoja2!B:C,2,FALSE)</f>
        <v>Iniciativas Sociales</v>
      </c>
      <c r="E1141" s="12" t="str">
        <f t="shared" si="40"/>
        <v>2</v>
      </c>
      <c r="F1141" s="12" t="str">
        <f t="shared" si="41"/>
        <v>22</v>
      </c>
      <c r="G1141" s="28" t="s">
        <v>445</v>
      </c>
      <c r="H1141" s="29" t="s">
        <v>446</v>
      </c>
      <c r="I1141" s="30">
        <v>1000</v>
      </c>
      <c r="J1141" s="30">
        <v>0</v>
      </c>
      <c r="K1141" s="30">
        <v>1000</v>
      </c>
      <c r="L1141" s="30">
        <v>0</v>
      </c>
      <c r="M1141" s="30">
        <v>0</v>
      </c>
      <c r="N1141" s="30">
        <v>0</v>
      </c>
      <c r="O1141" s="30">
        <v>0</v>
      </c>
    </row>
    <row r="1142" spans="1:15" x14ac:dyDescent="0.25">
      <c r="A1142" s="10" t="str">
        <f>MID(Tabla1[[#This Row],[Org 2]],1,2)</f>
        <v>10</v>
      </c>
      <c r="B1142" s="28" t="s">
        <v>150</v>
      </c>
      <c r="C1142" s="28" t="s">
        <v>152</v>
      </c>
      <c r="D1142" s="11" t="str">
        <f>VLOOKUP(C1142,Hoja2!B:C,2,FALSE)</f>
        <v>Iniciativas Sociales</v>
      </c>
      <c r="E1142" s="12" t="str">
        <f t="shared" si="40"/>
        <v>2</v>
      </c>
      <c r="F1142" s="12" t="str">
        <f t="shared" si="41"/>
        <v>22</v>
      </c>
      <c r="G1142" s="28" t="s">
        <v>447</v>
      </c>
      <c r="H1142" s="29" t="s">
        <v>448</v>
      </c>
      <c r="I1142" s="30">
        <v>41050</v>
      </c>
      <c r="J1142" s="30">
        <v>0</v>
      </c>
      <c r="K1142" s="30">
        <v>41050</v>
      </c>
      <c r="L1142" s="30">
        <v>36182.239999999998</v>
      </c>
      <c r="M1142" s="30">
        <v>36182.239999999998</v>
      </c>
      <c r="N1142" s="30">
        <v>27715.81</v>
      </c>
      <c r="O1142" s="30">
        <v>27715.81</v>
      </c>
    </row>
    <row r="1143" spans="1:15" x14ac:dyDescent="0.25">
      <c r="A1143" s="10" t="str">
        <f>MID(Tabla1[[#This Row],[Org 2]],1,2)</f>
        <v>10</v>
      </c>
      <c r="B1143" s="28" t="s">
        <v>150</v>
      </c>
      <c r="C1143" s="28" t="s">
        <v>152</v>
      </c>
      <c r="D1143" s="11" t="str">
        <f>VLOOKUP(C1143,Hoja2!B:C,2,FALSE)</f>
        <v>Iniciativas Sociales</v>
      </c>
      <c r="E1143" s="12" t="str">
        <f t="shared" si="40"/>
        <v>2</v>
      </c>
      <c r="F1143" s="12" t="str">
        <f t="shared" si="41"/>
        <v>22</v>
      </c>
      <c r="G1143" s="28" t="s">
        <v>787</v>
      </c>
      <c r="H1143" s="29" t="s">
        <v>788</v>
      </c>
      <c r="I1143" s="30">
        <v>20000</v>
      </c>
      <c r="J1143" s="30">
        <v>0</v>
      </c>
      <c r="K1143" s="30">
        <v>20000</v>
      </c>
      <c r="L1143" s="30">
        <v>9443.75</v>
      </c>
      <c r="M1143" s="30">
        <v>9443.75</v>
      </c>
      <c r="N1143" s="30">
        <v>8798.75</v>
      </c>
      <c r="O1143" s="30">
        <v>6572.35</v>
      </c>
    </row>
    <row r="1144" spans="1:15" x14ac:dyDescent="0.25">
      <c r="A1144" s="10" t="str">
        <f>MID(Tabla1[[#This Row],[Org 2]],1,2)</f>
        <v>10</v>
      </c>
      <c r="B1144" s="28" t="s">
        <v>150</v>
      </c>
      <c r="C1144" s="28" t="s">
        <v>152</v>
      </c>
      <c r="D1144" s="11" t="str">
        <f>VLOOKUP(C1144,Hoja2!B:C,2,FALSE)</f>
        <v>Iniciativas Sociales</v>
      </c>
      <c r="E1144" s="12" t="str">
        <f t="shared" si="40"/>
        <v>2</v>
      </c>
      <c r="F1144" s="12" t="str">
        <f t="shared" si="41"/>
        <v>22</v>
      </c>
      <c r="G1144" s="28" t="s">
        <v>789</v>
      </c>
      <c r="H1144" s="29" t="s">
        <v>790</v>
      </c>
      <c r="I1144" s="30">
        <v>10000</v>
      </c>
      <c r="J1144" s="30">
        <v>0</v>
      </c>
      <c r="K1144" s="30">
        <v>10000</v>
      </c>
      <c r="L1144" s="30">
        <v>4272.41</v>
      </c>
      <c r="M1144" s="30">
        <v>4272.41</v>
      </c>
      <c r="N1144" s="30">
        <v>4072.41</v>
      </c>
      <c r="O1144" s="30">
        <v>2630.09</v>
      </c>
    </row>
    <row r="1145" spans="1:15" x14ac:dyDescent="0.25">
      <c r="A1145" s="10" t="str">
        <f>MID(Tabla1[[#This Row],[Org 2]],1,2)</f>
        <v>10</v>
      </c>
      <c r="B1145" s="28" t="s">
        <v>150</v>
      </c>
      <c r="C1145" s="28" t="s">
        <v>152</v>
      </c>
      <c r="D1145" s="11" t="str">
        <f>VLOOKUP(C1145,Hoja2!B:C,2,FALSE)</f>
        <v>Iniciativas Sociales</v>
      </c>
      <c r="E1145" s="12" t="str">
        <f t="shared" si="40"/>
        <v>2</v>
      </c>
      <c r="F1145" s="12" t="str">
        <f t="shared" si="41"/>
        <v>22</v>
      </c>
      <c r="G1145" s="28" t="s">
        <v>791</v>
      </c>
      <c r="H1145" s="29" t="s">
        <v>792</v>
      </c>
      <c r="I1145" s="30">
        <v>10000</v>
      </c>
      <c r="J1145" s="30">
        <v>0</v>
      </c>
      <c r="K1145" s="30">
        <v>10000</v>
      </c>
      <c r="L1145" s="30">
        <v>12857.42</v>
      </c>
      <c r="M1145" s="30">
        <v>12857.42</v>
      </c>
      <c r="N1145" s="30">
        <v>12770.86</v>
      </c>
      <c r="O1145" s="30">
        <v>7536.17</v>
      </c>
    </row>
    <row r="1146" spans="1:15" x14ac:dyDescent="0.25">
      <c r="A1146" s="10" t="str">
        <f>MID(Tabla1[[#This Row],[Org 2]],1,2)</f>
        <v>10</v>
      </c>
      <c r="B1146" s="28" t="s">
        <v>150</v>
      </c>
      <c r="C1146" s="28" t="s">
        <v>152</v>
      </c>
      <c r="D1146" s="11" t="str">
        <f>VLOOKUP(C1146,Hoja2!B:C,2,FALSE)</f>
        <v>Iniciativas Sociales</v>
      </c>
      <c r="E1146" s="12" t="str">
        <f t="shared" si="40"/>
        <v>2</v>
      </c>
      <c r="F1146" s="12" t="str">
        <f t="shared" si="41"/>
        <v>22</v>
      </c>
      <c r="G1146" s="28" t="s">
        <v>793</v>
      </c>
      <c r="H1146" s="29" t="s">
        <v>794</v>
      </c>
      <c r="I1146" s="30">
        <v>5000</v>
      </c>
      <c r="J1146" s="30">
        <v>0</v>
      </c>
      <c r="K1146" s="30">
        <v>5000</v>
      </c>
      <c r="L1146" s="30">
        <v>4799.8999999999996</v>
      </c>
      <c r="M1146" s="30">
        <v>4799.8999999999996</v>
      </c>
      <c r="N1146" s="30">
        <v>4799.8999999999996</v>
      </c>
      <c r="O1146" s="30">
        <v>1197.9000000000001</v>
      </c>
    </row>
    <row r="1147" spans="1:15" x14ac:dyDescent="0.25">
      <c r="A1147" s="10" t="str">
        <f>MID(Tabla1[[#This Row],[Org 2]],1,2)</f>
        <v>10</v>
      </c>
      <c r="B1147" s="28" t="s">
        <v>150</v>
      </c>
      <c r="C1147" s="28" t="s">
        <v>152</v>
      </c>
      <c r="D1147" s="11" t="str">
        <f>VLOOKUP(C1147,Hoja2!B:C,2,FALSE)</f>
        <v>Iniciativas Sociales</v>
      </c>
      <c r="E1147" s="12" t="str">
        <f t="shared" si="40"/>
        <v>2</v>
      </c>
      <c r="F1147" s="12" t="str">
        <f t="shared" si="41"/>
        <v>22</v>
      </c>
      <c r="G1147" s="28" t="s">
        <v>449</v>
      </c>
      <c r="H1147" s="29" t="s">
        <v>450</v>
      </c>
      <c r="I1147" s="30">
        <v>21290</v>
      </c>
      <c r="J1147" s="30">
        <v>0</v>
      </c>
      <c r="K1147" s="30">
        <v>21290</v>
      </c>
      <c r="L1147" s="30">
        <v>45995.29</v>
      </c>
      <c r="M1147" s="30">
        <v>45995.29</v>
      </c>
      <c r="N1147" s="30">
        <v>44218.99</v>
      </c>
      <c r="O1147" s="30">
        <v>39287.39</v>
      </c>
    </row>
    <row r="1148" spans="1:15" x14ac:dyDescent="0.25">
      <c r="A1148" s="10" t="str">
        <f>MID(Tabla1[[#This Row],[Org 2]],1,2)</f>
        <v>10</v>
      </c>
      <c r="B1148" s="28" t="s">
        <v>150</v>
      </c>
      <c r="C1148" s="28" t="s">
        <v>152</v>
      </c>
      <c r="D1148" s="11" t="str">
        <f>VLOOKUP(C1148,Hoja2!B:C,2,FALSE)</f>
        <v>Iniciativas Sociales</v>
      </c>
      <c r="E1148" s="12" t="str">
        <f t="shared" si="40"/>
        <v>2</v>
      </c>
      <c r="F1148" s="12" t="str">
        <f t="shared" si="41"/>
        <v>22</v>
      </c>
      <c r="G1148" s="28" t="s">
        <v>500</v>
      </c>
      <c r="H1148" s="29" t="s">
        <v>501</v>
      </c>
      <c r="I1148" s="30">
        <v>371000</v>
      </c>
      <c r="J1148" s="30">
        <v>0</v>
      </c>
      <c r="K1148" s="30">
        <v>371000</v>
      </c>
      <c r="L1148" s="30">
        <v>362790.14</v>
      </c>
      <c r="M1148" s="30">
        <v>362790.14</v>
      </c>
      <c r="N1148" s="30">
        <v>362788.96</v>
      </c>
      <c r="O1148" s="30">
        <v>362788.96</v>
      </c>
    </row>
    <row r="1149" spans="1:15" x14ac:dyDescent="0.25">
      <c r="A1149" s="10" t="str">
        <f>MID(Tabla1[[#This Row],[Org 2]],1,2)</f>
        <v>10</v>
      </c>
      <c r="B1149" s="28" t="s">
        <v>150</v>
      </c>
      <c r="C1149" s="28" t="s">
        <v>152</v>
      </c>
      <c r="D1149" s="11" t="str">
        <f>VLOOKUP(C1149,Hoja2!B:C,2,FALSE)</f>
        <v>Iniciativas Sociales</v>
      </c>
      <c r="E1149" s="12" t="str">
        <f t="shared" si="40"/>
        <v>2</v>
      </c>
      <c r="F1149" s="12" t="str">
        <f t="shared" si="41"/>
        <v>22</v>
      </c>
      <c r="G1149" s="28" t="s">
        <v>461</v>
      </c>
      <c r="H1149" s="29" t="s">
        <v>462</v>
      </c>
      <c r="I1149" s="30">
        <v>10000</v>
      </c>
      <c r="J1149" s="30">
        <v>0</v>
      </c>
      <c r="K1149" s="30">
        <v>10000</v>
      </c>
      <c r="L1149" s="30">
        <v>18682.16</v>
      </c>
      <c r="M1149" s="30">
        <v>18682.16</v>
      </c>
      <c r="N1149" s="30">
        <v>15052.16</v>
      </c>
      <c r="O1149" s="30">
        <v>15052.16</v>
      </c>
    </row>
    <row r="1150" spans="1:15" x14ac:dyDescent="0.25">
      <c r="A1150" s="10" t="str">
        <f>MID(Tabla1[[#This Row],[Org 2]],1,2)</f>
        <v>10</v>
      </c>
      <c r="B1150" s="28" t="s">
        <v>150</v>
      </c>
      <c r="C1150" s="28" t="s">
        <v>152</v>
      </c>
      <c r="D1150" s="11" t="str">
        <f>VLOOKUP(C1150,Hoja2!B:C,2,FALSE)</f>
        <v>Iniciativas Sociales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8" t="s">
        <v>424</v>
      </c>
      <c r="H1150" s="29" t="s">
        <v>425</v>
      </c>
      <c r="I1150" s="30">
        <v>2261969</v>
      </c>
      <c r="J1150" s="30">
        <v>0</v>
      </c>
      <c r="K1150" s="30">
        <v>2261969</v>
      </c>
      <c r="L1150" s="30">
        <v>2157638.7400000002</v>
      </c>
      <c r="M1150" s="30">
        <v>2153086.04</v>
      </c>
      <c r="N1150" s="30">
        <v>1961524.8</v>
      </c>
      <c r="O1150" s="30">
        <v>1828090.71</v>
      </c>
    </row>
    <row r="1151" spans="1:15" x14ac:dyDescent="0.25">
      <c r="A1151" s="10" t="str">
        <f>MID(Tabla1[[#This Row],[Org 2]],1,2)</f>
        <v>10</v>
      </c>
      <c r="B1151" s="28" t="s">
        <v>150</v>
      </c>
      <c r="C1151" s="28" t="s">
        <v>152</v>
      </c>
      <c r="D1151" s="11" t="str">
        <f>VLOOKUP(C1151,Hoja2!B:C,2,FALSE)</f>
        <v>Iniciativas Sociales</v>
      </c>
      <c r="E1151" s="12" t="str">
        <f t="shared" si="42"/>
        <v>2</v>
      </c>
      <c r="F1151" s="12" t="str">
        <f t="shared" si="43"/>
        <v>23</v>
      </c>
      <c r="G1151" s="28" t="s">
        <v>404</v>
      </c>
      <c r="H1151" s="29" t="s">
        <v>405</v>
      </c>
      <c r="I1151" s="30">
        <v>300</v>
      </c>
      <c r="J1151" s="30">
        <v>600</v>
      </c>
      <c r="K1151" s="30">
        <v>900</v>
      </c>
      <c r="L1151" s="30">
        <v>201.6</v>
      </c>
      <c r="M1151" s="30">
        <v>201.6</v>
      </c>
      <c r="N1151" s="30">
        <v>201.6</v>
      </c>
      <c r="O1151" s="30">
        <v>182.9</v>
      </c>
    </row>
    <row r="1152" spans="1:15" x14ac:dyDescent="0.25">
      <c r="A1152" s="10" t="str">
        <f>MID(Tabla1[[#This Row],[Org 2]],1,2)</f>
        <v>10</v>
      </c>
      <c r="B1152" s="28" t="s">
        <v>150</v>
      </c>
      <c r="C1152" s="28" t="s">
        <v>152</v>
      </c>
      <c r="D1152" s="11" t="str">
        <f>VLOOKUP(C1152,Hoja2!B:C,2,FALSE)</f>
        <v>Iniciativas Sociales</v>
      </c>
      <c r="E1152" s="12" t="str">
        <f t="shared" si="42"/>
        <v>2</v>
      </c>
      <c r="F1152" s="12" t="str">
        <f t="shared" si="43"/>
        <v>23</v>
      </c>
      <c r="G1152" s="28" t="s">
        <v>408</v>
      </c>
      <c r="H1152" s="29" t="s">
        <v>409</v>
      </c>
      <c r="I1152" s="30">
        <v>300</v>
      </c>
      <c r="J1152" s="30">
        <v>300</v>
      </c>
      <c r="K1152" s="30">
        <v>600</v>
      </c>
      <c r="L1152" s="30">
        <v>381.39</v>
      </c>
      <c r="M1152" s="30">
        <v>381.39</v>
      </c>
      <c r="N1152" s="30">
        <v>381.39</v>
      </c>
      <c r="O1152" s="30">
        <v>317.83999999999997</v>
      </c>
    </row>
    <row r="1153" spans="1:15" x14ac:dyDescent="0.25">
      <c r="A1153" s="10" t="str">
        <f>MID(Tabla1[[#This Row],[Org 2]],1,2)</f>
        <v>10</v>
      </c>
      <c r="B1153" s="28" t="s">
        <v>150</v>
      </c>
      <c r="C1153" s="28" t="s">
        <v>152</v>
      </c>
      <c r="D1153" s="11" t="str">
        <f>VLOOKUP(C1153,Hoja2!B:C,2,FALSE)</f>
        <v>Iniciativas Sociales</v>
      </c>
      <c r="E1153" s="12" t="str">
        <f t="shared" si="42"/>
        <v>4</v>
      </c>
      <c r="F1153" s="12" t="str">
        <f t="shared" si="43"/>
        <v>48</v>
      </c>
      <c r="G1153" s="28" t="s">
        <v>656</v>
      </c>
      <c r="H1153" s="29" t="s">
        <v>657</v>
      </c>
      <c r="I1153" s="30">
        <v>111980</v>
      </c>
      <c r="J1153" s="30">
        <v>0</v>
      </c>
      <c r="K1153" s="30">
        <v>111980</v>
      </c>
      <c r="L1153" s="30">
        <v>111980</v>
      </c>
      <c r="M1153" s="30">
        <v>111555.2</v>
      </c>
      <c r="N1153" s="30">
        <v>110375.73</v>
      </c>
      <c r="O1153" s="30">
        <v>110375.73</v>
      </c>
    </row>
    <row r="1154" spans="1:15" x14ac:dyDescent="0.25">
      <c r="A1154" s="10" t="str">
        <f>MID(Tabla1[[#This Row],[Org 2]],1,2)</f>
        <v>10</v>
      </c>
      <c r="B1154" s="28" t="s">
        <v>150</v>
      </c>
      <c r="C1154" s="28" t="s">
        <v>152</v>
      </c>
      <c r="D1154" s="11" t="str">
        <f>VLOOKUP(C1154,Hoja2!B:C,2,FALSE)</f>
        <v>Iniciativas Sociales</v>
      </c>
      <c r="E1154" s="12" t="str">
        <f t="shared" si="42"/>
        <v>4</v>
      </c>
      <c r="F1154" s="12" t="str">
        <f t="shared" si="43"/>
        <v>48</v>
      </c>
      <c r="G1154" s="28" t="s">
        <v>775</v>
      </c>
      <c r="H1154" s="29" t="s">
        <v>776</v>
      </c>
      <c r="I1154" s="30">
        <v>102000</v>
      </c>
      <c r="J1154" s="30">
        <v>0</v>
      </c>
      <c r="K1154" s="30">
        <v>102000</v>
      </c>
      <c r="L1154" s="30">
        <v>117000</v>
      </c>
      <c r="M1154" s="30">
        <v>111605.75</v>
      </c>
      <c r="N1154" s="30">
        <v>111605.75</v>
      </c>
      <c r="O1154" s="30">
        <v>111605.75</v>
      </c>
    </row>
    <row r="1155" spans="1:15" x14ac:dyDescent="0.25">
      <c r="A1155" s="10" t="str">
        <f>MID(Tabla1[[#This Row],[Org 2]],1,2)</f>
        <v>10</v>
      </c>
      <c r="B1155" s="28" t="s">
        <v>150</v>
      </c>
      <c r="C1155" s="28" t="s">
        <v>152</v>
      </c>
      <c r="D1155" s="11" t="str">
        <f>VLOOKUP(C1155,Hoja2!B:C,2,FALSE)</f>
        <v>Iniciativas Sociales</v>
      </c>
      <c r="E1155" s="12" t="str">
        <f t="shared" si="42"/>
        <v>4</v>
      </c>
      <c r="F1155" s="12" t="str">
        <f t="shared" si="43"/>
        <v>48</v>
      </c>
      <c r="G1155" s="28" t="s">
        <v>795</v>
      </c>
      <c r="H1155" s="29" t="s">
        <v>796</v>
      </c>
      <c r="I1155" s="30">
        <v>33660</v>
      </c>
      <c r="J1155" s="30">
        <v>0</v>
      </c>
      <c r="K1155" s="30">
        <v>33660</v>
      </c>
      <c r="L1155" s="30">
        <v>33660</v>
      </c>
      <c r="M1155" s="30">
        <v>33660</v>
      </c>
      <c r="N1155" s="30">
        <v>33660</v>
      </c>
      <c r="O1155" s="30">
        <v>33660</v>
      </c>
    </row>
    <row r="1156" spans="1:15" x14ac:dyDescent="0.25">
      <c r="A1156" s="10" t="str">
        <f>MID(Tabla1[[#This Row],[Org 2]],1,2)</f>
        <v>10</v>
      </c>
      <c r="B1156" s="28" t="s">
        <v>150</v>
      </c>
      <c r="C1156" s="28" t="s">
        <v>152</v>
      </c>
      <c r="D1156" s="11" t="str">
        <f>VLOOKUP(C1156,Hoja2!B:C,2,FALSE)</f>
        <v>Iniciativas Sociales</v>
      </c>
      <c r="E1156" s="12" t="str">
        <f t="shared" si="42"/>
        <v>4</v>
      </c>
      <c r="F1156" s="12" t="str">
        <f t="shared" si="43"/>
        <v>48</v>
      </c>
      <c r="G1156" s="28" t="s">
        <v>797</v>
      </c>
      <c r="H1156" s="29" t="s">
        <v>798</v>
      </c>
      <c r="I1156" s="30">
        <v>14850</v>
      </c>
      <c r="J1156" s="30">
        <v>0</v>
      </c>
      <c r="K1156" s="30">
        <v>14850</v>
      </c>
      <c r="L1156" s="30">
        <v>14850</v>
      </c>
      <c r="M1156" s="30">
        <v>14850</v>
      </c>
      <c r="N1156" s="30">
        <v>14850</v>
      </c>
      <c r="O1156" s="30">
        <v>14850</v>
      </c>
    </row>
    <row r="1157" spans="1:15" x14ac:dyDescent="0.25">
      <c r="A1157" s="10" t="str">
        <f>MID(Tabla1[[#This Row],[Org 2]],1,2)</f>
        <v>10</v>
      </c>
      <c r="B1157" s="28" t="s">
        <v>150</v>
      </c>
      <c r="C1157" s="28" t="s">
        <v>152</v>
      </c>
      <c r="D1157" s="11" t="str">
        <f>VLOOKUP(C1157,Hoja2!B:C,2,FALSE)</f>
        <v>Iniciativas Sociales</v>
      </c>
      <c r="E1157" s="12" t="str">
        <f t="shared" si="42"/>
        <v>4</v>
      </c>
      <c r="F1157" s="12" t="str">
        <f t="shared" si="43"/>
        <v>48</v>
      </c>
      <c r="G1157" s="28" t="s">
        <v>799</v>
      </c>
      <c r="H1157" s="29" t="s">
        <v>800</v>
      </c>
      <c r="I1157" s="30">
        <v>8910</v>
      </c>
      <c r="J1157" s="30">
        <v>0</v>
      </c>
      <c r="K1157" s="30">
        <v>8910</v>
      </c>
      <c r="L1157" s="30">
        <v>8910</v>
      </c>
      <c r="M1157" s="30">
        <v>8910</v>
      </c>
      <c r="N1157" s="30">
        <v>8910</v>
      </c>
      <c r="O1157" s="30">
        <v>8910</v>
      </c>
    </row>
    <row r="1158" spans="1:15" x14ac:dyDescent="0.25">
      <c r="A1158" s="10" t="str">
        <f>MID(Tabla1[[#This Row],[Org 2]],1,2)</f>
        <v>10</v>
      </c>
      <c r="B1158" s="28" t="s">
        <v>150</v>
      </c>
      <c r="C1158" s="28" t="s">
        <v>152</v>
      </c>
      <c r="D1158" s="11" t="str">
        <f>VLOOKUP(C1158,Hoja2!B:C,2,FALSE)</f>
        <v>Iniciativas Sociales</v>
      </c>
      <c r="E1158" s="12" t="str">
        <f t="shared" si="42"/>
        <v>4</v>
      </c>
      <c r="F1158" s="12" t="str">
        <f t="shared" si="43"/>
        <v>48</v>
      </c>
      <c r="G1158" s="28" t="s">
        <v>801</v>
      </c>
      <c r="H1158" s="29" t="s">
        <v>802</v>
      </c>
      <c r="I1158" s="30">
        <v>3850</v>
      </c>
      <c r="J1158" s="30">
        <v>0</v>
      </c>
      <c r="K1158" s="30">
        <v>3850</v>
      </c>
      <c r="L1158" s="30">
        <v>3500</v>
      </c>
      <c r="M1158" s="30">
        <v>3500</v>
      </c>
      <c r="N1158" s="30">
        <v>3500</v>
      </c>
      <c r="O1158" s="30">
        <v>3500</v>
      </c>
    </row>
    <row r="1159" spans="1:15" x14ac:dyDescent="0.25">
      <c r="A1159" s="10" t="str">
        <f>MID(Tabla1[[#This Row],[Org 2]],1,2)</f>
        <v>10</v>
      </c>
      <c r="B1159" s="28" t="s">
        <v>150</v>
      </c>
      <c r="C1159" s="28" t="s">
        <v>152</v>
      </c>
      <c r="D1159" s="11" t="str">
        <f>VLOOKUP(C1159,Hoja2!B:C,2,FALSE)</f>
        <v>Iniciativas Sociales</v>
      </c>
      <c r="E1159" s="12" t="str">
        <f t="shared" ref="E1159:E1222" si="44">LEFT(G1159,1)</f>
        <v>4</v>
      </c>
      <c r="F1159" s="12" t="str">
        <f t="shared" ref="F1159:F1222" si="45">LEFT(G1159,2)</f>
        <v>48</v>
      </c>
      <c r="G1159" s="28" t="s">
        <v>803</v>
      </c>
      <c r="H1159" s="29" t="s">
        <v>804</v>
      </c>
      <c r="I1159" s="30">
        <v>2970</v>
      </c>
      <c r="J1159" s="30">
        <v>0</v>
      </c>
      <c r="K1159" s="30">
        <v>2970</v>
      </c>
      <c r="L1159" s="30">
        <v>2970</v>
      </c>
      <c r="M1159" s="30">
        <v>2970</v>
      </c>
      <c r="N1159" s="30">
        <v>2970</v>
      </c>
      <c r="O1159" s="30">
        <v>2970</v>
      </c>
    </row>
    <row r="1160" spans="1:15" x14ac:dyDescent="0.25">
      <c r="A1160" s="10" t="str">
        <f>MID(Tabla1[[#This Row],[Org 2]],1,2)</f>
        <v>10</v>
      </c>
      <c r="B1160" s="28" t="s">
        <v>150</v>
      </c>
      <c r="C1160" s="28" t="s">
        <v>152</v>
      </c>
      <c r="D1160" s="11" t="str">
        <f>VLOOKUP(C1160,Hoja2!B:C,2,FALSE)</f>
        <v>Iniciativas Sociales</v>
      </c>
      <c r="E1160" s="12" t="str">
        <f t="shared" si="44"/>
        <v>4</v>
      </c>
      <c r="F1160" s="12" t="str">
        <f t="shared" si="45"/>
        <v>48</v>
      </c>
      <c r="G1160" s="28" t="s">
        <v>805</v>
      </c>
      <c r="H1160" s="29" t="s">
        <v>806</v>
      </c>
      <c r="I1160" s="30">
        <v>7700</v>
      </c>
      <c r="J1160" s="30">
        <v>0</v>
      </c>
      <c r="K1160" s="30">
        <v>7700</v>
      </c>
      <c r="L1160" s="30">
        <v>7700</v>
      </c>
      <c r="M1160" s="30">
        <v>7700</v>
      </c>
      <c r="N1160" s="30">
        <v>7700</v>
      </c>
      <c r="O1160" s="30">
        <v>7700</v>
      </c>
    </row>
    <row r="1161" spans="1:15" x14ac:dyDescent="0.25">
      <c r="A1161" s="10" t="str">
        <f>MID(Tabla1[[#This Row],[Org 2]],1,2)</f>
        <v>10</v>
      </c>
      <c r="B1161" s="28" t="s">
        <v>150</v>
      </c>
      <c r="C1161" s="28" t="s">
        <v>152</v>
      </c>
      <c r="D1161" s="11" t="str">
        <f>VLOOKUP(C1161,Hoja2!B:C,2,FALSE)</f>
        <v>Iniciativas Sociales</v>
      </c>
      <c r="E1161" s="12" t="str">
        <f t="shared" si="44"/>
        <v>4</v>
      </c>
      <c r="F1161" s="12" t="str">
        <f t="shared" si="45"/>
        <v>48</v>
      </c>
      <c r="G1161" s="28" t="s">
        <v>807</v>
      </c>
      <c r="H1161" s="29" t="s">
        <v>808</v>
      </c>
      <c r="I1161" s="30">
        <v>5000</v>
      </c>
      <c r="J1161" s="30">
        <v>0</v>
      </c>
      <c r="K1161" s="30">
        <v>5000</v>
      </c>
      <c r="L1161" s="30">
        <v>5000</v>
      </c>
      <c r="M1161" s="30">
        <v>5000</v>
      </c>
      <c r="N1161" s="30">
        <v>5000</v>
      </c>
      <c r="O1161" s="30">
        <v>5000</v>
      </c>
    </row>
    <row r="1162" spans="1:15" x14ac:dyDescent="0.25">
      <c r="A1162" s="10" t="str">
        <f>MID(Tabla1[[#This Row],[Org 2]],1,2)</f>
        <v>10</v>
      </c>
      <c r="B1162" s="28" t="s">
        <v>150</v>
      </c>
      <c r="C1162" s="28" t="s">
        <v>152</v>
      </c>
      <c r="D1162" s="11" t="str">
        <f>VLOOKUP(C1162,Hoja2!B:C,2,FALSE)</f>
        <v>Iniciativas Sociales</v>
      </c>
      <c r="E1162" s="12" t="str">
        <f t="shared" si="44"/>
        <v>4</v>
      </c>
      <c r="F1162" s="12" t="str">
        <f t="shared" si="45"/>
        <v>48</v>
      </c>
      <c r="G1162" s="28" t="s">
        <v>809</v>
      </c>
      <c r="H1162" s="29" t="s">
        <v>810</v>
      </c>
      <c r="I1162" s="30">
        <v>5850</v>
      </c>
      <c r="J1162" s="30">
        <v>0</v>
      </c>
      <c r="K1162" s="30">
        <v>5850</v>
      </c>
      <c r="L1162" s="30">
        <v>5850</v>
      </c>
      <c r="M1162" s="30">
        <v>5850</v>
      </c>
      <c r="N1162" s="30">
        <v>5850</v>
      </c>
      <c r="O1162" s="30">
        <v>5850</v>
      </c>
    </row>
    <row r="1163" spans="1:15" x14ac:dyDescent="0.25">
      <c r="A1163" s="10" t="str">
        <f>MID(Tabla1[[#This Row],[Org 2]],1,2)</f>
        <v>10</v>
      </c>
      <c r="B1163" s="28" t="s">
        <v>150</v>
      </c>
      <c r="C1163" s="28" t="s">
        <v>152</v>
      </c>
      <c r="D1163" s="11" t="str">
        <f>VLOOKUP(C1163,Hoja2!B:C,2,FALSE)</f>
        <v>Iniciativas Sociales</v>
      </c>
      <c r="E1163" s="12" t="str">
        <f t="shared" si="44"/>
        <v>4</v>
      </c>
      <c r="F1163" s="12" t="str">
        <f t="shared" si="45"/>
        <v>48</v>
      </c>
      <c r="G1163" s="28" t="s">
        <v>811</v>
      </c>
      <c r="H1163" s="29" t="s">
        <v>812</v>
      </c>
      <c r="I1163" s="30">
        <v>4000</v>
      </c>
      <c r="J1163" s="30">
        <v>0</v>
      </c>
      <c r="K1163" s="30">
        <v>4000</v>
      </c>
      <c r="L1163" s="30">
        <v>4000</v>
      </c>
      <c r="M1163" s="30">
        <v>4000</v>
      </c>
      <c r="N1163" s="30">
        <v>4000</v>
      </c>
      <c r="O1163" s="30">
        <v>4000</v>
      </c>
    </row>
    <row r="1164" spans="1:15" x14ac:dyDescent="0.25">
      <c r="A1164" s="10" t="str">
        <f>MID(Tabla1[[#This Row],[Org 2]],1,2)</f>
        <v>10</v>
      </c>
      <c r="B1164" s="28" t="s">
        <v>150</v>
      </c>
      <c r="C1164" s="28" t="s">
        <v>152</v>
      </c>
      <c r="D1164" s="11" t="str">
        <f>VLOOKUP(C1164,Hoja2!B:C,2,FALSE)</f>
        <v>Iniciativas Sociales</v>
      </c>
      <c r="E1164" s="12" t="str">
        <f t="shared" si="44"/>
        <v>4</v>
      </c>
      <c r="F1164" s="12" t="str">
        <f t="shared" si="45"/>
        <v>48</v>
      </c>
      <c r="G1164" s="28" t="s">
        <v>813</v>
      </c>
      <c r="H1164" s="29" t="s">
        <v>814</v>
      </c>
      <c r="I1164" s="30">
        <v>1500</v>
      </c>
      <c r="J1164" s="30">
        <v>0</v>
      </c>
      <c r="K1164" s="30">
        <v>1500</v>
      </c>
      <c r="L1164" s="30">
        <v>1500</v>
      </c>
      <c r="M1164" s="30">
        <v>1500</v>
      </c>
      <c r="N1164" s="30">
        <v>1500</v>
      </c>
      <c r="O1164" s="30">
        <v>1500</v>
      </c>
    </row>
    <row r="1165" spans="1:15" x14ac:dyDescent="0.25">
      <c r="A1165" s="10" t="str">
        <f>MID(Tabla1[[#This Row],[Org 2]],1,2)</f>
        <v>10</v>
      </c>
      <c r="B1165" s="28" t="s">
        <v>150</v>
      </c>
      <c r="C1165" s="28" t="s">
        <v>152</v>
      </c>
      <c r="D1165" s="11" t="str">
        <f>VLOOKUP(C1165,Hoja2!B:C,2,FALSE)</f>
        <v>Iniciativas Sociales</v>
      </c>
      <c r="E1165" s="12" t="str">
        <f t="shared" si="44"/>
        <v>4</v>
      </c>
      <c r="F1165" s="12" t="str">
        <f t="shared" si="45"/>
        <v>48</v>
      </c>
      <c r="G1165" s="28" t="s">
        <v>815</v>
      </c>
      <c r="H1165" s="29" t="s">
        <v>816</v>
      </c>
      <c r="I1165" s="30">
        <v>66000</v>
      </c>
      <c r="J1165" s="30">
        <v>0</v>
      </c>
      <c r="K1165" s="30">
        <v>66000</v>
      </c>
      <c r="L1165" s="30">
        <v>66000</v>
      </c>
      <c r="M1165" s="30">
        <v>66000</v>
      </c>
      <c r="N1165" s="30">
        <v>66000</v>
      </c>
      <c r="O1165" s="30">
        <v>66000</v>
      </c>
    </row>
    <row r="1166" spans="1:15" x14ac:dyDescent="0.25">
      <c r="A1166" s="10" t="str">
        <f>MID(Tabla1[[#This Row],[Org 2]],1,2)</f>
        <v>10</v>
      </c>
      <c r="B1166" s="28" t="s">
        <v>150</v>
      </c>
      <c r="C1166" s="28" t="s">
        <v>152</v>
      </c>
      <c r="D1166" s="11" t="str">
        <f>VLOOKUP(C1166,Hoja2!B:C,2,FALSE)</f>
        <v>Iniciativas Sociales</v>
      </c>
      <c r="E1166" s="12" t="str">
        <f t="shared" si="44"/>
        <v>4</v>
      </c>
      <c r="F1166" s="12" t="str">
        <f t="shared" si="45"/>
        <v>48</v>
      </c>
      <c r="G1166" s="28" t="s">
        <v>817</v>
      </c>
      <c r="H1166" s="29" t="s">
        <v>818</v>
      </c>
      <c r="I1166" s="30">
        <v>3000</v>
      </c>
      <c r="J1166" s="30">
        <v>0</v>
      </c>
      <c r="K1166" s="30">
        <v>3000</v>
      </c>
      <c r="L1166" s="30">
        <v>3000</v>
      </c>
      <c r="M1166" s="30">
        <v>3000</v>
      </c>
      <c r="N1166" s="30">
        <v>3000</v>
      </c>
      <c r="O1166" s="30">
        <v>3000</v>
      </c>
    </row>
    <row r="1167" spans="1:15" x14ac:dyDescent="0.25">
      <c r="A1167" s="10" t="str">
        <f>MID(Tabla1[[#This Row],[Org 2]],1,2)</f>
        <v>10</v>
      </c>
      <c r="B1167" s="28" t="s">
        <v>150</v>
      </c>
      <c r="C1167" s="28" t="s">
        <v>152</v>
      </c>
      <c r="D1167" s="11" t="str">
        <f>VLOOKUP(C1167,Hoja2!B:C,2,FALSE)</f>
        <v>Iniciativas Sociales</v>
      </c>
      <c r="E1167" s="12" t="str">
        <f t="shared" si="44"/>
        <v>4</v>
      </c>
      <c r="F1167" s="12" t="str">
        <f t="shared" si="45"/>
        <v>48</v>
      </c>
      <c r="G1167" s="28" t="s">
        <v>819</v>
      </c>
      <c r="H1167" s="29" t="s">
        <v>820</v>
      </c>
      <c r="I1167" s="30">
        <v>3600</v>
      </c>
      <c r="J1167" s="30">
        <v>0</v>
      </c>
      <c r="K1167" s="30">
        <v>3600</v>
      </c>
      <c r="L1167" s="30">
        <v>0</v>
      </c>
      <c r="M1167" s="30">
        <v>0</v>
      </c>
      <c r="N1167" s="30">
        <v>0</v>
      </c>
      <c r="O1167" s="30">
        <v>0</v>
      </c>
    </row>
    <row r="1168" spans="1:15" x14ac:dyDescent="0.25">
      <c r="A1168" s="10" t="str">
        <f>MID(Tabla1[[#This Row],[Org 2]],1,2)</f>
        <v>10</v>
      </c>
      <c r="B1168" s="28" t="s">
        <v>150</v>
      </c>
      <c r="C1168" s="28" t="s">
        <v>152</v>
      </c>
      <c r="D1168" s="11" t="str">
        <f>VLOOKUP(C1168,Hoja2!B:C,2,FALSE)</f>
        <v>Iniciativas Sociales</v>
      </c>
      <c r="E1168" s="12" t="str">
        <f t="shared" si="44"/>
        <v>4</v>
      </c>
      <c r="F1168" s="12" t="str">
        <f t="shared" si="45"/>
        <v>49</v>
      </c>
      <c r="G1168" s="28" t="s">
        <v>821</v>
      </c>
      <c r="H1168" s="29" t="s">
        <v>822</v>
      </c>
      <c r="I1168" s="30">
        <v>5000</v>
      </c>
      <c r="J1168" s="30">
        <v>0</v>
      </c>
      <c r="K1168" s="30">
        <v>5000</v>
      </c>
      <c r="L1168" s="30">
        <v>15000</v>
      </c>
      <c r="M1168" s="30">
        <v>15000</v>
      </c>
      <c r="N1168" s="30">
        <v>15000</v>
      </c>
      <c r="O1168" s="30">
        <v>15000</v>
      </c>
    </row>
    <row r="1169" spans="1:15" x14ac:dyDescent="0.25">
      <c r="A1169" s="10" t="str">
        <f>MID(Tabla1[[#This Row],[Org 2]],1,2)</f>
        <v>10</v>
      </c>
      <c r="B1169" s="28" t="s">
        <v>150</v>
      </c>
      <c r="C1169" s="28" t="s">
        <v>152</v>
      </c>
      <c r="D1169" s="11" t="str">
        <f>VLOOKUP(C1169,Hoja2!B:C,2,FALSE)</f>
        <v>Iniciativas Sociales</v>
      </c>
      <c r="E1169" s="12" t="str">
        <f t="shared" si="44"/>
        <v>4</v>
      </c>
      <c r="F1169" s="12" t="str">
        <f t="shared" si="45"/>
        <v>49</v>
      </c>
      <c r="G1169" s="28" t="s">
        <v>823</v>
      </c>
      <c r="H1169" s="29" t="s">
        <v>824</v>
      </c>
      <c r="I1169" s="30">
        <v>5000</v>
      </c>
      <c r="J1169" s="30">
        <v>0</v>
      </c>
      <c r="K1169" s="30">
        <v>5000</v>
      </c>
      <c r="L1169" s="30">
        <v>5000</v>
      </c>
      <c r="M1169" s="30">
        <v>5000</v>
      </c>
      <c r="N1169" s="30">
        <v>5000</v>
      </c>
      <c r="O1169" s="30">
        <v>5000</v>
      </c>
    </row>
    <row r="1170" spans="1:15" x14ac:dyDescent="0.25">
      <c r="A1170" s="10" t="str">
        <f>MID(Tabla1[[#This Row],[Org 2]],1,2)</f>
        <v>10</v>
      </c>
      <c r="B1170" s="28" t="s">
        <v>150</v>
      </c>
      <c r="C1170" s="28" t="s">
        <v>152</v>
      </c>
      <c r="D1170" s="11" t="str">
        <f>VLOOKUP(C1170,Hoja2!B:C,2,FALSE)</f>
        <v>Iniciativas Sociales</v>
      </c>
      <c r="E1170" s="12" t="str">
        <f t="shared" si="44"/>
        <v>4</v>
      </c>
      <c r="F1170" s="12" t="str">
        <f t="shared" si="45"/>
        <v>49</v>
      </c>
      <c r="G1170" s="28" t="s">
        <v>825</v>
      </c>
      <c r="H1170" s="29" t="s">
        <v>826</v>
      </c>
      <c r="I1170" s="30">
        <v>611155</v>
      </c>
      <c r="J1170" s="30">
        <v>0</v>
      </c>
      <c r="K1170" s="30">
        <v>611155</v>
      </c>
      <c r="L1170" s="30">
        <v>601155</v>
      </c>
      <c r="M1170" s="30">
        <v>596155</v>
      </c>
      <c r="N1170" s="30">
        <v>596155</v>
      </c>
      <c r="O1170" s="30">
        <v>590155</v>
      </c>
    </row>
    <row r="1171" spans="1:15" x14ac:dyDescent="0.25">
      <c r="A1171" s="10" t="str">
        <f>MID(Tabla1[[#This Row],[Org 2]],1,2)</f>
        <v>10</v>
      </c>
      <c r="B1171" s="28" t="s">
        <v>150</v>
      </c>
      <c r="C1171" s="28" t="s">
        <v>152</v>
      </c>
      <c r="D1171" s="11" t="str">
        <f>VLOOKUP(C1171,Hoja2!B:C,2,FALSE)</f>
        <v>Iniciativas Sociales</v>
      </c>
      <c r="E1171" s="12" t="str">
        <f t="shared" si="44"/>
        <v>6</v>
      </c>
      <c r="F1171" s="12" t="str">
        <f t="shared" si="45"/>
        <v>62</v>
      </c>
      <c r="G1171" s="28" t="s">
        <v>651</v>
      </c>
      <c r="H1171" s="29" t="s">
        <v>505</v>
      </c>
      <c r="I1171" s="30">
        <v>591200</v>
      </c>
      <c r="J1171" s="30">
        <v>1332653.99</v>
      </c>
      <c r="K1171" s="30">
        <v>1923853.99</v>
      </c>
      <c r="L1171" s="30">
        <v>1923633.71</v>
      </c>
      <c r="M1171" s="30">
        <v>1923633.71</v>
      </c>
      <c r="N1171" s="30">
        <v>1923630.9</v>
      </c>
      <c r="O1171" s="30">
        <v>1673552.09</v>
      </c>
    </row>
    <row r="1172" spans="1:15" x14ac:dyDescent="0.25">
      <c r="A1172" s="10" t="str">
        <f>MID(Tabla1[[#This Row],[Org 2]],1,2)</f>
        <v>10</v>
      </c>
      <c r="B1172" s="28" t="s">
        <v>150</v>
      </c>
      <c r="C1172" s="28" t="s">
        <v>152</v>
      </c>
      <c r="D1172" s="11" t="str">
        <f>VLOOKUP(C1172,Hoja2!B:C,2,FALSE)</f>
        <v>Iniciativas Sociales</v>
      </c>
      <c r="E1172" s="12" t="str">
        <f t="shared" si="44"/>
        <v>6</v>
      </c>
      <c r="F1172" s="12" t="str">
        <f t="shared" si="45"/>
        <v>62</v>
      </c>
      <c r="G1172" s="28" t="s">
        <v>455</v>
      </c>
      <c r="H1172" s="29" t="s">
        <v>456</v>
      </c>
      <c r="I1172" s="30">
        <v>0</v>
      </c>
      <c r="J1172" s="30">
        <v>0</v>
      </c>
      <c r="K1172" s="30">
        <v>0</v>
      </c>
      <c r="L1172" s="30">
        <v>29100.63</v>
      </c>
      <c r="M1172" s="30">
        <v>29100.63</v>
      </c>
      <c r="N1172" s="30">
        <v>29100.63</v>
      </c>
      <c r="O1172" s="30">
        <v>0</v>
      </c>
    </row>
    <row r="1173" spans="1:15" x14ac:dyDescent="0.25">
      <c r="A1173" s="10" t="str">
        <f>MID(Tabla1[[#This Row],[Org 2]],1,2)</f>
        <v>10</v>
      </c>
      <c r="B1173" s="28" t="s">
        <v>150</v>
      </c>
      <c r="C1173" s="28" t="s">
        <v>152</v>
      </c>
      <c r="D1173" s="11" t="str">
        <f>VLOOKUP(C1173,Hoja2!B:C,2,FALSE)</f>
        <v>Iniciativas Sociales</v>
      </c>
      <c r="E1173" s="12" t="str">
        <f t="shared" si="44"/>
        <v>6</v>
      </c>
      <c r="F1173" s="12" t="str">
        <f t="shared" si="45"/>
        <v>62</v>
      </c>
      <c r="G1173" s="28" t="s">
        <v>614</v>
      </c>
      <c r="H1173" s="29" t="s">
        <v>577</v>
      </c>
      <c r="I1173" s="30">
        <v>0</v>
      </c>
      <c r="J1173" s="30">
        <v>350000</v>
      </c>
      <c r="K1173" s="30">
        <v>350000</v>
      </c>
      <c r="L1173" s="30">
        <v>350000</v>
      </c>
      <c r="M1173" s="30">
        <v>326022.40000000002</v>
      </c>
      <c r="N1173" s="30">
        <v>0</v>
      </c>
      <c r="O1173" s="30">
        <v>0</v>
      </c>
    </row>
    <row r="1174" spans="1:15" x14ac:dyDescent="0.25">
      <c r="A1174" s="10" t="str">
        <f>MID(Tabla1[[#This Row],[Org 2]],1,2)</f>
        <v>10</v>
      </c>
      <c r="B1174" s="28" t="s">
        <v>150</v>
      </c>
      <c r="C1174" s="28" t="s">
        <v>152</v>
      </c>
      <c r="D1174" s="11" t="str">
        <f>VLOOKUP(C1174,Hoja2!B:C,2,FALSE)</f>
        <v>Iniciativas Sociales</v>
      </c>
      <c r="E1174" s="12" t="str">
        <f t="shared" si="44"/>
        <v>6</v>
      </c>
      <c r="F1174" s="12" t="str">
        <f t="shared" si="45"/>
        <v>62</v>
      </c>
      <c r="G1174" s="28" t="s">
        <v>612</v>
      </c>
      <c r="H1174" s="29" t="s">
        <v>611</v>
      </c>
      <c r="I1174" s="30">
        <v>39000</v>
      </c>
      <c r="J1174" s="30">
        <v>19893.21</v>
      </c>
      <c r="K1174" s="30">
        <v>58893.21</v>
      </c>
      <c r="L1174" s="30">
        <v>17202.05</v>
      </c>
      <c r="M1174" s="30">
        <v>17202.05</v>
      </c>
      <c r="N1174" s="30">
        <v>17202.05</v>
      </c>
      <c r="O1174" s="30">
        <v>0</v>
      </c>
    </row>
    <row r="1175" spans="1:15" x14ac:dyDescent="0.25">
      <c r="A1175" s="10" t="str">
        <f>MID(Tabla1[[#This Row],[Org 2]],1,2)</f>
        <v>10</v>
      </c>
      <c r="B1175" s="28" t="s">
        <v>150</v>
      </c>
      <c r="C1175" s="28" t="s">
        <v>152</v>
      </c>
      <c r="D1175" s="11" t="str">
        <f>VLOOKUP(C1175,Hoja2!B:C,2,FALSE)</f>
        <v>Iniciativas Sociales</v>
      </c>
      <c r="E1175" s="12" t="str">
        <f t="shared" si="44"/>
        <v>6</v>
      </c>
      <c r="F1175" s="12" t="str">
        <f t="shared" si="45"/>
        <v>63</v>
      </c>
      <c r="G1175" s="28" t="s">
        <v>827</v>
      </c>
      <c r="H1175" s="29" t="s">
        <v>828</v>
      </c>
      <c r="I1175" s="30">
        <v>0</v>
      </c>
      <c r="J1175" s="30">
        <v>130000</v>
      </c>
      <c r="K1175" s="30">
        <v>130000</v>
      </c>
      <c r="L1175" s="30">
        <v>124673.38</v>
      </c>
      <c r="M1175" s="30">
        <v>124673.38</v>
      </c>
      <c r="N1175" s="30">
        <v>10352.290000000001</v>
      </c>
      <c r="O1175" s="30">
        <v>0</v>
      </c>
    </row>
    <row r="1176" spans="1:15" x14ac:dyDescent="0.25">
      <c r="A1176" s="10" t="str">
        <f>MID(Tabla1[[#This Row],[Org 2]],1,2)</f>
        <v>10</v>
      </c>
      <c r="B1176" s="28" t="s">
        <v>150</v>
      </c>
      <c r="C1176" s="28" t="s">
        <v>152</v>
      </c>
      <c r="D1176" s="11" t="str">
        <f>VLOOKUP(C1176,Hoja2!B:C,2,FALSE)</f>
        <v>Iniciativas Sociales</v>
      </c>
      <c r="E1176" s="12" t="str">
        <f t="shared" si="44"/>
        <v>6</v>
      </c>
      <c r="F1176" s="12" t="str">
        <f t="shared" si="45"/>
        <v>63</v>
      </c>
      <c r="G1176" s="28" t="s">
        <v>504</v>
      </c>
      <c r="H1176" s="29" t="s">
        <v>505</v>
      </c>
      <c r="I1176" s="30">
        <v>21687</v>
      </c>
      <c r="J1176" s="30">
        <v>104090.79</v>
      </c>
      <c r="K1176" s="30">
        <v>125777.79</v>
      </c>
      <c r="L1176" s="30">
        <v>71058.03</v>
      </c>
      <c r="M1176" s="30">
        <v>70328.06</v>
      </c>
      <c r="N1176" s="30">
        <v>2777.44</v>
      </c>
      <c r="O1176" s="30">
        <v>2589.17</v>
      </c>
    </row>
    <row r="1177" spans="1:15" x14ac:dyDescent="0.25">
      <c r="A1177" s="10" t="str">
        <f>MID(Tabla1[[#This Row],[Org 2]],1,2)</f>
        <v>10</v>
      </c>
      <c r="B1177" s="28" t="s">
        <v>150</v>
      </c>
      <c r="C1177" s="28" t="s">
        <v>152</v>
      </c>
      <c r="D1177" s="11" t="str">
        <f>VLOOKUP(C1177,Hoja2!B:C,2,FALSE)</f>
        <v>Iniciativas Sociales</v>
      </c>
      <c r="E1177" s="12" t="str">
        <f t="shared" si="44"/>
        <v>6</v>
      </c>
      <c r="F1177" s="12" t="str">
        <f t="shared" si="45"/>
        <v>63</v>
      </c>
      <c r="G1177" s="28" t="s">
        <v>575</v>
      </c>
      <c r="H1177" s="29" t="s">
        <v>456</v>
      </c>
      <c r="I1177" s="30">
        <v>6000</v>
      </c>
      <c r="J1177" s="30">
        <v>2000</v>
      </c>
      <c r="K1177" s="30">
        <v>8000</v>
      </c>
      <c r="L1177" s="30">
        <v>3665.1</v>
      </c>
      <c r="M1177" s="30">
        <v>3665.1</v>
      </c>
      <c r="N1177" s="30">
        <v>3665.09</v>
      </c>
      <c r="O1177" s="30">
        <v>3665.09</v>
      </c>
    </row>
    <row r="1178" spans="1:15" x14ac:dyDescent="0.25">
      <c r="A1178" s="10" t="str">
        <f>MID(Tabla1[[#This Row],[Org 2]],1,2)</f>
        <v>10</v>
      </c>
      <c r="B1178" s="28" t="s">
        <v>150</v>
      </c>
      <c r="C1178" s="28" t="s">
        <v>152</v>
      </c>
      <c r="D1178" s="11" t="str">
        <f>VLOOKUP(C1178,Hoja2!B:C,2,FALSE)</f>
        <v>Iniciativas Sociales</v>
      </c>
      <c r="E1178" s="12" t="str">
        <f t="shared" si="44"/>
        <v>6</v>
      </c>
      <c r="F1178" s="12" t="str">
        <f t="shared" si="45"/>
        <v>63</v>
      </c>
      <c r="G1178" s="28" t="s">
        <v>576</v>
      </c>
      <c r="H1178" s="29" t="s">
        <v>577</v>
      </c>
      <c r="I1178" s="30">
        <v>0</v>
      </c>
      <c r="J1178" s="30">
        <v>643.38</v>
      </c>
      <c r="K1178" s="30">
        <v>643.38</v>
      </c>
      <c r="L1178" s="30">
        <v>0</v>
      </c>
      <c r="M1178" s="30">
        <v>0</v>
      </c>
      <c r="N1178" s="30">
        <v>0</v>
      </c>
      <c r="O1178" s="30">
        <v>0</v>
      </c>
    </row>
    <row r="1179" spans="1:15" x14ac:dyDescent="0.25">
      <c r="A1179" s="10" t="str">
        <f>MID(Tabla1[[#This Row],[Org 2]],1,2)</f>
        <v>10</v>
      </c>
      <c r="B1179" s="28" t="s">
        <v>150</v>
      </c>
      <c r="C1179" s="28" t="s">
        <v>152</v>
      </c>
      <c r="D1179" s="11" t="str">
        <f>VLOOKUP(C1179,Hoja2!B:C,2,FALSE)</f>
        <v>Iniciativas Sociales</v>
      </c>
      <c r="E1179" s="12" t="str">
        <f t="shared" si="44"/>
        <v>6</v>
      </c>
      <c r="F1179" s="12" t="str">
        <f t="shared" si="45"/>
        <v>64</v>
      </c>
      <c r="G1179" s="28" t="s">
        <v>490</v>
      </c>
      <c r="H1179" s="29" t="s">
        <v>491</v>
      </c>
      <c r="I1179" s="30">
        <v>300000</v>
      </c>
      <c r="J1179" s="30">
        <v>0</v>
      </c>
      <c r="K1179" s="30">
        <v>300000</v>
      </c>
      <c r="L1179" s="30">
        <v>0</v>
      </c>
      <c r="M1179" s="30">
        <v>0</v>
      </c>
      <c r="N1179" s="30">
        <v>0</v>
      </c>
      <c r="O1179" s="30">
        <v>0</v>
      </c>
    </row>
    <row r="1180" spans="1:15" x14ac:dyDescent="0.25">
      <c r="A1180" s="10" t="str">
        <f>MID(Tabla1[[#This Row],[Org 2]],1,2)</f>
        <v>10</v>
      </c>
      <c r="B1180" s="28" t="s">
        <v>150</v>
      </c>
      <c r="C1180" s="28" t="s">
        <v>153</v>
      </c>
      <c r="D1180" s="11" t="str">
        <f>VLOOKUP(C1180,Hoja2!B:C,2,FALSE)</f>
        <v>Dirección Área de Servicios Sociales</v>
      </c>
      <c r="E1180" s="12" t="str">
        <f t="shared" si="44"/>
        <v>1</v>
      </c>
      <c r="F1180" s="12" t="str">
        <f t="shared" si="45"/>
        <v>12</v>
      </c>
      <c r="G1180" s="28" t="s">
        <v>412</v>
      </c>
      <c r="H1180" s="29" t="s">
        <v>413</v>
      </c>
      <c r="I1180" s="30">
        <v>49227</v>
      </c>
      <c r="J1180" s="30">
        <v>0</v>
      </c>
      <c r="K1180" s="30">
        <v>49227</v>
      </c>
      <c r="L1180" s="30">
        <v>41995.360000000001</v>
      </c>
      <c r="M1180" s="30">
        <v>41995.360000000001</v>
      </c>
      <c r="N1180" s="30">
        <v>41939.589999999997</v>
      </c>
      <c r="O1180" s="30">
        <v>41939.589999999997</v>
      </c>
    </row>
    <row r="1181" spans="1:15" x14ac:dyDescent="0.25">
      <c r="A1181" s="10" t="str">
        <f>MID(Tabla1[[#This Row],[Org 2]],1,2)</f>
        <v>10</v>
      </c>
      <c r="B1181" s="28" t="s">
        <v>150</v>
      </c>
      <c r="C1181" s="28" t="s">
        <v>153</v>
      </c>
      <c r="D1181" s="11" t="str">
        <f>VLOOKUP(C1181,Hoja2!B:C,2,FALSE)</f>
        <v>Dirección Área de Servicios Sociales</v>
      </c>
      <c r="E1181" s="12" t="str">
        <f t="shared" si="44"/>
        <v>1</v>
      </c>
      <c r="F1181" s="12" t="str">
        <f t="shared" si="45"/>
        <v>12</v>
      </c>
      <c r="G1181" s="28" t="s">
        <v>414</v>
      </c>
      <c r="H1181" s="29" t="s">
        <v>415</v>
      </c>
      <c r="I1181" s="30">
        <v>14429</v>
      </c>
      <c r="J1181" s="30">
        <v>0</v>
      </c>
      <c r="K1181" s="30">
        <v>14429</v>
      </c>
      <c r="L1181" s="30">
        <v>15109.07</v>
      </c>
      <c r="M1181" s="30">
        <v>15109.07</v>
      </c>
      <c r="N1181" s="30">
        <v>14101.95</v>
      </c>
      <c r="O1181" s="30">
        <v>14101.95</v>
      </c>
    </row>
    <row r="1182" spans="1:15" x14ac:dyDescent="0.25">
      <c r="A1182" s="10" t="str">
        <f>MID(Tabla1[[#This Row],[Org 2]],1,2)</f>
        <v>10</v>
      </c>
      <c r="B1182" s="28" t="s">
        <v>150</v>
      </c>
      <c r="C1182" s="28" t="s">
        <v>153</v>
      </c>
      <c r="D1182" s="11" t="str">
        <f>VLOOKUP(C1182,Hoja2!B:C,2,FALSE)</f>
        <v>Dirección Área de Servicios Sociales</v>
      </c>
      <c r="E1182" s="12" t="str">
        <f t="shared" si="44"/>
        <v>1</v>
      </c>
      <c r="F1182" s="12" t="str">
        <f t="shared" si="45"/>
        <v>12</v>
      </c>
      <c r="G1182" s="28" t="s">
        <v>382</v>
      </c>
      <c r="H1182" s="29" t="s">
        <v>383</v>
      </c>
      <c r="I1182" s="30">
        <v>33154</v>
      </c>
      <c r="J1182" s="30">
        <v>0</v>
      </c>
      <c r="K1182" s="30">
        <v>33154</v>
      </c>
      <c r="L1182" s="30">
        <v>33783.120000000003</v>
      </c>
      <c r="M1182" s="30">
        <v>33783.120000000003</v>
      </c>
      <c r="N1182" s="30">
        <v>33608.04</v>
      </c>
      <c r="O1182" s="30">
        <v>33608.04</v>
      </c>
    </row>
    <row r="1183" spans="1:15" x14ac:dyDescent="0.25">
      <c r="A1183" s="10" t="str">
        <f>MID(Tabla1[[#This Row],[Org 2]],1,2)</f>
        <v>10</v>
      </c>
      <c r="B1183" s="28" t="s">
        <v>150</v>
      </c>
      <c r="C1183" s="28" t="s">
        <v>153</v>
      </c>
      <c r="D1183" s="11" t="str">
        <f>VLOOKUP(C1183,Hoja2!B:C,2,FALSE)</f>
        <v>Dirección Área de Servicios Sociales</v>
      </c>
      <c r="E1183" s="12" t="str">
        <f t="shared" si="44"/>
        <v>1</v>
      </c>
      <c r="F1183" s="12" t="str">
        <f t="shared" si="45"/>
        <v>12</v>
      </c>
      <c r="G1183" s="28" t="s">
        <v>416</v>
      </c>
      <c r="H1183" s="29" t="s">
        <v>417</v>
      </c>
      <c r="I1183" s="30">
        <v>18734</v>
      </c>
      <c r="J1183" s="30">
        <v>0</v>
      </c>
      <c r="K1183" s="30">
        <v>18734</v>
      </c>
      <c r="L1183" s="30">
        <v>18674.16</v>
      </c>
      <c r="M1183" s="30">
        <v>18674.16</v>
      </c>
      <c r="N1183" s="30">
        <v>18457.25</v>
      </c>
      <c r="O1183" s="30">
        <v>18457.25</v>
      </c>
    </row>
    <row r="1184" spans="1:15" x14ac:dyDescent="0.25">
      <c r="A1184" s="10" t="str">
        <f>MID(Tabla1[[#This Row],[Org 2]],1,2)</f>
        <v>10</v>
      </c>
      <c r="B1184" s="28" t="s">
        <v>150</v>
      </c>
      <c r="C1184" s="28" t="s">
        <v>153</v>
      </c>
      <c r="D1184" s="11" t="str">
        <f>VLOOKUP(C1184,Hoja2!B:C,2,FALSE)</f>
        <v>Dirección Área de Servicios Sociales</v>
      </c>
      <c r="E1184" s="12" t="str">
        <f t="shared" si="44"/>
        <v>1</v>
      </c>
      <c r="F1184" s="12" t="str">
        <f t="shared" si="45"/>
        <v>12</v>
      </c>
      <c r="G1184" s="28" t="s">
        <v>384</v>
      </c>
      <c r="H1184" s="29" t="s">
        <v>385</v>
      </c>
      <c r="I1184" s="30">
        <v>29526</v>
      </c>
      <c r="J1184" s="30">
        <v>0</v>
      </c>
      <c r="K1184" s="30">
        <v>29526</v>
      </c>
      <c r="L1184" s="30">
        <v>29151.11</v>
      </c>
      <c r="M1184" s="30">
        <v>29151.11</v>
      </c>
      <c r="N1184" s="30">
        <v>29046.89</v>
      </c>
      <c r="O1184" s="30">
        <v>29046.89</v>
      </c>
    </row>
    <row r="1185" spans="1:15" x14ac:dyDescent="0.25">
      <c r="A1185" s="10" t="str">
        <f>MID(Tabla1[[#This Row],[Org 2]],1,2)</f>
        <v>10</v>
      </c>
      <c r="B1185" s="28" t="s">
        <v>150</v>
      </c>
      <c r="C1185" s="28" t="s">
        <v>153</v>
      </c>
      <c r="D1185" s="11" t="str">
        <f>VLOOKUP(C1185,Hoja2!B:C,2,FALSE)</f>
        <v>Dirección Área de Servicios Sociales</v>
      </c>
      <c r="E1185" s="12" t="str">
        <f t="shared" si="44"/>
        <v>1</v>
      </c>
      <c r="F1185" s="12" t="str">
        <f t="shared" si="45"/>
        <v>12</v>
      </c>
      <c r="G1185" s="28" t="s">
        <v>386</v>
      </c>
      <c r="H1185" s="29" t="s">
        <v>387</v>
      </c>
      <c r="I1185" s="30">
        <v>75890</v>
      </c>
      <c r="J1185" s="30">
        <v>0</v>
      </c>
      <c r="K1185" s="30">
        <v>75890</v>
      </c>
      <c r="L1185" s="30">
        <v>73973.56</v>
      </c>
      <c r="M1185" s="30">
        <v>73973.56</v>
      </c>
      <c r="N1185" s="30">
        <v>72614.8</v>
      </c>
      <c r="O1185" s="30">
        <v>72614.8</v>
      </c>
    </row>
    <row r="1186" spans="1:15" x14ac:dyDescent="0.25">
      <c r="A1186" s="10" t="str">
        <f>MID(Tabla1[[#This Row],[Org 2]],1,2)</f>
        <v>10</v>
      </c>
      <c r="B1186" s="28" t="s">
        <v>150</v>
      </c>
      <c r="C1186" s="28" t="s">
        <v>153</v>
      </c>
      <c r="D1186" s="11" t="str">
        <f>VLOOKUP(C1186,Hoja2!B:C,2,FALSE)</f>
        <v>Dirección Área de Servicios Sociales</v>
      </c>
      <c r="E1186" s="12" t="str">
        <f t="shared" si="44"/>
        <v>1</v>
      </c>
      <c r="F1186" s="12" t="str">
        <f t="shared" si="45"/>
        <v>12</v>
      </c>
      <c r="G1186" s="28" t="s">
        <v>388</v>
      </c>
      <c r="H1186" s="29" t="s">
        <v>389</v>
      </c>
      <c r="I1186" s="30">
        <v>185790</v>
      </c>
      <c r="J1186" s="30">
        <v>0</v>
      </c>
      <c r="K1186" s="30">
        <v>185790</v>
      </c>
      <c r="L1186" s="30">
        <v>199721.92</v>
      </c>
      <c r="M1186" s="30">
        <v>199721.92</v>
      </c>
      <c r="N1186" s="30">
        <v>199656.13</v>
      </c>
      <c r="O1186" s="30">
        <v>199656.13</v>
      </c>
    </row>
    <row r="1187" spans="1:15" x14ac:dyDescent="0.25">
      <c r="A1187" s="10" t="str">
        <f>MID(Tabla1[[#This Row],[Org 2]],1,2)</f>
        <v>10</v>
      </c>
      <c r="B1187" s="28" t="s">
        <v>150</v>
      </c>
      <c r="C1187" s="28" t="s">
        <v>153</v>
      </c>
      <c r="D1187" s="11" t="str">
        <f>VLOOKUP(C1187,Hoja2!B:C,2,FALSE)</f>
        <v>Dirección Área de Servicios Sociales</v>
      </c>
      <c r="E1187" s="12" t="str">
        <f t="shared" si="44"/>
        <v>1</v>
      </c>
      <c r="F1187" s="12" t="str">
        <f t="shared" si="45"/>
        <v>12</v>
      </c>
      <c r="G1187" s="28" t="s">
        <v>390</v>
      </c>
      <c r="H1187" s="29" t="s">
        <v>391</v>
      </c>
      <c r="I1187" s="30">
        <v>14356</v>
      </c>
      <c r="J1187" s="30">
        <v>0</v>
      </c>
      <c r="K1187" s="30">
        <v>14356</v>
      </c>
      <c r="L1187" s="30">
        <v>14212.39</v>
      </c>
      <c r="M1187" s="30">
        <v>14212.39</v>
      </c>
      <c r="N1187" s="30">
        <v>14204.67</v>
      </c>
      <c r="O1187" s="30">
        <v>14204.67</v>
      </c>
    </row>
    <row r="1188" spans="1:15" x14ac:dyDescent="0.25">
      <c r="A1188" s="10" t="str">
        <f>MID(Tabla1[[#This Row],[Org 2]],1,2)</f>
        <v>10</v>
      </c>
      <c r="B1188" s="28" t="s">
        <v>150</v>
      </c>
      <c r="C1188" s="28" t="s">
        <v>153</v>
      </c>
      <c r="D1188" s="11" t="str">
        <f>VLOOKUP(C1188,Hoja2!B:C,2,FALSE)</f>
        <v>Dirección Área de Servicios Sociales</v>
      </c>
      <c r="E1188" s="12" t="str">
        <f t="shared" si="44"/>
        <v>1</v>
      </c>
      <c r="F1188" s="12" t="str">
        <f t="shared" si="45"/>
        <v>13</v>
      </c>
      <c r="G1188" s="28" t="s">
        <v>451</v>
      </c>
      <c r="H1188" s="29" t="s">
        <v>452</v>
      </c>
      <c r="I1188" s="30">
        <v>23600</v>
      </c>
      <c r="J1188" s="30">
        <v>0</v>
      </c>
      <c r="K1188" s="30">
        <v>23600</v>
      </c>
      <c r="L1188" s="30">
        <v>0</v>
      </c>
      <c r="M1188" s="30">
        <v>0</v>
      </c>
      <c r="N1188" s="30">
        <v>0</v>
      </c>
      <c r="O1188" s="30">
        <v>0</v>
      </c>
    </row>
    <row r="1189" spans="1:15" x14ac:dyDescent="0.25">
      <c r="A1189" s="10" t="str">
        <f>MID(Tabla1[[#This Row],[Org 2]],1,2)</f>
        <v>10</v>
      </c>
      <c r="B1189" s="28" t="s">
        <v>150</v>
      </c>
      <c r="C1189" s="28" t="s">
        <v>153</v>
      </c>
      <c r="D1189" s="11" t="str">
        <f>VLOOKUP(C1189,Hoja2!B:C,2,FALSE)</f>
        <v>Dirección Área de Servicios Sociales</v>
      </c>
      <c r="E1189" s="12" t="str">
        <f t="shared" si="44"/>
        <v>1</v>
      </c>
      <c r="F1189" s="12" t="str">
        <f t="shared" si="45"/>
        <v>14</v>
      </c>
      <c r="G1189" s="28" t="s">
        <v>588</v>
      </c>
      <c r="H1189" s="29" t="s">
        <v>589</v>
      </c>
      <c r="I1189" s="30">
        <v>40329</v>
      </c>
      <c r="J1189" s="30">
        <v>7000</v>
      </c>
      <c r="K1189" s="30">
        <v>47329</v>
      </c>
      <c r="L1189" s="30">
        <v>42910</v>
      </c>
      <c r="M1189" s="30">
        <v>42910</v>
      </c>
      <c r="N1189" s="30">
        <v>42901.97</v>
      </c>
      <c r="O1189" s="30">
        <v>42901.97</v>
      </c>
    </row>
    <row r="1190" spans="1:15" x14ac:dyDescent="0.25">
      <c r="A1190" s="10" t="str">
        <f>MID(Tabla1[[#This Row],[Org 2]],1,2)</f>
        <v>10</v>
      </c>
      <c r="B1190" s="28" t="s">
        <v>150</v>
      </c>
      <c r="C1190" s="28" t="s">
        <v>153</v>
      </c>
      <c r="D1190" s="11" t="str">
        <f>VLOOKUP(C1190,Hoja2!B:C,2,FALSE)</f>
        <v>Dirección Área de Servicios Sociales</v>
      </c>
      <c r="E1190" s="12" t="str">
        <f t="shared" si="44"/>
        <v>2</v>
      </c>
      <c r="F1190" s="12" t="str">
        <f t="shared" si="45"/>
        <v>21</v>
      </c>
      <c r="G1190" s="28" t="s">
        <v>420</v>
      </c>
      <c r="H1190" s="29" t="s">
        <v>421</v>
      </c>
      <c r="I1190" s="30">
        <v>3250</v>
      </c>
      <c r="J1190" s="30">
        <v>0</v>
      </c>
      <c r="K1190" s="30">
        <v>3250</v>
      </c>
      <c r="L1190" s="30">
        <v>2908.15</v>
      </c>
      <c r="M1190" s="30">
        <v>2908.15</v>
      </c>
      <c r="N1190" s="30">
        <v>1665.32</v>
      </c>
      <c r="O1190" s="30">
        <v>1234.45</v>
      </c>
    </row>
    <row r="1191" spans="1:15" x14ac:dyDescent="0.25">
      <c r="A1191" s="10" t="str">
        <f>MID(Tabla1[[#This Row],[Org 2]],1,2)</f>
        <v>10</v>
      </c>
      <c r="B1191" s="28" t="s">
        <v>150</v>
      </c>
      <c r="C1191" s="28" t="s">
        <v>153</v>
      </c>
      <c r="D1191" s="11" t="str">
        <f>VLOOKUP(C1191,Hoja2!B:C,2,FALSE)</f>
        <v>Dirección Área de Servicios Sociales</v>
      </c>
      <c r="E1191" s="12" t="str">
        <f t="shared" si="44"/>
        <v>2</v>
      </c>
      <c r="F1191" s="12" t="str">
        <f t="shared" si="45"/>
        <v>22</v>
      </c>
      <c r="G1191" s="28" t="s">
        <v>445</v>
      </c>
      <c r="H1191" s="29" t="s">
        <v>446</v>
      </c>
      <c r="I1191" s="30">
        <v>0</v>
      </c>
      <c r="J1191" s="30">
        <v>0</v>
      </c>
      <c r="K1191" s="30">
        <v>0</v>
      </c>
      <c r="L1191" s="30">
        <v>3630</v>
      </c>
      <c r="M1191" s="30">
        <v>3630</v>
      </c>
      <c r="N1191" s="30">
        <v>3630</v>
      </c>
      <c r="O1191" s="30">
        <v>3630</v>
      </c>
    </row>
    <row r="1192" spans="1:15" x14ac:dyDescent="0.25">
      <c r="A1192" s="10" t="str">
        <f>MID(Tabla1[[#This Row],[Org 2]],1,2)</f>
        <v>10</v>
      </c>
      <c r="B1192" s="28" t="s">
        <v>150</v>
      </c>
      <c r="C1192" s="28" t="s">
        <v>153</v>
      </c>
      <c r="D1192" s="11" t="str">
        <f>VLOOKUP(C1192,Hoja2!B:C,2,FALSE)</f>
        <v>Dirección Área de Servicios Sociales</v>
      </c>
      <c r="E1192" s="12" t="str">
        <f t="shared" si="44"/>
        <v>2</v>
      </c>
      <c r="F1192" s="12" t="str">
        <f t="shared" si="45"/>
        <v>22</v>
      </c>
      <c r="G1192" s="28" t="s">
        <v>449</v>
      </c>
      <c r="H1192" s="29" t="s">
        <v>450</v>
      </c>
      <c r="I1192" s="30">
        <v>10000</v>
      </c>
      <c r="J1192" s="30">
        <v>0</v>
      </c>
      <c r="K1192" s="30">
        <v>10000</v>
      </c>
      <c r="L1192" s="30">
        <v>13566.49</v>
      </c>
      <c r="M1192" s="30">
        <v>13566.49</v>
      </c>
      <c r="N1192" s="30">
        <v>13457.76</v>
      </c>
      <c r="O1192" s="30">
        <v>11025.66</v>
      </c>
    </row>
    <row r="1193" spans="1:15" x14ac:dyDescent="0.25">
      <c r="A1193" s="10" t="str">
        <f>MID(Tabla1[[#This Row],[Org 2]],1,2)</f>
        <v>10</v>
      </c>
      <c r="B1193" s="28" t="s">
        <v>150</v>
      </c>
      <c r="C1193" s="28" t="s">
        <v>153</v>
      </c>
      <c r="D1193" s="11" t="str">
        <f>VLOOKUP(C1193,Hoja2!B:C,2,FALSE)</f>
        <v>Dirección Área de Servicios Sociales</v>
      </c>
      <c r="E1193" s="12" t="str">
        <f t="shared" si="44"/>
        <v>2</v>
      </c>
      <c r="F1193" s="12" t="str">
        <f t="shared" si="45"/>
        <v>22</v>
      </c>
      <c r="G1193" s="28" t="s">
        <v>424</v>
      </c>
      <c r="H1193" s="29" t="s">
        <v>425</v>
      </c>
      <c r="I1193" s="30">
        <v>40000</v>
      </c>
      <c r="J1193" s="30">
        <v>0</v>
      </c>
      <c r="K1193" s="30">
        <v>40000</v>
      </c>
      <c r="L1193" s="30">
        <v>30000</v>
      </c>
      <c r="M1193" s="30">
        <v>30000</v>
      </c>
      <c r="N1193" s="30">
        <v>30000</v>
      </c>
      <c r="O1193" s="30">
        <v>15597.36</v>
      </c>
    </row>
    <row r="1194" spans="1:15" x14ac:dyDescent="0.25">
      <c r="A1194" s="10" t="str">
        <f>MID(Tabla1[[#This Row],[Org 2]],1,2)</f>
        <v>10</v>
      </c>
      <c r="B1194" s="28" t="s">
        <v>150</v>
      </c>
      <c r="C1194" s="28" t="s">
        <v>154</v>
      </c>
      <c r="D1194" s="11" t="str">
        <f>VLOOKUP(C1194,Hoja2!B:C,2,FALSE)</f>
        <v>Medicación Comunitaria</v>
      </c>
      <c r="E1194" s="12" t="str">
        <f t="shared" si="44"/>
        <v>1</v>
      </c>
      <c r="F1194" s="12" t="str">
        <f t="shared" si="45"/>
        <v>14</v>
      </c>
      <c r="G1194" s="28" t="s">
        <v>588</v>
      </c>
      <c r="H1194" s="29" t="s">
        <v>589</v>
      </c>
      <c r="I1194" s="30">
        <v>85600</v>
      </c>
      <c r="J1194" s="30">
        <v>15000</v>
      </c>
      <c r="K1194" s="30">
        <v>100600</v>
      </c>
      <c r="L1194" s="30">
        <v>92238.84</v>
      </c>
      <c r="M1194" s="30">
        <v>92238.84</v>
      </c>
      <c r="N1194" s="30">
        <v>90207.96</v>
      </c>
      <c r="O1194" s="30">
        <v>90207.96</v>
      </c>
    </row>
    <row r="1195" spans="1:15" x14ac:dyDescent="0.25">
      <c r="A1195" s="10" t="str">
        <f>MID(Tabla1[[#This Row],[Org 2]],1,2)</f>
        <v>10</v>
      </c>
      <c r="B1195" s="28" t="s">
        <v>150</v>
      </c>
      <c r="C1195" s="28" t="s">
        <v>154</v>
      </c>
      <c r="D1195" s="11" t="str">
        <f>VLOOKUP(C1195,Hoja2!B:C,2,FALSE)</f>
        <v>Medicación Comunitaria</v>
      </c>
      <c r="E1195" s="12" t="str">
        <f t="shared" si="44"/>
        <v>2</v>
      </c>
      <c r="F1195" s="12" t="str">
        <f t="shared" si="45"/>
        <v>21</v>
      </c>
      <c r="G1195" s="28" t="s">
        <v>420</v>
      </c>
      <c r="H1195" s="29" t="s">
        <v>421</v>
      </c>
      <c r="I1195" s="30">
        <v>2000</v>
      </c>
      <c r="J1195" s="30">
        <v>0</v>
      </c>
      <c r="K1195" s="30">
        <v>2000</v>
      </c>
      <c r="L1195" s="30">
        <v>551.97</v>
      </c>
      <c r="M1195" s="30">
        <v>551.97</v>
      </c>
      <c r="N1195" s="30">
        <v>365.94</v>
      </c>
      <c r="O1195" s="30">
        <v>365.94</v>
      </c>
    </row>
    <row r="1196" spans="1:15" x14ac:dyDescent="0.25">
      <c r="A1196" s="10" t="str">
        <f>MID(Tabla1[[#This Row],[Org 2]],1,2)</f>
        <v>10</v>
      </c>
      <c r="B1196" s="28" t="s">
        <v>150</v>
      </c>
      <c r="C1196" s="28" t="s">
        <v>154</v>
      </c>
      <c r="D1196" s="11" t="str">
        <f>VLOOKUP(C1196,Hoja2!B:C,2,FALSE)</f>
        <v>Medicación Comunitaria</v>
      </c>
      <c r="E1196" s="12" t="str">
        <f t="shared" si="44"/>
        <v>2</v>
      </c>
      <c r="F1196" s="12" t="str">
        <f t="shared" si="45"/>
        <v>21</v>
      </c>
      <c r="G1196" s="28" t="s">
        <v>702</v>
      </c>
      <c r="H1196" s="29" t="s">
        <v>577</v>
      </c>
      <c r="I1196" s="30">
        <v>300</v>
      </c>
      <c r="J1196" s="30">
        <v>0</v>
      </c>
      <c r="K1196" s="30">
        <v>300</v>
      </c>
      <c r="L1196" s="30">
        <v>0</v>
      </c>
      <c r="M1196" s="30">
        <v>0</v>
      </c>
      <c r="N1196" s="30">
        <v>0</v>
      </c>
      <c r="O1196" s="30">
        <v>0</v>
      </c>
    </row>
    <row r="1197" spans="1:15" x14ac:dyDescent="0.25">
      <c r="A1197" s="10" t="str">
        <f>MID(Tabla1[[#This Row],[Org 2]],1,2)</f>
        <v>10</v>
      </c>
      <c r="B1197" s="28" t="s">
        <v>150</v>
      </c>
      <c r="C1197" s="28" t="s">
        <v>154</v>
      </c>
      <c r="D1197" s="11" t="str">
        <f>VLOOKUP(C1197,Hoja2!B:C,2,FALSE)</f>
        <v>Medicación Comunitaria</v>
      </c>
      <c r="E1197" s="12" t="str">
        <f t="shared" si="44"/>
        <v>2</v>
      </c>
      <c r="F1197" s="12" t="str">
        <f t="shared" si="45"/>
        <v>22</v>
      </c>
      <c r="G1197" s="28" t="s">
        <v>443</v>
      </c>
      <c r="H1197" s="29" t="s">
        <v>444</v>
      </c>
      <c r="I1197" s="30">
        <v>2000</v>
      </c>
      <c r="J1197" s="30">
        <v>0</v>
      </c>
      <c r="K1197" s="30">
        <v>2000</v>
      </c>
      <c r="L1197" s="30">
        <v>0</v>
      </c>
      <c r="M1197" s="30">
        <v>0</v>
      </c>
      <c r="N1197" s="30">
        <v>0</v>
      </c>
      <c r="O1197" s="30">
        <v>0</v>
      </c>
    </row>
    <row r="1198" spans="1:15" x14ac:dyDescent="0.25">
      <c r="A1198" s="10" t="str">
        <f>MID(Tabla1[[#This Row],[Org 2]],1,2)</f>
        <v>10</v>
      </c>
      <c r="B1198" s="28" t="s">
        <v>150</v>
      </c>
      <c r="C1198" s="28" t="s">
        <v>154</v>
      </c>
      <c r="D1198" s="11" t="str">
        <f>VLOOKUP(C1198,Hoja2!B:C,2,FALSE)</f>
        <v>Medicación Comunitaria</v>
      </c>
      <c r="E1198" s="12" t="str">
        <f t="shared" si="44"/>
        <v>2</v>
      </c>
      <c r="F1198" s="12" t="str">
        <f t="shared" si="45"/>
        <v>22</v>
      </c>
      <c r="G1198" s="28" t="s">
        <v>829</v>
      </c>
      <c r="H1198" s="29" t="s">
        <v>830</v>
      </c>
      <c r="I1198" s="30">
        <v>15000</v>
      </c>
      <c r="J1198" s="30">
        <v>9300</v>
      </c>
      <c r="K1198" s="30">
        <v>24300</v>
      </c>
      <c r="L1198" s="30">
        <v>53095.040000000001</v>
      </c>
      <c r="M1198" s="30">
        <v>53095.040000000001</v>
      </c>
      <c r="N1198" s="30">
        <v>49947.09</v>
      </c>
      <c r="O1198" s="30">
        <v>43551.63</v>
      </c>
    </row>
    <row r="1199" spans="1:15" x14ac:dyDescent="0.25">
      <c r="A1199" s="10" t="str">
        <f>MID(Tabla1[[#This Row],[Org 2]],1,2)</f>
        <v>10</v>
      </c>
      <c r="B1199" s="28" t="s">
        <v>150</v>
      </c>
      <c r="C1199" s="28" t="s">
        <v>154</v>
      </c>
      <c r="D1199" s="11" t="str">
        <f>VLOOKUP(C1199,Hoja2!B:C,2,FALSE)</f>
        <v>Medicación Comunitaria</v>
      </c>
      <c r="E1199" s="12" t="str">
        <f t="shared" si="44"/>
        <v>2</v>
      </c>
      <c r="F1199" s="12" t="str">
        <f t="shared" si="45"/>
        <v>22</v>
      </c>
      <c r="G1199" s="28" t="s">
        <v>449</v>
      </c>
      <c r="H1199" s="29" t="s">
        <v>450</v>
      </c>
      <c r="I1199" s="30">
        <v>3500</v>
      </c>
      <c r="J1199" s="30">
        <v>0</v>
      </c>
      <c r="K1199" s="30">
        <v>3500</v>
      </c>
      <c r="L1199" s="30">
        <v>4496.93</v>
      </c>
      <c r="M1199" s="30">
        <v>4496.93</v>
      </c>
      <c r="N1199" s="30">
        <v>4493.3</v>
      </c>
      <c r="O1199" s="30">
        <v>4493.3</v>
      </c>
    </row>
    <row r="1200" spans="1:15" x14ac:dyDescent="0.25">
      <c r="A1200" s="10" t="str">
        <f>MID(Tabla1[[#This Row],[Org 2]],1,2)</f>
        <v>10</v>
      </c>
      <c r="B1200" s="28" t="s">
        <v>150</v>
      </c>
      <c r="C1200" s="28" t="s">
        <v>154</v>
      </c>
      <c r="D1200" s="11" t="str">
        <f>VLOOKUP(C1200,Hoja2!B:C,2,FALSE)</f>
        <v>Medicación Comunitaria</v>
      </c>
      <c r="E1200" s="12" t="str">
        <f t="shared" si="44"/>
        <v>2</v>
      </c>
      <c r="F1200" s="12" t="str">
        <f t="shared" si="45"/>
        <v>22</v>
      </c>
      <c r="G1200" s="28" t="s">
        <v>424</v>
      </c>
      <c r="H1200" s="29" t="s">
        <v>425</v>
      </c>
      <c r="I1200" s="30">
        <v>218200</v>
      </c>
      <c r="J1200" s="30">
        <v>26700</v>
      </c>
      <c r="K1200" s="30">
        <v>244900</v>
      </c>
      <c r="L1200" s="30">
        <v>237712.75</v>
      </c>
      <c r="M1200" s="30">
        <v>237712.75</v>
      </c>
      <c r="N1200" s="30">
        <v>220871.47</v>
      </c>
      <c r="O1200" s="30">
        <v>208952.97</v>
      </c>
    </row>
    <row r="1201" spans="1:15" x14ac:dyDescent="0.25">
      <c r="A1201" s="10" t="str">
        <f>MID(Tabla1[[#This Row],[Org 2]],1,2)</f>
        <v>10</v>
      </c>
      <c r="B1201" s="28" t="s">
        <v>150</v>
      </c>
      <c r="C1201" s="28" t="s">
        <v>154</v>
      </c>
      <c r="D1201" s="11" t="str">
        <f>VLOOKUP(C1201,Hoja2!B:C,2,FALSE)</f>
        <v>Medicación Comunitaria</v>
      </c>
      <c r="E1201" s="12" t="str">
        <f t="shared" si="44"/>
        <v>2</v>
      </c>
      <c r="F1201" s="12" t="str">
        <f t="shared" si="45"/>
        <v>23</v>
      </c>
      <c r="G1201" s="28" t="s">
        <v>404</v>
      </c>
      <c r="H1201" s="29" t="s">
        <v>405</v>
      </c>
      <c r="I1201" s="30">
        <v>300</v>
      </c>
      <c r="J1201" s="30">
        <v>200</v>
      </c>
      <c r="K1201" s="30">
        <v>500</v>
      </c>
      <c r="L1201" s="30">
        <v>0</v>
      </c>
      <c r="M1201" s="30">
        <v>0</v>
      </c>
      <c r="N1201" s="30">
        <v>0</v>
      </c>
      <c r="O1201" s="30">
        <v>0</v>
      </c>
    </row>
    <row r="1202" spans="1:15" x14ac:dyDescent="0.25">
      <c r="A1202" s="10" t="str">
        <f>MID(Tabla1[[#This Row],[Org 2]],1,2)</f>
        <v>10</v>
      </c>
      <c r="B1202" s="28" t="s">
        <v>150</v>
      </c>
      <c r="C1202" s="28" t="s">
        <v>154</v>
      </c>
      <c r="D1202" s="11" t="str">
        <f>VLOOKUP(C1202,Hoja2!B:C,2,FALSE)</f>
        <v>Medicación Comunitaria</v>
      </c>
      <c r="E1202" s="12" t="str">
        <f t="shared" si="44"/>
        <v>2</v>
      </c>
      <c r="F1202" s="12" t="str">
        <f t="shared" si="45"/>
        <v>23</v>
      </c>
      <c r="G1202" s="28" t="s">
        <v>408</v>
      </c>
      <c r="H1202" s="29" t="s">
        <v>409</v>
      </c>
      <c r="I1202" s="30">
        <v>300</v>
      </c>
      <c r="J1202" s="30">
        <v>200</v>
      </c>
      <c r="K1202" s="30">
        <v>500</v>
      </c>
      <c r="L1202" s="30">
        <v>0</v>
      </c>
      <c r="M1202" s="30">
        <v>0</v>
      </c>
      <c r="N1202" s="30">
        <v>0</v>
      </c>
      <c r="O1202" s="30">
        <v>0</v>
      </c>
    </row>
    <row r="1203" spans="1:15" x14ac:dyDescent="0.25">
      <c r="A1203" s="10" t="str">
        <f>MID(Tabla1[[#This Row],[Org 2]],1,2)</f>
        <v>10</v>
      </c>
      <c r="B1203" s="28" t="s">
        <v>150</v>
      </c>
      <c r="C1203" s="28" t="s">
        <v>154</v>
      </c>
      <c r="D1203" s="11" t="str">
        <f>VLOOKUP(C1203,Hoja2!B:C,2,FALSE)</f>
        <v>Medicación Comunitaria</v>
      </c>
      <c r="E1203" s="12" t="str">
        <f t="shared" si="44"/>
        <v>4</v>
      </c>
      <c r="F1203" s="12" t="str">
        <f t="shared" si="45"/>
        <v>48</v>
      </c>
      <c r="G1203" s="28" t="s">
        <v>656</v>
      </c>
      <c r="H1203" s="29" t="s">
        <v>657</v>
      </c>
      <c r="I1203" s="30">
        <v>12000</v>
      </c>
      <c r="J1203" s="30">
        <v>0</v>
      </c>
      <c r="K1203" s="30">
        <v>12000</v>
      </c>
      <c r="L1203" s="30">
        <v>12000</v>
      </c>
      <c r="M1203" s="30">
        <v>12000</v>
      </c>
      <c r="N1203" s="30">
        <v>10939.93</v>
      </c>
      <c r="O1203" s="30">
        <v>10939.93</v>
      </c>
    </row>
    <row r="1204" spans="1:15" x14ac:dyDescent="0.25">
      <c r="A1204" s="10" t="str">
        <f>MID(Tabla1[[#This Row],[Org 2]],1,2)</f>
        <v>10</v>
      </c>
      <c r="B1204" s="28" t="s">
        <v>150</v>
      </c>
      <c r="C1204" s="28" t="s">
        <v>154</v>
      </c>
      <c r="D1204" s="11" t="str">
        <f>VLOOKUP(C1204,Hoja2!B:C,2,FALSE)</f>
        <v>Medicación Comunitaria</v>
      </c>
      <c r="E1204" s="12" t="str">
        <f t="shared" si="44"/>
        <v>4</v>
      </c>
      <c r="F1204" s="12" t="str">
        <f t="shared" si="45"/>
        <v>48</v>
      </c>
      <c r="G1204" s="28" t="s">
        <v>831</v>
      </c>
      <c r="H1204" s="29" t="s">
        <v>832</v>
      </c>
      <c r="I1204" s="30">
        <v>0</v>
      </c>
      <c r="J1204" s="30">
        <v>51000</v>
      </c>
      <c r="K1204" s="30">
        <v>51000</v>
      </c>
      <c r="L1204" s="30">
        <v>51000</v>
      </c>
      <c r="M1204" s="30">
        <v>51000</v>
      </c>
      <c r="N1204" s="30">
        <v>51000</v>
      </c>
      <c r="O1204" s="30">
        <v>0</v>
      </c>
    </row>
    <row r="1205" spans="1:15" x14ac:dyDescent="0.25">
      <c r="A1205" s="10" t="str">
        <f>MID(Tabla1[[#This Row],[Org 2]],1,2)</f>
        <v>10</v>
      </c>
      <c r="B1205" s="28" t="s">
        <v>150</v>
      </c>
      <c r="C1205" s="28" t="s">
        <v>154</v>
      </c>
      <c r="D1205" s="11" t="str">
        <f>VLOOKUP(C1205,Hoja2!B:C,2,FALSE)</f>
        <v>Medicación Comunitaria</v>
      </c>
      <c r="E1205" s="12" t="str">
        <f t="shared" si="44"/>
        <v>4</v>
      </c>
      <c r="F1205" s="12" t="str">
        <f t="shared" si="45"/>
        <v>48</v>
      </c>
      <c r="G1205" s="28" t="s">
        <v>833</v>
      </c>
      <c r="H1205" s="29" t="s">
        <v>834</v>
      </c>
      <c r="I1205" s="30">
        <v>14000</v>
      </c>
      <c r="J1205" s="30">
        <v>0</v>
      </c>
      <c r="K1205" s="30">
        <v>14000</v>
      </c>
      <c r="L1205" s="30">
        <v>14000</v>
      </c>
      <c r="M1205" s="30">
        <v>14000</v>
      </c>
      <c r="N1205" s="30">
        <v>14000</v>
      </c>
      <c r="O1205" s="30">
        <v>14000</v>
      </c>
    </row>
    <row r="1206" spans="1:15" x14ac:dyDescent="0.25">
      <c r="A1206" s="10" t="str">
        <f>MID(Tabla1[[#This Row],[Org 2]],1,2)</f>
        <v>10</v>
      </c>
      <c r="B1206" s="28" t="s">
        <v>150</v>
      </c>
      <c r="C1206" s="28" t="s">
        <v>154</v>
      </c>
      <c r="D1206" s="11" t="str">
        <f>VLOOKUP(C1206,Hoja2!B:C,2,FALSE)</f>
        <v>Medicación Comunitaria</v>
      </c>
      <c r="E1206" s="12" t="str">
        <f t="shared" si="44"/>
        <v>4</v>
      </c>
      <c r="F1206" s="12" t="str">
        <f t="shared" si="45"/>
        <v>48</v>
      </c>
      <c r="G1206" s="28" t="s">
        <v>835</v>
      </c>
      <c r="H1206" s="29" t="s">
        <v>836</v>
      </c>
      <c r="I1206" s="30">
        <v>12000</v>
      </c>
      <c r="J1206" s="30">
        <v>0</v>
      </c>
      <c r="K1206" s="30">
        <v>12000</v>
      </c>
      <c r="L1206" s="30">
        <v>12000</v>
      </c>
      <c r="M1206" s="30">
        <v>12000</v>
      </c>
      <c r="N1206" s="30">
        <v>12000</v>
      </c>
      <c r="O1206" s="30">
        <v>12000</v>
      </c>
    </row>
    <row r="1207" spans="1:15" x14ac:dyDescent="0.25">
      <c r="A1207" s="10" t="str">
        <f>MID(Tabla1[[#This Row],[Org 2]],1,2)</f>
        <v>10</v>
      </c>
      <c r="B1207" s="28" t="s">
        <v>150</v>
      </c>
      <c r="C1207" s="28" t="s">
        <v>154</v>
      </c>
      <c r="D1207" s="11" t="str">
        <f>VLOOKUP(C1207,Hoja2!B:C,2,FALSE)</f>
        <v>Medicación Comunitaria</v>
      </c>
      <c r="E1207" s="12" t="str">
        <f t="shared" si="44"/>
        <v>4</v>
      </c>
      <c r="F1207" s="12" t="str">
        <f t="shared" si="45"/>
        <v>48</v>
      </c>
      <c r="G1207" s="28" t="s">
        <v>837</v>
      </c>
      <c r="H1207" s="29" t="s">
        <v>838</v>
      </c>
      <c r="I1207" s="30">
        <v>4000</v>
      </c>
      <c r="J1207" s="30">
        <v>0</v>
      </c>
      <c r="K1207" s="30">
        <v>4000</v>
      </c>
      <c r="L1207" s="30">
        <v>0</v>
      </c>
      <c r="M1207" s="30">
        <v>0</v>
      </c>
      <c r="N1207" s="30">
        <v>0</v>
      </c>
      <c r="O1207" s="30">
        <v>0</v>
      </c>
    </row>
    <row r="1208" spans="1:15" x14ac:dyDescent="0.25">
      <c r="A1208" s="10" t="str">
        <f>MID(Tabla1[[#This Row],[Org 2]],1,2)</f>
        <v>10</v>
      </c>
      <c r="B1208" s="28" t="s">
        <v>150</v>
      </c>
      <c r="C1208" s="28" t="s">
        <v>154</v>
      </c>
      <c r="D1208" s="11" t="str">
        <f>VLOOKUP(C1208,Hoja2!B:C,2,FALSE)</f>
        <v>Medicación Comunitaria</v>
      </c>
      <c r="E1208" s="12" t="str">
        <f t="shared" si="44"/>
        <v>4</v>
      </c>
      <c r="F1208" s="12" t="str">
        <f t="shared" si="45"/>
        <v>48</v>
      </c>
      <c r="G1208" s="28" t="s">
        <v>839</v>
      </c>
      <c r="H1208" s="29" t="s">
        <v>840</v>
      </c>
      <c r="I1208" s="30">
        <v>0</v>
      </c>
      <c r="J1208" s="30">
        <v>35000</v>
      </c>
      <c r="K1208" s="30">
        <v>35000</v>
      </c>
      <c r="L1208" s="30">
        <v>35000</v>
      </c>
      <c r="M1208" s="30">
        <v>35000</v>
      </c>
      <c r="N1208" s="30">
        <v>35000</v>
      </c>
      <c r="O1208" s="30">
        <v>0</v>
      </c>
    </row>
    <row r="1209" spans="1:15" x14ac:dyDescent="0.25">
      <c r="A1209" s="10" t="str">
        <f>MID(Tabla1[[#This Row],[Org 2]],1,2)</f>
        <v>10</v>
      </c>
      <c r="B1209" s="28" t="s">
        <v>150</v>
      </c>
      <c r="C1209" s="28" t="s">
        <v>154</v>
      </c>
      <c r="D1209" s="11" t="str">
        <f>VLOOKUP(C1209,Hoja2!B:C,2,FALSE)</f>
        <v>Medicación Comunitaria</v>
      </c>
      <c r="E1209" s="12" t="str">
        <f t="shared" si="44"/>
        <v>4</v>
      </c>
      <c r="F1209" s="12" t="str">
        <f t="shared" si="45"/>
        <v>48</v>
      </c>
      <c r="G1209" s="28" t="s">
        <v>841</v>
      </c>
      <c r="H1209" s="29" t="s">
        <v>842</v>
      </c>
      <c r="I1209" s="30">
        <v>0</v>
      </c>
      <c r="J1209" s="30">
        <v>35000</v>
      </c>
      <c r="K1209" s="30">
        <v>35000</v>
      </c>
      <c r="L1209" s="30">
        <v>35000</v>
      </c>
      <c r="M1209" s="30">
        <v>35000</v>
      </c>
      <c r="N1209" s="30">
        <v>35000</v>
      </c>
      <c r="O1209" s="30">
        <v>0</v>
      </c>
    </row>
    <row r="1210" spans="1:15" x14ac:dyDescent="0.25">
      <c r="A1210" s="10" t="str">
        <f>MID(Tabla1[[#This Row],[Org 2]],1,2)</f>
        <v>10</v>
      </c>
      <c r="B1210" s="28" t="s">
        <v>150</v>
      </c>
      <c r="C1210" s="28" t="s">
        <v>155</v>
      </c>
      <c r="D1210" s="11" t="str">
        <f>VLOOKUP(C1210,Hoja2!B:C,2,FALSE)</f>
        <v>Formación para el Empleo</v>
      </c>
      <c r="E1210" s="12" t="str">
        <f t="shared" si="44"/>
        <v>1</v>
      </c>
      <c r="F1210" s="12" t="str">
        <f t="shared" si="45"/>
        <v>12</v>
      </c>
      <c r="G1210" s="28" t="s">
        <v>414</v>
      </c>
      <c r="H1210" s="29" t="s">
        <v>415</v>
      </c>
      <c r="I1210" s="30">
        <v>14429</v>
      </c>
      <c r="J1210" s="30">
        <v>0</v>
      </c>
      <c r="K1210" s="30">
        <v>14429</v>
      </c>
      <c r="L1210" s="30">
        <v>12850.72</v>
      </c>
      <c r="M1210" s="30">
        <v>12850.72</v>
      </c>
      <c r="N1210" s="30">
        <v>11720.96</v>
      </c>
      <c r="O1210" s="30">
        <v>11720.96</v>
      </c>
    </row>
    <row r="1211" spans="1:15" x14ac:dyDescent="0.25">
      <c r="A1211" s="10" t="str">
        <f>MID(Tabla1[[#This Row],[Org 2]],1,2)</f>
        <v>10</v>
      </c>
      <c r="B1211" s="28" t="s">
        <v>150</v>
      </c>
      <c r="C1211" s="28" t="s">
        <v>155</v>
      </c>
      <c r="D1211" s="11" t="str">
        <f>VLOOKUP(C1211,Hoja2!B:C,2,FALSE)</f>
        <v>Formación para el Empleo</v>
      </c>
      <c r="E1211" s="12" t="str">
        <f t="shared" si="44"/>
        <v>1</v>
      </c>
      <c r="F1211" s="12" t="str">
        <f t="shared" si="45"/>
        <v>12</v>
      </c>
      <c r="G1211" s="28" t="s">
        <v>382</v>
      </c>
      <c r="H1211" s="29" t="s">
        <v>383</v>
      </c>
      <c r="I1211" s="30">
        <v>11051</v>
      </c>
      <c r="J1211" s="30">
        <v>0</v>
      </c>
      <c r="K1211" s="30">
        <v>11051</v>
      </c>
      <c r="L1211" s="30">
        <v>11058.4</v>
      </c>
      <c r="M1211" s="30">
        <v>11058.4</v>
      </c>
      <c r="N1211" s="30">
        <v>11018.71</v>
      </c>
      <c r="O1211" s="30">
        <v>11018.71</v>
      </c>
    </row>
    <row r="1212" spans="1:15" x14ac:dyDescent="0.25">
      <c r="A1212" s="10" t="str">
        <f>MID(Tabla1[[#This Row],[Org 2]],1,2)</f>
        <v>10</v>
      </c>
      <c r="B1212" s="28" t="s">
        <v>150</v>
      </c>
      <c r="C1212" s="28" t="s">
        <v>155</v>
      </c>
      <c r="D1212" s="11" t="str">
        <f>VLOOKUP(C1212,Hoja2!B:C,2,FALSE)</f>
        <v>Formación para el Empleo</v>
      </c>
      <c r="E1212" s="12" t="str">
        <f t="shared" si="44"/>
        <v>1</v>
      </c>
      <c r="F1212" s="12" t="str">
        <f t="shared" si="45"/>
        <v>12</v>
      </c>
      <c r="G1212" s="28" t="s">
        <v>384</v>
      </c>
      <c r="H1212" s="29" t="s">
        <v>385</v>
      </c>
      <c r="I1212" s="30">
        <v>4043</v>
      </c>
      <c r="J1212" s="30">
        <v>0</v>
      </c>
      <c r="K1212" s="30">
        <v>4043</v>
      </c>
      <c r="L1212" s="30">
        <v>4517.16</v>
      </c>
      <c r="M1212" s="30">
        <v>4517.16</v>
      </c>
      <c r="N1212" s="30">
        <v>4236.42</v>
      </c>
      <c r="O1212" s="30">
        <v>4236.42</v>
      </c>
    </row>
    <row r="1213" spans="1:15" x14ac:dyDescent="0.25">
      <c r="A1213" s="10" t="str">
        <f>MID(Tabla1[[#This Row],[Org 2]],1,2)</f>
        <v>10</v>
      </c>
      <c r="B1213" s="28" t="s">
        <v>150</v>
      </c>
      <c r="C1213" s="28" t="s">
        <v>155</v>
      </c>
      <c r="D1213" s="11" t="str">
        <f>VLOOKUP(C1213,Hoja2!B:C,2,FALSE)</f>
        <v>Formación para el Empleo</v>
      </c>
      <c r="E1213" s="12" t="str">
        <f t="shared" si="44"/>
        <v>1</v>
      </c>
      <c r="F1213" s="12" t="str">
        <f t="shared" si="45"/>
        <v>12</v>
      </c>
      <c r="G1213" s="28" t="s">
        <v>386</v>
      </c>
      <c r="H1213" s="29" t="s">
        <v>387</v>
      </c>
      <c r="I1213" s="30">
        <v>13765</v>
      </c>
      <c r="J1213" s="30">
        <v>0</v>
      </c>
      <c r="K1213" s="30">
        <v>13765</v>
      </c>
      <c r="L1213" s="30">
        <v>13795.44</v>
      </c>
      <c r="M1213" s="30">
        <v>13795.44</v>
      </c>
      <c r="N1213" s="30">
        <v>12476.03</v>
      </c>
      <c r="O1213" s="30">
        <v>12476.03</v>
      </c>
    </row>
    <row r="1214" spans="1:15" x14ac:dyDescent="0.25">
      <c r="A1214" s="10" t="str">
        <f>MID(Tabla1[[#This Row],[Org 2]],1,2)</f>
        <v>10</v>
      </c>
      <c r="B1214" s="28" t="s">
        <v>150</v>
      </c>
      <c r="C1214" s="28" t="s">
        <v>155</v>
      </c>
      <c r="D1214" s="11" t="str">
        <f>VLOOKUP(C1214,Hoja2!B:C,2,FALSE)</f>
        <v>Formación para el Empleo</v>
      </c>
      <c r="E1214" s="12" t="str">
        <f t="shared" si="44"/>
        <v>1</v>
      </c>
      <c r="F1214" s="12" t="str">
        <f t="shared" si="45"/>
        <v>12</v>
      </c>
      <c r="G1214" s="28" t="s">
        <v>388</v>
      </c>
      <c r="H1214" s="29" t="s">
        <v>389</v>
      </c>
      <c r="I1214" s="30">
        <v>30287</v>
      </c>
      <c r="J1214" s="30">
        <v>2000</v>
      </c>
      <c r="K1214" s="30">
        <v>32287</v>
      </c>
      <c r="L1214" s="30">
        <v>30646.28</v>
      </c>
      <c r="M1214" s="30">
        <v>30646.28</v>
      </c>
      <c r="N1214" s="30">
        <v>27976.92</v>
      </c>
      <c r="O1214" s="30">
        <v>27976.92</v>
      </c>
    </row>
    <row r="1215" spans="1:15" x14ac:dyDescent="0.25">
      <c r="A1215" s="10" t="str">
        <f>MID(Tabla1[[#This Row],[Org 2]],1,2)</f>
        <v>10</v>
      </c>
      <c r="B1215" s="28" t="s">
        <v>150</v>
      </c>
      <c r="C1215" s="28" t="s">
        <v>155</v>
      </c>
      <c r="D1215" s="11" t="str">
        <f>VLOOKUP(C1215,Hoja2!B:C,2,FALSE)</f>
        <v>Formación para el Empleo</v>
      </c>
      <c r="E1215" s="12" t="str">
        <f t="shared" si="44"/>
        <v>1</v>
      </c>
      <c r="F1215" s="12" t="str">
        <f t="shared" si="45"/>
        <v>12</v>
      </c>
      <c r="G1215" s="28" t="s">
        <v>390</v>
      </c>
      <c r="H1215" s="29" t="s">
        <v>391</v>
      </c>
      <c r="I1215" s="30">
        <v>1899</v>
      </c>
      <c r="J1215" s="30">
        <v>0</v>
      </c>
      <c r="K1215" s="30">
        <v>1899</v>
      </c>
      <c r="L1215" s="30">
        <v>2063.2399999999998</v>
      </c>
      <c r="M1215" s="30">
        <v>2063.2399999999998</v>
      </c>
      <c r="N1215" s="30">
        <v>1990.52</v>
      </c>
      <c r="O1215" s="30">
        <v>1990.52</v>
      </c>
    </row>
    <row r="1216" spans="1:15" x14ac:dyDescent="0.25">
      <c r="A1216" s="10" t="str">
        <f>MID(Tabla1[[#This Row],[Org 2]],1,2)</f>
        <v>10</v>
      </c>
      <c r="B1216" s="28" t="s">
        <v>150</v>
      </c>
      <c r="C1216" s="28" t="s">
        <v>155</v>
      </c>
      <c r="D1216" s="11" t="str">
        <f>VLOOKUP(C1216,Hoja2!B:C,2,FALSE)</f>
        <v>Formación para el Empleo</v>
      </c>
      <c r="E1216" s="12" t="str">
        <f t="shared" si="44"/>
        <v>1</v>
      </c>
      <c r="F1216" s="12" t="str">
        <f t="shared" si="45"/>
        <v>13</v>
      </c>
      <c r="G1216" s="28" t="s">
        <v>451</v>
      </c>
      <c r="H1216" s="29" t="s">
        <v>452</v>
      </c>
      <c r="I1216" s="30">
        <v>5000</v>
      </c>
      <c r="J1216" s="30">
        <v>0</v>
      </c>
      <c r="K1216" s="30">
        <v>5000</v>
      </c>
      <c r="L1216" s="30">
        <v>0</v>
      </c>
      <c r="M1216" s="30">
        <v>0</v>
      </c>
      <c r="N1216" s="30">
        <v>0</v>
      </c>
      <c r="O1216" s="30">
        <v>0</v>
      </c>
    </row>
    <row r="1217" spans="1:15" x14ac:dyDescent="0.25">
      <c r="A1217" s="10" t="str">
        <f>MID(Tabla1[[#This Row],[Org 2]],1,2)</f>
        <v>10</v>
      </c>
      <c r="B1217" s="28" t="s">
        <v>150</v>
      </c>
      <c r="C1217" s="28" t="s">
        <v>155</v>
      </c>
      <c r="D1217" s="11" t="str">
        <f>VLOOKUP(C1217,Hoja2!B:C,2,FALSE)</f>
        <v>Formación para el Empleo</v>
      </c>
      <c r="E1217" s="12" t="str">
        <f t="shared" si="44"/>
        <v>1</v>
      </c>
      <c r="F1217" s="12" t="str">
        <f t="shared" si="45"/>
        <v>14</v>
      </c>
      <c r="G1217" s="28" t="s">
        <v>588</v>
      </c>
      <c r="H1217" s="29" t="s">
        <v>589</v>
      </c>
      <c r="I1217" s="30">
        <v>569284</v>
      </c>
      <c r="J1217" s="30">
        <v>0</v>
      </c>
      <c r="K1217" s="30">
        <v>569284</v>
      </c>
      <c r="L1217" s="30">
        <v>543969.29</v>
      </c>
      <c r="M1217" s="30">
        <v>543969.29</v>
      </c>
      <c r="N1217" s="30">
        <v>507561.39</v>
      </c>
      <c r="O1217" s="30">
        <v>507561.39</v>
      </c>
    </row>
    <row r="1218" spans="1:15" x14ac:dyDescent="0.25">
      <c r="A1218" s="10" t="str">
        <f>MID(Tabla1[[#This Row],[Org 2]],1,2)</f>
        <v>10</v>
      </c>
      <c r="B1218" s="28" t="s">
        <v>150</v>
      </c>
      <c r="C1218" s="28" t="s">
        <v>155</v>
      </c>
      <c r="D1218" s="11" t="str">
        <f>VLOOKUP(C1218,Hoja2!B:C,2,FALSE)</f>
        <v>Formación para el Empleo</v>
      </c>
      <c r="E1218" s="12" t="str">
        <f t="shared" si="44"/>
        <v>2</v>
      </c>
      <c r="F1218" s="12" t="str">
        <f t="shared" si="45"/>
        <v>20</v>
      </c>
      <c r="G1218" s="28" t="s">
        <v>418</v>
      </c>
      <c r="H1218" s="29" t="s">
        <v>419</v>
      </c>
      <c r="I1218" s="30">
        <v>1200</v>
      </c>
      <c r="J1218" s="30">
        <v>-827</v>
      </c>
      <c r="K1218" s="30">
        <v>373</v>
      </c>
      <c r="L1218" s="30">
        <v>372.45</v>
      </c>
      <c r="M1218" s="30">
        <v>372.45</v>
      </c>
      <c r="N1218" s="30">
        <v>372.45</v>
      </c>
      <c r="O1218" s="30">
        <v>372.45</v>
      </c>
    </row>
    <row r="1219" spans="1:15" x14ac:dyDescent="0.25">
      <c r="A1219" s="10" t="str">
        <f>MID(Tabla1[[#This Row],[Org 2]],1,2)</f>
        <v>10</v>
      </c>
      <c r="B1219" s="28" t="s">
        <v>150</v>
      </c>
      <c r="C1219" s="28" t="s">
        <v>155</v>
      </c>
      <c r="D1219" s="11" t="str">
        <f>VLOOKUP(C1219,Hoja2!B:C,2,FALSE)</f>
        <v>Formación para el Empleo</v>
      </c>
      <c r="E1219" s="12" t="str">
        <f t="shared" si="44"/>
        <v>2</v>
      </c>
      <c r="F1219" s="12" t="str">
        <f t="shared" si="45"/>
        <v>21</v>
      </c>
      <c r="G1219" s="28" t="s">
        <v>496</v>
      </c>
      <c r="H1219" s="29" t="s">
        <v>497</v>
      </c>
      <c r="I1219" s="30">
        <v>6000</v>
      </c>
      <c r="J1219" s="30">
        <v>0</v>
      </c>
      <c r="K1219" s="30">
        <v>6000</v>
      </c>
      <c r="L1219" s="30">
        <v>4479.47</v>
      </c>
      <c r="M1219" s="30">
        <v>2813.79</v>
      </c>
      <c r="N1219" s="30">
        <v>2122.0300000000002</v>
      </c>
      <c r="O1219" s="30">
        <v>2122.0300000000002</v>
      </c>
    </row>
    <row r="1220" spans="1:15" x14ac:dyDescent="0.25">
      <c r="A1220" s="10" t="str">
        <f>MID(Tabla1[[#This Row],[Org 2]],1,2)</f>
        <v>10</v>
      </c>
      <c r="B1220" s="28" t="s">
        <v>150</v>
      </c>
      <c r="C1220" s="28" t="s">
        <v>155</v>
      </c>
      <c r="D1220" s="11" t="str">
        <f>VLOOKUP(C1220,Hoja2!B:C,2,FALSE)</f>
        <v>Formación para el Empleo</v>
      </c>
      <c r="E1220" s="12" t="str">
        <f t="shared" si="44"/>
        <v>2</v>
      </c>
      <c r="F1220" s="12" t="str">
        <f t="shared" si="45"/>
        <v>21</v>
      </c>
      <c r="G1220" s="28" t="s">
        <v>420</v>
      </c>
      <c r="H1220" s="29" t="s">
        <v>421</v>
      </c>
      <c r="I1220" s="30">
        <v>11100</v>
      </c>
      <c r="J1220" s="30">
        <v>0</v>
      </c>
      <c r="K1220" s="30">
        <v>11100</v>
      </c>
      <c r="L1220" s="30">
        <v>10425.459999999999</v>
      </c>
      <c r="M1220" s="30">
        <v>8119.23</v>
      </c>
      <c r="N1220" s="30">
        <v>6993.34</v>
      </c>
      <c r="O1220" s="30">
        <v>6581.31</v>
      </c>
    </row>
    <row r="1221" spans="1:15" x14ac:dyDescent="0.25">
      <c r="A1221" s="10" t="str">
        <f>MID(Tabla1[[#This Row],[Org 2]],1,2)</f>
        <v>10</v>
      </c>
      <c r="B1221" s="28" t="s">
        <v>150</v>
      </c>
      <c r="C1221" s="28" t="s">
        <v>155</v>
      </c>
      <c r="D1221" s="11" t="str">
        <f>VLOOKUP(C1221,Hoja2!B:C,2,FALSE)</f>
        <v>Formación para el Empleo</v>
      </c>
      <c r="E1221" s="12" t="str">
        <f t="shared" si="44"/>
        <v>2</v>
      </c>
      <c r="F1221" s="12" t="str">
        <f t="shared" si="45"/>
        <v>21</v>
      </c>
      <c r="G1221" s="28" t="s">
        <v>435</v>
      </c>
      <c r="H1221" s="29" t="s">
        <v>436</v>
      </c>
      <c r="I1221" s="30">
        <v>2000</v>
      </c>
      <c r="J1221" s="30">
        <v>0</v>
      </c>
      <c r="K1221" s="30">
        <v>2000</v>
      </c>
      <c r="L1221" s="30">
        <v>2000</v>
      </c>
      <c r="M1221" s="30">
        <v>1130.7</v>
      </c>
      <c r="N1221" s="30">
        <v>1130.7</v>
      </c>
      <c r="O1221" s="30">
        <v>1130.7</v>
      </c>
    </row>
    <row r="1222" spans="1:15" x14ac:dyDescent="0.25">
      <c r="A1222" s="10" t="str">
        <f>MID(Tabla1[[#This Row],[Org 2]],1,2)</f>
        <v>10</v>
      </c>
      <c r="B1222" s="28" t="s">
        <v>150</v>
      </c>
      <c r="C1222" s="28" t="s">
        <v>155</v>
      </c>
      <c r="D1222" s="11" t="str">
        <f>VLOOKUP(C1222,Hoja2!B:C,2,FALSE)</f>
        <v>Formación para el Empleo</v>
      </c>
      <c r="E1222" s="12" t="str">
        <f t="shared" si="44"/>
        <v>2</v>
      </c>
      <c r="F1222" s="12" t="str">
        <f t="shared" si="45"/>
        <v>22</v>
      </c>
      <c r="G1222" s="28" t="s">
        <v>394</v>
      </c>
      <c r="H1222" s="29" t="s">
        <v>395</v>
      </c>
      <c r="I1222" s="30">
        <v>6000</v>
      </c>
      <c r="J1222" s="30">
        <v>0</v>
      </c>
      <c r="K1222" s="30">
        <v>6000</v>
      </c>
      <c r="L1222" s="30">
        <v>1416.53</v>
      </c>
      <c r="M1222" s="30">
        <v>1416.53</v>
      </c>
      <c r="N1222" s="30">
        <v>1416.53</v>
      </c>
      <c r="O1222" s="30">
        <v>1416.53</v>
      </c>
    </row>
    <row r="1223" spans="1:15" x14ac:dyDescent="0.25">
      <c r="A1223" s="10" t="str">
        <f>MID(Tabla1[[#This Row],[Org 2]],1,2)</f>
        <v>10</v>
      </c>
      <c r="B1223" s="28" t="s">
        <v>150</v>
      </c>
      <c r="C1223" s="28" t="s">
        <v>155</v>
      </c>
      <c r="D1223" s="11" t="str">
        <f>VLOOKUP(C1223,Hoja2!B:C,2,FALSE)</f>
        <v>Formación para el Empleo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8" t="s">
        <v>453</v>
      </c>
      <c r="H1223" s="29" t="s">
        <v>454</v>
      </c>
      <c r="I1223" s="30">
        <v>13500</v>
      </c>
      <c r="J1223" s="30">
        <v>0</v>
      </c>
      <c r="K1223" s="30">
        <v>13500</v>
      </c>
      <c r="L1223" s="30">
        <v>13500</v>
      </c>
      <c r="M1223" s="30">
        <v>13500</v>
      </c>
      <c r="N1223" s="30">
        <v>6826.69</v>
      </c>
      <c r="O1223" s="30">
        <v>6344.53</v>
      </c>
    </row>
    <row r="1224" spans="1:15" x14ac:dyDescent="0.25">
      <c r="A1224" s="10" t="str">
        <f>MID(Tabla1[[#This Row],[Org 2]],1,2)</f>
        <v>10</v>
      </c>
      <c r="B1224" s="28" t="s">
        <v>150</v>
      </c>
      <c r="C1224" s="28" t="s">
        <v>155</v>
      </c>
      <c r="D1224" s="11" t="str">
        <f>VLOOKUP(C1224,Hoja2!B:C,2,FALSE)</f>
        <v>Formación para el Empleo</v>
      </c>
      <c r="E1224" s="12" t="str">
        <f t="shared" si="46"/>
        <v>2</v>
      </c>
      <c r="F1224" s="12" t="str">
        <f t="shared" si="47"/>
        <v>22</v>
      </c>
      <c r="G1224" s="28" t="s">
        <v>498</v>
      </c>
      <c r="H1224" s="29" t="s">
        <v>499</v>
      </c>
      <c r="I1224" s="30">
        <v>13500</v>
      </c>
      <c r="J1224" s="30">
        <v>0</v>
      </c>
      <c r="K1224" s="30">
        <v>13500</v>
      </c>
      <c r="L1224" s="30">
        <v>14100</v>
      </c>
      <c r="M1224" s="30">
        <v>14100</v>
      </c>
      <c r="N1224" s="30">
        <v>10497.97</v>
      </c>
      <c r="O1224" s="30">
        <v>10431.290000000001</v>
      </c>
    </row>
    <row r="1225" spans="1:15" x14ac:dyDescent="0.25">
      <c r="A1225" s="10" t="str">
        <f>MID(Tabla1[[#This Row],[Org 2]],1,2)</f>
        <v>10</v>
      </c>
      <c r="B1225" s="28" t="s">
        <v>150</v>
      </c>
      <c r="C1225" s="28" t="s">
        <v>155</v>
      </c>
      <c r="D1225" s="11" t="str">
        <f>VLOOKUP(C1225,Hoja2!B:C,2,FALSE)</f>
        <v>Formación para el Empleo</v>
      </c>
      <c r="E1225" s="12" t="str">
        <f t="shared" si="46"/>
        <v>2</v>
      </c>
      <c r="F1225" s="12" t="str">
        <f t="shared" si="47"/>
        <v>22</v>
      </c>
      <c r="G1225" s="28" t="s">
        <v>437</v>
      </c>
      <c r="H1225" s="29" t="s">
        <v>438</v>
      </c>
      <c r="I1225" s="30">
        <v>4550</v>
      </c>
      <c r="J1225" s="30">
        <v>0</v>
      </c>
      <c r="K1225" s="30">
        <v>4550</v>
      </c>
      <c r="L1225" s="30">
        <v>4550</v>
      </c>
      <c r="M1225" s="30">
        <v>4550</v>
      </c>
      <c r="N1225" s="30">
        <v>759.92</v>
      </c>
      <c r="O1225" s="30">
        <v>759.92</v>
      </c>
    </row>
    <row r="1226" spans="1:15" x14ac:dyDescent="0.25">
      <c r="A1226" s="10" t="str">
        <f>MID(Tabla1[[#This Row],[Org 2]],1,2)</f>
        <v>10</v>
      </c>
      <c r="B1226" s="28" t="s">
        <v>150</v>
      </c>
      <c r="C1226" s="28" t="s">
        <v>155</v>
      </c>
      <c r="D1226" s="11" t="str">
        <f>VLOOKUP(C1226,Hoja2!B:C,2,FALSE)</f>
        <v>Formación para el Empleo</v>
      </c>
      <c r="E1226" s="12" t="str">
        <f t="shared" si="46"/>
        <v>2</v>
      </c>
      <c r="F1226" s="12" t="str">
        <f t="shared" si="47"/>
        <v>22</v>
      </c>
      <c r="G1226" s="28" t="s">
        <v>439</v>
      </c>
      <c r="H1226" s="29" t="s">
        <v>440</v>
      </c>
      <c r="I1226" s="30">
        <v>8800</v>
      </c>
      <c r="J1226" s="30">
        <v>-7300</v>
      </c>
      <c r="K1226" s="30">
        <v>1500</v>
      </c>
      <c r="L1226" s="30">
        <v>1478.14</v>
      </c>
      <c r="M1226" s="30">
        <v>1478.14</v>
      </c>
      <c r="N1226" s="30">
        <v>1466.53</v>
      </c>
      <c r="O1226" s="30">
        <v>1466.53</v>
      </c>
    </row>
    <row r="1227" spans="1:15" x14ac:dyDescent="0.25">
      <c r="A1227" s="10" t="str">
        <f>MID(Tabla1[[#This Row],[Org 2]],1,2)</f>
        <v>10</v>
      </c>
      <c r="B1227" s="28" t="s">
        <v>150</v>
      </c>
      <c r="C1227" s="28" t="s">
        <v>155</v>
      </c>
      <c r="D1227" s="11" t="str">
        <f>VLOOKUP(C1227,Hoja2!B:C,2,FALSE)</f>
        <v>Formación para el Empleo</v>
      </c>
      <c r="E1227" s="12" t="str">
        <f t="shared" si="46"/>
        <v>2</v>
      </c>
      <c r="F1227" s="12" t="str">
        <f t="shared" si="47"/>
        <v>22</v>
      </c>
      <c r="G1227" s="28" t="s">
        <v>586</v>
      </c>
      <c r="H1227" s="29" t="s">
        <v>587</v>
      </c>
      <c r="I1227" s="30">
        <v>700</v>
      </c>
      <c r="J1227" s="30">
        <v>0</v>
      </c>
      <c r="K1227" s="30">
        <v>700</v>
      </c>
      <c r="L1227" s="30">
        <v>1000</v>
      </c>
      <c r="M1227" s="30">
        <v>1000</v>
      </c>
      <c r="N1227" s="30">
        <v>912.42</v>
      </c>
      <c r="O1227" s="30">
        <v>912.42</v>
      </c>
    </row>
    <row r="1228" spans="1:15" x14ac:dyDescent="0.25">
      <c r="A1228" s="10" t="str">
        <f>MID(Tabla1[[#This Row],[Org 2]],1,2)</f>
        <v>10</v>
      </c>
      <c r="B1228" s="28" t="s">
        <v>150</v>
      </c>
      <c r="C1228" s="28" t="s">
        <v>155</v>
      </c>
      <c r="D1228" s="11" t="str">
        <f>VLOOKUP(C1228,Hoja2!B:C,2,FALSE)</f>
        <v>Formación para el Empleo</v>
      </c>
      <c r="E1228" s="12" t="str">
        <f t="shared" si="46"/>
        <v>2</v>
      </c>
      <c r="F1228" s="12" t="str">
        <f t="shared" si="47"/>
        <v>22</v>
      </c>
      <c r="G1228" s="28" t="s">
        <v>441</v>
      </c>
      <c r="H1228" s="29" t="s">
        <v>442</v>
      </c>
      <c r="I1228" s="30">
        <v>3503</v>
      </c>
      <c r="J1228" s="30">
        <v>0</v>
      </c>
      <c r="K1228" s="30">
        <v>3503</v>
      </c>
      <c r="L1228" s="30">
        <v>2000</v>
      </c>
      <c r="M1228" s="30">
        <v>2000</v>
      </c>
      <c r="N1228" s="30">
        <v>1055.75</v>
      </c>
      <c r="O1228" s="30">
        <v>1055.75</v>
      </c>
    </row>
    <row r="1229" spans="1:15" x14ac:dyDescent="0.25">
      <c r="A1229" s="10" t="str">
        <f>MID(Tabla1[[#This Row],[Org 2]],1,2)</f>
        <v>10</v>
      </c>
      <c r="B1229" s="28" t="s">
        <v>150</v>
      </c>
      <c r="C1229" s="28" t="s">
        <v>155</v>
      </c>
      <c r="D1229" s="11" t="str">
        <f>VLOOKUP(C1229,Hoja2!B:C,2,FALSE)</f>
        <v>Formación para el Empleo</v>
      </c>
      <c r="E1229" s="12" t="str">
        <f t="shared" si="46"/>
        <v>2</v>
      </c>
      <c r="F1229" s="12" t="str">
        <f t="shared" si="47"/>
        <v>22</v>
      </c>
      <c r="G1229" s="28" t="s">
        <v>443</v>
      </c>
      <c r="H1229" s="29" t="s">
        <v>444</v>
      </c>
      <c r="I1229" s="30">
        <v>39500</v>
      </c>
      <c r="J1229" s="30">
        <v>-2800</v>
      </c>
      <c r="K1229" s="30">
        <v>36700</v>
      </c>
      <c r="L1229" s="30">
        <v>36026.839999999997</v>
      </c>
      <c r="M1229" s="30">
        <v>31162.33</v>
      </c>
      <c r="N1229" s="30">
        <v>28553.79</v>
      </c>
      <c r="O1229" s="30">
        <v>28553.79</v>
      </c>
    </row>
    <row r="1230" spans="1:15" x14ac:dyDescent="0.25">
      <c r="A1230" s="10" t="str">
        <f>MID(Tabla1[[#This Row],[Org 2]],1,2)</f>
        <v>10</v>
      </c>
      <c r="B1230" s="28" t="s">
        <v>150</v>
      </c>
      <c r="C1230" s="28" t="s">
        <v>155</v>
      </c>
      <c r="D1230" s="11" t="str">
        <f>VLOOKUP(C1230,Hoja2!B:C,2,FALSE)</f>
        <v>Formación para el Empleo</v>
      </c>
      <c r="E1230" s="12" t="str">
        <f t="shared" si="46"/>
        <v>2</v>
      </c>
      <c r="F1230" s="12" t="str">
        <f t="shared" si="47"/>
        <v>22</v>
      </c>
      <c r="G1230" s="28" t="s">
        <v>563</v>
      </c>
      <c r="H1230" s="29" t="s">
        <v>564</v>
      </c>
      <c r="I1230" s="30">
        <v>556</v>
      </c>
      <c r="J1230" s="30">
        <v>0</v>
      </c>
      <c r="K1230" s="30">
        <v>556</v>
      </c>
      <c r="L1230" s="30">
        <v>555.16999999999996</v>
      </c>
      <c r="M1230" s="30">
        <v>555.16999999999996</v>
      </c>
      <c r="N1230" s="30">
        <v>555.12</v>
      </c>
      <c r="O1230" s="30">
        <v>555.12</v>
      </c>
    </row>
    <row r="1231" spans="1:15" x14ac:dyDescent="0.25">
      <c r="A1231" s="10" t="str">
        <f>MID(Tabla1[[#This Row],[Org 2]],1,2)</f>
        <v>10</v>
      </c>
      <c r="B1231" s="28" t="s">
        <v>150</v>
      </c>
      <c r="C1231" s="28" t="s">
        <v>155</v>
      </c>
      <c r="D1231" s="11" t="str">
        <f>VLOOKUP(C1231,Hoja2!B:C,2,FALSE)</f>
        <v>Formación para el Empleo</v>
      </c>
      <c r="E1231" s="12" t="str">
        <f t="shared" si="46"/>
        <v>2</v>
      </c>
      <c r="F1231" s="12" t="str">
        <f t="shared" si="47"/>
        <v>22</v>
      </c>
      <c r="G1231" s="28" t="s">
        <v>396</v>
      </c>
      <c r="H1231" s="29" t="s">
        <v>397</v>
      </c>
      <c r="I1231" s="30">
        <v>1800</v>
      </c>
      <c r="J1231" s="30">
        <v>0</v>
      </c>
      <c r="K1231" s="30">
        <v>1800</v>
      </c>
      <c r="L1231" s="30">
        <v>2042</v>
      </c>
      <c r="M1231" s="30">
        <v>2042</v>
      </c>
      <c r="N1231" s="30">
        <v>1503.75</v>
      </c>
      <c r="O1231" s="30">
        <v>1503.75</v>
      </c>
    </row>
    <row r="1232" spans="1:15" x14ac:dyDescent="0.25">
      <c r="A1232" s="10" t="str">
        <f>MID(Tabla1[[#This Row],[Org 2]],1,2)</f>
        <v>10</v>
      </c>
      <c r="B1232" s="28" t="s">
        <v>150</v>
      </c>
      <c r="C1232" s="28" t="s">
        <v>155</v>
      </c>
      <c r="D1232" s="11" t="str">
        <f>VLOOKUP(C1232,Hoja2!B:C,2,FALSE)</f>
        <v>Formación para el Empleo</v>
      </c>
      <c r="E1232" s="12" t="str">
        <f t="shared" si="46"/>
        <v>2</v>
      </c>
      <c r="F1232" s="12" t="str">
        <f t="shared" si="47"/>
        <v>22</v>
      </c>
      <c r="G1232" s="28" t="s">
        <v>457</v>
      </c>
      <c r="H1232" s="29" t="s">
        <v>458</v>
      </c>
      <c r="I1232" s="30">
        <v>900</v>
      </c>
      <c r="J1232" s="30">
        <v>0</v>
      </c>
      <c r="K1232" s="30">
        <v>900</v>
      </c>
      <c r="L1232" s="30">
        <v>632.25</v>
      </c>
      <c r="M1232" s="30">
        <v>632.25</v>
      </c>
      <c r="N1232" s="30">
        <v>0</v>
      </c>
      <c r="O1232" s="30">
        <v>0</v>
      </c>
    </row>
    <row r="1233" spans="1:15" x14ac:dyDescent="0.25">
      <c r="A1233" s="10" t="str">
        <f>MID(Tabla1[[#This Row],[Org 2]],1,2)</f>
        <v>10</v>
      </c>
      <c r="B1233" s="28" t="s">
        <v>150</v>
      </c>
      <c r="C1233" s="28" t="s">
        <v>155</v>
      </c>
      <c r="D1233" s="11" t="str">
        <f>VLOOKUP(C1233,Hoja2!B:C,2,FALSE)</f>
        <v>Formación para el Empleo</v>
      </c>
      <c r="E1233" s="12" t="str">
        <f t="shared" si="46"/>
        <v>2</v>
      </c>
      <c r="F1233" s="12" t="str">
        <f t="shared" si="47"/>
        <v>22</v>
      </c>
      <c r="G1233" s="28" t="s">
        <v>449</v>
      </c>
      <c r="H1233" s="29" t="s">
        <v>450</v>
      </c>
      <c r="I1233" s="30">
        <v>12000</v>
      </c>
      <c r="J1233" s="30">
        <v>-6580</v>
      </c>
      <c r="K1233" s="30">
        <v>5420</v>
      </c>
      <c r="L1233" s="30">
        <v>4585.25</v>
      </c>
      <c r="M1233" s="30">
        <v>4585.25</v>
      </c>
      <c r="N1233" s="30">
        <v>2996.8</v>
      </c>
      <c r="O1233" s="30">
        <v>2996.8</v>
      </c>
    </row>
    <row r="1234" spans="1:15" x14ac:dyDescent="0.25">
      <c r="A1234" s="10" t="str">
        <f>MID(Tabla1[[#This Row],[Org 2]],1,2)</f>
        <v>10</v>
      </c>
      <c r="B1234" s="28" t="s">
        <v>150</v>
      </c>
      <c r="C1234" s="28" t="s">
        <v>155</v>
      </c>
      <c r="D1234" s="11" t="str">
        <f>VLOOKUP(C1234,Hoja2!B:C,2,FALSE)</f>
        <v>Formación para el Empleo</v>
      </c>
      <c r="E1234" s="12" t="str">
        <f t="shared" si="46"/>
        <v>2</v>
      </c>
      <c r="F1234" s="12" t="str">
        <f t="shared" si="47"/>
        <v>22</v>
      </c>
      <c r="G1234" s="28" t="s">
        <v>500</v>
      </c>
      <c r="H1234" s="29" t="s">
        <v>501</v>
      </c>
      <c r="I1234" s="30">
        <v>27000</v>
      </c>
      <c r="J1234" s="30">
        <v>0</v>
      </c>
      <c r="K1234" s="30">
        <v>27000</v>
      </c>
      <c r="L1234" s="30">
        <v>25193.72</v>
      </c>
      <c r="M1234" s="30">
        <v>25193.72</v>
      </c>
      <c r="N1234" s="30">
        <v>25193.64</v>
      </c>
      <c r="O1234" s="30">
        <v>25193.64</v>
      </c>
    </row>
    <row r="1235" spans="1:15" x14ac:dyDescent="0.25">
      <c r="A1235" s="10" t="str">
        <f>MID(Tabla1[[#This Row],[Org 2]],1,2)</f>
        <v>10</v>
      </c>
      <c r="B1235" s="28" t="s">
        <v>150</v>
      </c>
      <c r="C1235" s="28" t="s">
        <v>155</v>
      </c>
      <c r="D1235" s="11" t="str">
        <f>VLOOKUP(C1235,Hoja2!B:C,2,FALSE)</f>
        <v>Formación para el Empleo</v>
      </c>
      <c r="E1235" s="12" t="str">
        <f t="shared" si="46"/>
        <v>2</v>
      </c>
      <c r="F1235" s="12" t="str">
        <f t="shared" si="47"/>
        <v>22</v>
      </c>
      <c r="G1235" s="28" t="s">
        <v>461</v>
      </c>
      <c r="H1235" s="29" t="s">
        <v>462</v>
      </c>
      <c r="I1235" s="30">
        <v>7800</v>
      </c>
      <c r="J1235" s="30">
        <v>-3456</v>
      </c>
      <c r="K1235" s="30">
        <v>4344</v>
      </c>
      <c r="L1235" s="30">
        <v>4343.8999999999996</v>
      </c>
      <c r="M1235" s="30">
        <v>4343.8999999999996</v>
      </c>
      <c r="N1235" s="30">
        <v>4343.8999999999996</v>
      </c>
      <c r="O1235" s="30">
        <v>4343.8999999999996</v>
      </c>
    </row>
    <row r="1236" spans="1:15" x14ac:dyDescent="0.25">
      <c r="A1236" s="10" t="str">
        <f>MID(Tabla1[[#This Row],[Org 2]],1,2)</f>
        <v>10</v>
      </c>
      <c r="B1236" s="28" t="s">
        <v>150</v>
      </c>
      <c r="C1236" s="28" t="s">
        <v>155</v>
      </c>
      <c r="D1236" s="11" t="str">
        <f>VLOOKUP(C1236,Hoja2!B:C,2,FALSE)</f>
        <v>Formación para el Empleo</v>
      </c>
      <c r="E1236" s="12" t="str">
        <f t="shared" si="46"/>
        <v>2</v>
      </c>
      <c r="F1236" s="12" t="str">
        <f t="shared" si="47"/>
        <v>22</v>
      </c>
      <c r="G1236" s="28" t="s">
        <v>424</v>
      </c>
      <c r="H1236" s="29" t="s">
        <v>425</v>
      </c>
      <c r="I1236" s="30">
        <v>120000</v>
      </c>
      <c r="J1236" s="30">
        <v>0</v>
      </c>
      <c r="K1236" s="30">
        <v>120000</v>
      </c>
      <c r="L1236" s="30">
        <v>118726.85</v>
      </c>
      <c r="M1236" s="30">
        <v>118726.85</v>
      </c>
      <c r="N1236" s="30">
        <v>114620.02</v>
      </c>
      <c r="O1236" s="30">
        <v>77384.47</v>
      </c>
    </row>
    <row r="1237" spans="1:15" x14ac:dyDescent="0.25">
      <c r="A1237" s="10" t="str">
        <f>MID(Tabla1[[#This Row],[Org 2]],1,2)</f>
        <v>10</v>
      </c>
      <c r="B1237" s="28" t="s">
        <v>150</v>
      </c>
      <c r="C1237" s="28" t="s">
        <v>155</v>
      </c>
      <c r="D1237" s="11" t="str">
        <f>VLOOKUP(C1237,Hoja2!B:C,2,FALSE)</f>
        <v>Formación para el Empleo</v>
      </c>
      <c r="E1237" s="12" t="str">
        <f t="shared" si="46"/>
        <v>4</v>
      </c>
      <c r="F1237" s="12" t="str">
        <f t="shared" si="47"/>
        <v>48</v>
      </c>
      <c r="G1237" s="28" t="s">
        <v>843</v>
      </c>
      <c r="H1237" s="29" t="s">
        <v>844</v>
      </c>
      <c r="I1237" s="30">
        <v>20000</v>
      </c>
      <c r="J1237" s="30">
        <v>0</v>
      </c>
      <c r="K1237" s="30">
        <v>20000</v>
      </c>
      <c r="L1237" s="30">
        <v>20000</v>
      </c>
      <c r="M1237" s="30">
        <v>20000</v>
      </c>
      <c r="N1237" s="30">
        <v>20000</v>
      </c>
      <c r="O1237" s="30">
        <v>20000</v>
      </c>
    </row>
    <row r="1238" spans="1:15" x14ac:dyDescent="0.25">
      <c r="A1238" s="10" t="str">
        <f>MID(Tabla1[[#This Row],[Org 2]],1,2)</f>
        <v>10</v>
      </c>
      <c r="B1238" s="28" t="s">
        <v>150</v>
      </c>
      <c r="C1238" s="28" t="s">
        <v>155</v>
      </c>
      <c r="D1238" s="11" t="str">
        <f>VLOOKUP(C1238,Hoja2!B:C,2,FALSE)</f>
        <v>Formación para el Empleo</v>
      </c>
      <c r="E1238" s="12" t="str">
        <f t="shared" si="46"/>
        <v>4</v>
      </c>
      <c r="F1238" s="12" t="str">
        <f t="shared" si="47"/>
        <v>48</v>
      </c>
      <c r="G1238" s="28" t="s">
        <v>845</v>
      </c>
      <c r="H1238" s="29" t="s">
        <v>846</v>
      </c>
      <c r="I1238" s="30">
        <v>13972</v>
      </c>
      <c r="J1238" s="30">
        <v>-4182</v>
      </c>
      <c r="K1238" s="30">
        <v>9790</v>
      </c>
      <c r="L1238" s="30">
        <v>9789.7999999999993</v>
      </c>
      <c r="M1238" s="30">
        <v>9789.7999999999993</v>
      </c>
      <c r="N1238" s="30">
        <v>9789.7999999999993</v>
      </c>
      <c r="O1238" s="30">
        <v>9789.7999999999993</v>
      </c>
    </row>
    <row r="1239" spans="1:15" x14ac:dyDescent="0.25">
      <c r="A1239" s="10" t="str">
        <f>MID(Tabla1[[#This Row],[Org 2]],1,2)</f>
        <v>10</v>
      </c>
      <c r="B1239" s="28" t="s">
        <v>150</v>
      </c>
      <c r="C1239" s="28" t="s">
        <v>155</v>
      </c>
      <c r="D1239" s="11" t="str">
        <f>VLOOKUP(C1239,Hoja2!B:C,2,FALSE)</f>
        <v>Formación para el Empleo</v>
      </c>
      <c r="E1239" s="12" t="str">
        <f t="shared" si="46"/>
        <v>4</v>
      </c>
      <c r="F1239" s="12" t="str">
        <f t="shared" si="47"/>
        <v>48</v>
      </c>
      <c r="G1239" s="28" t="s">
        <v>662</v>
      </c>
      <c r="H1239" s="29" t="s">
        <v>663</v>
      </c>
      <c r="I1239" s="30">
        <v>36000</v>
      </c>
      <c r="J1239" s="30">
        <v>0</v>
      </c>
      <c r="K1239" s="30">
        <v>36000</v>
      </c>
      <c r="L1239" s="30">
        <v>36000</v>
      </c>
      <c r="M1239" s="30">
        <v>36000</v>
      </c>
      <c r="N1239" s="30">
        <v>36000</v>
      </c>
      <c r="O1239" s="30">
        <v>36000</v>
      </c>
    </row>
    <row r="1240" spans="1:15" x14ac:dyDescent="0.25">
      <c r="A1240" s="10" t="str">
        <f>MID(Tabla1[[#This Row],[Org 2]],1,2)</f>
        <v>10</v>
      </c>
      <c r="B1240" s="28" t="s">
        <v>150</v>
      </c>
      <c r="C1240" s="28" t="s">
        <v>155</v>
      </c>
      <c r="D1240" s="11" t="str">
        <f>VLOOKUP(C1240,Hoja2!B:C,2,FALSE)</f>
        <v>Formación para el Empleo</v>
      </c>
      <c r="E1240" s="12" t="str">
        <f t="shared" ref="E1240:E1248" si="48">LEFT(G1240,1)</f>
        <v>4</v>
      </c>
      <c r="F1240" s="12" t="str">
        <f t="shared" ref="F1240:F1248" si="49">LEFT(G1240,2)</f>
        <v>48</v>
      </c>
      <c r="G1240" s="28" t="s">
        <v>552</v>
      </c>
      <c r="H1240" s="29" t="s">
        <v>411</v>
      </c>
      <c r="I1240" s="30">
        <v>106590</v>
      </c>
      <c r="J1240" s="30">
        <v>0</v>
      </c>
      <c r="K1240" s="30">
        <v>106590</v>
      </c>
      <c r="L1240" s="30">
        <v>106590</v>
      </c>
      <c r="M1240" s="30">
        <v>106590</v>
      </c>
      <c r="N1240" s="30">
        <v>106590</v>
      </c>
      <c r="O1240" s="30">
        <v>106590</v>
      </c>
    </row>
    <row r="1241" spans="1:15" x14ac:dyDescent="0.25">
      <c r="A1241" s="10" t="str">
        <f>MID(Tabla1[[#This Row],[Org 2]],1,2)</f>
        <v>10</v>
      </c>
      <c r="B1241" s="28" t="s">
        <v>150</v>
      </c>
      <c r="C1241" s="28" t="s">
        <v>155</v>
      </c>
      <c r="D1241" s="11" t="str">
        <f>VLOOKUP(C1241,Hoja2!B:C,2,FALSE)</f>
        <v>Formación para el Empleo</v>
      </c>
      <c r="E1241" s="12" t="str">
        <f t="shared" si="48"/>
        <v>6</v>
      </c>
      <c r="F1241" s="12" t="str">
        <f t="shared" si="49"/>
        <v>63</v>
      </c>
      <c r="G1241" s="28" t="s">
        <v>504</v>
      </c>
      <c r="H1241" s="29" t="s">
        <v>505</v>
      </c>
      <c r="I1241" s="30">
        <v>0</v>
      </c>
      <c r="J1241" s="30">
        <v>16461.419999999998</v>
      </c>
      <c r="K1241" s="30">
        <v>16461.419999999998</v>
      </c>
      <c r="L1241" s="30">
        <v>0</v>
      </c>
      <c r="M1241" s="30">
        <v>0</v>
      </c>
      <c r="N1241" s="30">
        <v>0</v>
      </c>
      <c r="O1241" s="30">
        <v>0</v>
      </c>
    </row>
    <row r="1242" spans="1:15" x14ac:dyDescent="0.25">
      <c r="A1242" s="10" t="str">
        <f>MID(Tabla1[[#This Row],[Org 2]],1,2)</f>
        <v>10</v>
      </c>
      <c r="B1242" s="28" t="s">
        <v>150</v>
      </c>
      <c r="C1242" s="28" t="s">
        <v>155</v>
      </c>
      <c r="D1242" s="11" t="str">
        <f>VLOOKUP(C1242,Hoja2!B:C,2,FALSE)</f>
        <v>Formación para el Empleo</v>
      </c>
      <c r="E1242" s="12" t="str">
        <f t="shared" si="48"/>
        <v>6</v>
      </c>
      <c r="F1242" s="12" t="str">
        <f t="shared" si="49"/>
        <v>63</v>
      </c>
      <c r="G1242" s="28" t="s">
        <v>575</v>
      </c>
      <c r="H1242" s="29" t="s">
        <v>456</v>
      </c>
      <c r="I1242" s="30">
        <v>5000</v>
      </c>
      <c r="J1242" s="30">
        <v>28131.85</v>
      </c>
      <c r="K1242" s="30">
        <v>33131.85</v>
      </c>
      <c r="L1242" s="30">
        <v>1154.3399999999999</v>
      </c>
      <c r="M1242" s="30">
        <v>1154.3399999999999</v>
      </c>
      <c r="N1242" s="30">
        <v>1154.3399999999999</v>
      </c>
      <c r="O1242" s="30">
        <v>1154.3399999999999</v>
      </c>
    </row>
    <row r="1243" spans="1:15" x14ac:dyDescent="0.25">
      <c r="A1243" s="10" t="str">
        <f>MID(Tabla1[[#This Row],[Org 2]],1,2)</f>
        <v>10</v>
      </c>
      <c r="B1243" s="28" t="s">
        <v>150</v>
      </c>
      <c r="C1243" s="28" t="s">
        <v>155</v>
      </c>
      <c r="D1243" s="11" t="str">
        <f>VLOOKUP(C1243,Hoja2!B:C,2,FALSE)</f>
        <v>Formación para el Empleo</v>
      </c>
      <c r="E1243" s="12" t="str">
        <f t="shared" si="48"/>
        <v>6</v>
      </c>
      <c r="F1243" s="12" t="str">
        <f t="shared" si="49"/>
        <v>63</v>
      </c>
      <c r="G1243" s="28" t="s">
        <v>576</v>
      </c>
      <c r="H1243" s="29" t="s">
        <v>577</v>
      </c>
      <c r="I1243" s="30">
        <v>0</v>
      </c>
      <c r="J1243" s="30">
        <v>5340.72</v>
      </c>
      <c r="K1243" s="30">
        <v>5340.72</v>
      </c>
      <c r="L1243" s="30">
        <v>9999.92</v>
      </c>
      <c r="M1243" s="30">
        <v>9999.92</v>
      </c>
      <c r="N1243" s="30">
        <v>9999.92</v>
      </c>
      <c r="O1243" s="30">
        <v>8391.35</v>
      </c>
    </row>
    <row r="1244" spans="1:15" x14ac:dyDescent="0.25">
      <c r="A1244" s="10" t="str">
        <f>MID(Tabla1[[#This Row],[Org 2]],1,2)</f>
        <v>11</v>
      </c>
      <c r="B1244" s="28" t="s">
        <v>156</v>
      </c>
      <c r="C1244" s="28" t="s">
        <v>157</v>
      </c>
      <c r="D1244" s="11" t="str">
        <f>VLOOKUP(C1244,Hoja2!B:C,2,FALSE)</f>
        <v>Dirección del Área de Salud Pública y Seguridad Ciudadana</v>
      </c>
      <c r="E1244" s="12" t="str">
        <f t="shared" si="48"/>
        <v>1</v>
      </c>
      <c r="F1244" s="12" t="str">
        <f t="shared" si="49"/>
        <v>12</v>
      </c>
      <c r="G1244" s="28" t="s">
        <v>412</v>
      </c>
      <c r="H1244" s="29" t="s">
        <v>413</v>
      </c>
      <c r="I1244" s="30">
        <v>98454</v>
      </c>
      <c r="J1244" s="30">
        <v>-25000</v>
      </c>
      <c r="K1244" s="30">
        <v>73454</v>
      </c>
      <c r="L1244" s="30">
        <v>73044.600000000006</v>
      </c>
      <c r="M1244" s="30">
        <v>73044.600000000006</v>
      </c>
      <c r="N1244" s="30">
        <v>70081.73</v>
      </c>
      <c r="O1244" s="30">
        <v>70081.73</v>
      </c>
    </row>
    <row r="1245" spans="1:15" x14ac:dyDescent="0.25">
      <c r="A1245" s="10" t="str">
        <f>MID(Tabla1[[#This Row],[Org 2]],1,2)</f>
        <v>11</v>
      </c>
      <c r="B1245" s="28" t="s">
        <v>156</v>
      </c>
      <c r="C1245" s="28" t="s">
        <v>157</v>
      </c>
      <c r="D1245" s="11" t="str">
        <f>VLOOKUP(C1245,Hoja2!B:C,2,FALSE)</f>
        <v>Dirección del Área de Salud Pública y Seguridad Ciudadana</v>
      </c>
      <c r="E1245" s="12" t="str">
        <f t="shared" si="48"/>
        <v>1</v>
      </c>
      <c r="F1245" s="12" t="str">
        <f t="shared" si="49"/>
        <v>12</v>
      </c>
      <c r="G1245" s="28" t="s">
        <v>414</v>
      </c>
      <c r="H1245" s="29" t="s">
        <v>415</v>
      </c>
      <c r="I1245" s="30">
        <v>14429</v>
      </c>
      <c r="J1245" s="30">
        <v>-14000</v>
      </c>
      <c r="K1245" s="30">
        <v>429</v>
      </c>
      <c r="L1245" s="30">
        <v>0</v>
      </c>
      <c r="M1245" s="30">
        <v>0</v>
      </c>
      <c r="N1245" s="30">
        <v>0</v>
      </c>
      <c r="O1245" s="30">
        <v>0</v>
      </c>
    </row>
    <row r="1246" spans="1:15" x14ac:dyDescent="0.25">
      <c r="A1246" s="10" t="str">
        <f>MID(Tabla1[[#This Row],[Org 2]],1,2)</f>
        <v>11</v>
      </c>
      <c r="B1246" s="28" t="s">
        <v>156</v>
      </c>
      <c r="C1246" s="28" t="s">
        <v>157</v>
      </c>
      <c r="D1246" s="11" t="str">
        <f>VLOOKUP(C1246,Hoja2!B:C,2,FALSE)</f>
        <v>Dirección del Área de Salud Pública y Seguridad Ciudadana</v>
      </c>
      <c r="E1246" s="12" t="str">
        <f t="shared" si="48"/>
        <v>1</v>
      </c>
      <c r="F1246" s="12" t="str">
        <f t="shared" si="49"/>
        <v>12</v>
      </c>
      <c r="G1246" s="28" t="s">
        <v>382</v>
      </c>
      <c r="H1246" s="29" t="s">
        <v>383</v>
      </c>
      <c r="I1246" s="30">
        <v>33154</v>
      </c>
      <c r="J1246" s="30">
        <v>-10000</v>
      </c>
      <c r="K1246" s="30">
        <v>23154</v>
      </c>
      <c r="L1246" s="30">
        <v>22430.799999999999</v>
      </c>
      <c r="M1246" s="30">
        <v>22430.799999999999</v>
      </c>
      <c r="N1246" s="30">
        <v>21317.35</v>
      </c>
      <c r="O1246" s="30">
        <v>21317.35</v>
      </c>
    </row>
    <row r="1247" spans="1:15" x14ac:dyDescent="0.25">
      <c r="A1247" s="10" t="str">
        <f>MID(Tabla1[[#This Row],[Org 2]],1,2)</f>
        <v>11</v>
      </c>
      <c r="B1247" s="28" t="s">
        <v>156</v>
      </c>
      <c r="C1247" s="28" t="s">
        <v>157</v>
      </c>
      <c r="D1247" s="11" t="str">
        <f>VLOOKUP(C1247,Hoja2!B:C,2,FALSE)</f>
        <v>Dirección del Área de Salud Pública y Seguridad Ciudadana</v>
      </c>
      <c r="E1247" s="12" t="str">
        <f t="shared" si="48"/>
        <v>1</v>
      </c>
      <c r="F1247" s="12" t="str">
        <f t="shared" si="49"/>
        <v>12</v>
      </c>
      <c r="G1247" s="28" t="s">
        <v>416</v>
      </c>
      <c r="H1247" s="29" t="s">
        <v>417</v>
      </c>
      <c r="I1247" s="30">
        <v>9367</v>
      </c>
      <c r="J1247" s="30">
        <v>0</v>
      </c>
      <c r="K1247" s="30">
        <v>9367</v>
      </c>
      <c r="L1247" s="30">
        <v>7325.42</v>
      </c>
      <c r="M1247" s="30">
        <v>7325.42</v>
      </c>
      <c r="N1247" s="30">
        <v>6930.49</v>
      </c>
      <c r="O1247" s="30">
        <v>6930.49</v>
      </c>
    </row>
    <row r="1248" spans="1:15" x14ac:dyDescent="0.25">
      <c r="A1248" s="10" t="str">
        <f>MID(Tabla1[[#This Row],[Org 2]],1,2)</f>
        <v>11</v>
      </c>
      <c r="B1248" s="28" t="s">
        <v>156</v>
      </c>
      <c r="C1248" s="28" t="s">
        <v>157</v>
      </c>
      <c r="D1248" s="11" t="str">
        <f>VLOOKUP(C1248,Hoja2!B:C,2,FALSE)</f>
        <v>Dirección del Área de Salud Pública y Seguridad Ciudadana</v>
      </c>
      <c r="E1248" s="12" t="str">
        <f t="shared" si="48"/>
        <v>1</v>
      </c>
      <c r="F1248" s="12" t="str">
        <f t="shared" si="49"/>
        <v>12</v>
      </c>
      <c r="G1248" s="28" t="s">
        <v>384</v>
      </c>
      <c r="H1248" s="29" t="s">
        <v>385</v>
      </c>
      <c r="I1248" s="30">
        <v>25482</v>
      </c>
      <c r="J1248" s="30">
        <v>0</v>
      </c>
      <c r="K1248" s="30">
        <v>25482</v>
      </c>
      <c r="L1248" s="30">
        <v>24316.98</v>
      </c>
      <c r="M1248" s="30">
        <v>24316.98</v>
      </c>
      <c r="N1248" s="30">
        <v>22816.27</v>
      </c>
      <c r="O1248" s="30">
        <v>22816.27</v>
      </c>
    </row>
    <row r="1249" spans="1:15" x14ac:dyDescent="0.25">
      <c r="A1249" s="10" t="str">
        <f>MID(Tabla1[[#This Row],[Org 2]],1,2)</f>
        <v>11</v>
      </c>
      <c r="B1249" s="28" t="s">
        <v>156</v>
      </c>
      <c r="C1249" s="28" t="s">
        <v>157</v>
      </c>
      <c r="D1249" s="11" t="str">
        <f>VLOOKUP(C1249,Hoja2!B:C,2,FALSE)</f>
        <v>Dirección del Área de Salud Pública y Seguridad Ciudadana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8" t="s">
        <v>386</v>
      </c>
      <c r="H1249" s="29" t="s">
        <v>387</v>
      </c>
      <c r="I1249" s="30">
        <v>101252</v>
      </c>
      <c r="J1249" s="30">
        <v>-27000</v>
      </c>
      <c r="K1249" s="30">
        <v>74252</v>
      </c>
      <c r="L1249" s="30">
        <v>74168.490000000005</v>
      </c>
      <c r="M1249" s="30">
        <v>74168.490000000005</v>
      </c>
      <c r="N1249" s="30">
        <v>69842.539999999994</v>
      </c>
      <c r="O1249" s="30">
        <v>69842.539999999994</v>
      </c>
    </row>
    <row r="1250" spans="1:15" x14ac:dyDescent="0.25">
      <c r="A1250" s="10" t="str">
        <f>MID(Tabla1[[#This Row],[Org 2]],1,2)</f>
        <v>11</v>
      </c>
      <c r="B1250" s="28" t="s">
        <v>156</v>
      </c>
      <c r="C1250" s="28" t="s">
        <v>157</v>
      </c>
      <c r="D1250" s="11" t="str">
        <f>VLOOKUP(C1250,Hoja2!B:C,2,FALSE)</f>
        <v>Dirección del Área de Salud Pública y Seguridad Ciudadana</v>
      </c>
      <c r="E1250" s="12" t="str">
        <f t="shared" si="50"/>
        <v>1</v>
      </c>
      <c r="F1250" s="12" t="str">
        <f t="shared" si="51"/>
        <v>12</v>
      </c>
      <c r="G1250" s="28" t="s">
        <v>388</v>
      </c>
      <c r="H1250" s="29" t="s">
        <v>389</v>
      </c>
      <c r="I1250" s="30">
        <v>248747</v>
      </c>
      <c r="J1250" s="30">
        <v>-40000</v>
      </c>
      <c r="K1250" s="30">
        <v>208747</v>
      </c>
      <c r="L1250" s="30">
        <v>207851.09</v>
      </c>
      <c r="M1250" s="30">
        <v>207851.09</v>
      </c>
      <c r="N1250" s="30">
        <v>204385.18</v>
      </c>
      <c r="O1250" s="30">
        <v>204385.18</v>
      </c>
    </row>
    <row r="1251" spans="1:15" x14ac:dyDescent="0.25">
      <c r="A1251" s="10" t="str">
        <f>MID(Tabla1[[#This Row],[Org 2]],1,2)</f>
        <v>11</v>
      </c>
      <c r="B1251" s="28" t="s">
        <v>156</v>
      </c>
      <c r="C1251" s="28" t="s">
        <v>157</v>
      </c>
      <c r="D1251" s="11" t="str">
        <f>VLOOKUP(C1251,Hoja2!B:C,2,FALSE)</f>
        <v>Dirección del Área de Salud Pública y Seguridad Ciudadana</v>
      </c>
      <c r="E1251" s="12" t="str">
        <f t="shared" si="50"/>
        <v>1</v>
      </c>
      <c r="F1251" s="12" t="str">
        <f t="shared" si="51"/>
        <v>12</v>
      </c>
      <c r="G1251" s="28" t="s">
        <v>390</v>
      </c>
      <c r="H1251" s="29" t="s">
        <v>391</v>
      </c>
      <c r="I1251" s="30">
        <v>10121</v>
      </c>
      <c r="J1251" s="30">
        <v>0</v>
      </c>
      <c r="K1251" s="30">
        <v>10121</v>
      </c>
      <c r="L1251" s="30">
        <v>14110.95</v>
      </c>
      <c r="M1251" s="30">
        <v>14110.95</v>
      </c>
      <c r="N1251" s="30">
        <v>11753.87</v>
      </c>
      <c r="O1251" s="30">
        <v>11753.87</v>
      </c>
    </row>
    <row r="1252" spans="1:15" x14ac:dyDescent="0.25">
      <c r="A1252" s="10" t="str">
        <f>MID(Tabla1[[#This Row],[Org 2]],1,2)</f>
        <v>11</v>
      </c>
      <c r="B1252" s="28" t="s">
        <v>156</v>
      </c>
      <c r="C1252" s="28" t="s">
        <v>157</v>
      </c>
      <c r="D1252" s="11" t="str">
        <f>VLOOKUP(C1252,Hoja2!B:C,2,FALSE)</f>
        <v>Dirección del Área de Salud Pública y Seguridad Ciudadana</v>
      </c>
      <c r="E1252" s="12" t="str">
        <f t="shared" si="50"/>
        <v>2</v>
      </c>
      <c r="F1252" s="12" t="str">
        <f t="shared" si="51"/>
        <v>20</v>
      </c>
      <c r="G1252" s="28" t="s">
        <v>418</v>
      </c>
      <c r="H1252" s="29" t="s">
        <v>419</v>
      </c>
      <c r="I1252" s="30">
        <v>500</v>
      </c>
      <c r="J1252" s="30">
        <v>0</v>
      </c>
      <c r="K1252" s="30">
        <v>500</v>
      </c>
      <c r="L1252" s="30">
        <v>0</v>
      </c>
      <c r="M1252" s="30">
        <v>0</v>
      </c>
      <c r="N1252" s="30">
        <v>0</v>
      </c>
      <c r="O1252" s="30">
        <v>0</v>
      </c>
    </row>
    <row r="1253" spans="1:15" x14ac:dyDescent="0.25">
      <c r="A1253" s="10" t="str">
        <f>MID(Tabla1[[#This Row],[Org 2]],1,2)</f>
        <v>11</v>
      </c>
      <c r="B1253" s="28" t="s">
        <v>156</v>
      </c>
      <c r="C1253" s="28" t="s">
        <v>157</v>
      </c>
      <c r="D1253" s="11" t="str">
        <f>VLOOKUP(C1253,Hoja2!B:C,2,FALSE)</f>
        <v>Dirección del Área de Salud Pública y Seguridad Ciudadana</v>
      </c>
      <c r="E1253" s="12" t="str">
        <f t="shared" si="50"/>
        <v>2</v>
      </c>
      <c r="F1253" s="12" t="str">
        <f t="shared" si="51"/>
        <v>21</v>
      </c>
      <c r="G1253" s="28" t="s">
        <v>420</v>
      </c>
      <c r="H1253" s="29" t="s">
        <v>421</v>
      </c>
      <c r="I1253" s="30">
        <v>500</v>
      </c>
      <c r="J1253" s="30">
        <v>0</v>
      </c>
      <c r="K1253" s="30">
        <v>500</v>
      </c>
      <c r="L1253" s="30">
        <v>0</v>
      </c>
      <c r="M1253" s="30">
        <v>0</v>
      </c>
      <c r="N1253" s="30">
        <v>0</v>
      </c>
      <c r="O1253" s="30">
        <v>0</v>
      </c>
    </row>
    <row r="1254" spans="1:15" x14ac:dyDescent="0.25">
      <c r="A1254" s="10" t="str">
        <f>MID(Tabla1[[#This Row],[Org 2]],1,2)</f>
        <v>11</v>
      </c>
      <c r="B1254" s="28" t="s">
        <v>156</v>
      </c>
      <c r="C1254" s="28" t="s">
        <v>157</v>
      </c>
      <c r="D1254" s="11" t="str">
        <f>VLOOKUP(C1254,Hoja2!B:C,2,FALSE)</f>
        <v>Dirección del Área de Salud Pública y Seguridad Ciudadana</v>
      </c>
      <c r="E1254" s="12" t="str">
        <f t="shared" si="50"/>
        <v>2</v>
      </c>
      <c r="F1254" s="12" t="str">
        <f t="shared" si="51"/>
        <v>22</v>
      </c>
      <c r="G1254" s="28" t="s">
        <v>445</v>
      </c>
      <c r="H1254" s="29" t="s">
        <v>446</v>
      </c>
      <c r="I1254" s="30">
        <v>2000</v>
      </c>
      <c r="J1254" s="30">
        <v>0</v>
      </c>
      <c r="K1254" s="30">
        <v>2000</v>
      </c>
      <c r="L1254" s="30">
        <v>2000</v>
      </c>
      <c r="M1254" s="30">
        <v>2000</v>
      </c>
      <c r="N1254" s="30">
        <v>2000</v>
      </c>
      <c r="O1254" s="30">
        <v>2000</v>
      </c>
    </row>
    <row r="1255" spans="1:15" x14ac:dyDescent="0.25">
      <c r="A1255" s="10" t="str">
        <f>MID(Tabla1[[#This Row],[Org 2]],1,2)</f>
        <v>11</v>
      </c>
      <c r="B1255" s="28" t="s">
        <v>156</v>
      </c>
      <c r="C1255" s="28" t="s">
        <v>157</v>
      </c>
      <c r="D1255" s="11" t="str">
        <f>VLOOKUP(C1255,Hoja2!B:C,2,FALSE)</f>
        <v>Dirección del Área de Salud Pública y Seguridad Ciudadana</v>
      </c>
      <c r="E1255" s="12" t="str">
        <f t="shared" si="50"/>
        <v>2</v>
      </c>
      <c r="F1255" s="12" t="str">
        <f t="shared" si="51"/>
        <v>23</v>
      </c>
      <c r="G1255" s="28" t="s">
        <v>402</v>
      </c>
      <c r="H1255" s="29" t="s">
        <v>403</v>
      </c>
      <c r="I1255" s="30">
        <v>0</v>
      </c>
      <c r="J1255" s="30">
        <v>0</v>
      </c>
      <c r="K1255" s="30">
        <v>0</v>
      </c>
      <c r="L1255" s="30">
        <v>26.67</v>
      </c>
      <c r="M1255" s="30">
        <v>26.67</v>
      </c>
      <c r="N1255" s="30">
        <v>26.67</v>
      </c>
      <c r="O1255" s="30">
        <v>26.67</v>
      </c>
    </row>
    <row r="1256" spans="1:15" x14ac:dyDescent="0.25">
      <c r="A1256" s="10" t="str">
        <f>MID(Tabla1[[#This Row],[Org 2]],1,2)</f>
        <v>11</v>
      </c>
      <c r="B1256" s="28" t="s">
        <v>156</v>
      </c>
      <c r="C1256" s="28" t="s">
        <v>157</v>
      </c>
      <c r="D1256" s="11" t="str">
        <f>VLOOKUP(C1256,Hoja2!B:C,2,FALSE)</f>
        <v>Dirección del Área de Salud Pública y Seguridad Ciudadana</v>
      </c>
      <c r="E1256" s="12" t="str">
        <f t="shared" si="50"/>
        <v>2</v>
      </c>
      <c r="F1256" s="12" t="str">
        <f t="shared" si="51"/>
        <v>23</v>
      </c>
      <c r="G1256" s="28" t="s">
        <v>404</v>
      </c>
      <c r="H1256" s="29" t="s">
        <v>405</v>
      </c>
      <c r="I1256" s="30">
        <v>500</v>
      </c>
      <c r="J1256" s="30">
        <v>0</v>
      </c>
      <c r="K1256" s="30">
        <v>500</v>
      </c>
      <c r="L1256" s="30">
        <v>0</v>
      </c>
      <c r="M1256" s="30">
        <v>0</v>
      </c>
      <c r="N1256" s="30">
        <v>0</v>
      </c>
      <c r="O1256" s="30">
        <v>0</v>
      </c>
    </row>
    <row r="1257" spans="1:15" x14ac:dyDescent="0.25">
      <c r="A1257" s="10" t="str">
        <f>MID(Tabla1[[#This Row],[Org 2]],1,2)</f>
        <v>11</v>
      </c>
      <c r="B1257" s="28" t="s">
        <v>156</v>
      </c>
      <c r="C1257" s="28" t="s">
        <v>157</v>
      </c>
      <c r="D1257" s="11" t="str">
        <f>VLOOKUP(C1257,Hoja2!B:C,2,FALSE)</f>
        <v>Dirección del Área de Salud Pública y Seguridad Ciudadana</v>
      </c>
      <c r="E1257" s="12" t="str">
        <f t="shared" si="50"/>
        <v>2</v>
      </c>
      <c r="F1257" s="12" t="str">
        <f t="shared" si="51"/>
        <v>23</v>
      </c>
      <c r="G1257" s="28" t="s">
        <v>407</v>
      </c>
      <c r="H1257" s="29" t="s">
        <v>403</v>
      </c>
      <c r="I1257" s="30">
        <v>0</v>
      </c>
      <c r="J1257" s="30">
        <v>0</v>
      </c>
      <c r="K1257" s="30">
        <v>0</v>
      </c>
      <c r="L1257" s="30">
        <v>91.8</v>
      </c>
      <c r="M1257" s="30">
        <v>91.8</v>
      </c>
      <c r="N1257" s="30">
        <v>91.8</v>
      </c>
      <c r="O1257" s="30">
        <v>91.8</v>
      </c>
    </row>
    <row r="1258" spans="1:15" x14ac:dyDescent="0.25">
      <c r="A1258" s="10" t="str">
        <f>MID(Tabla1[[#This Row],[Org 2]],1,2)</f>
        <v>11</v>
      </c>
      <c r="B1258" s="28" t="s">
        <v>156</v>
      </c>
      <c r="C1258" s="28" t="s">
        <v>157</v>
      </c>
      <c r="D1258" s="11" t="str">
        <f>VLOOKUP(C1258,Hoja2!B:C,2,FALSE)</f>
        <v>Dirección del Área de Salud Pública y Seguridad Ciudadana</v>
      </c>
      <c r="E1258" s="12" t="str">
        <f t="shared" si="50"/>
        <v>2</v>
      </c>
      <c r="F1258" s="12" t="str">
        <f t="shared" si="51"/>
        <v>23</v>
      </c>
      <c r="G1258" s="28" t="s">
        <v>408</v>
      </c>
      <c r="H1258" s="29" t="s">
        <v>409</v>
      </c>
      <c r="I1258" s="30">
        <v>500</v>
      </c>
      <c r="J1258" s="30">
        <v>0</v>
      </c>
      <c r="K1258" s="30">
        <v>500</v>
      </c>
      <c r="L1258" s="30">
        <v>0</v>
      </c>
      <c r="M1258" s="30">
        <v>0</v>
      </c>
      <c r="N1258" s="30">
        <v>0</v>
      </c>
      <c r="O1258" s="30">
        <v>0</v>
      </c>
    </row>
    <row r="1259" spans="1:15" x14ac:dyDescent="0.25">
      <c r="A1259" s="10" t="str">
        <f>MID(Tabla1[[#This Row],[Org 2]],1,2)</f>
        <v>11</v>
      </c>
      <c r="B1259" s="28" t="s">
        <v>156</v>
      </c>
      <c r="C1259" s="28" t="s">
        <v>157</v>
      </c>
      <c r="D1259" s="11" t="str">
        <f>VLOOKUP(C1259,Hoja2!B:C,2,FALSE)</f>
        <v>Dirección del Área de Salud Pública y Seguridad Ciudadana</v>
      </c>
      <c r="E1259" s="12" t="str">
        <f t="shared" si="50"/>
        <v>8</v>
      </c>
      <c r="F1259" s="12" t="str">
        <f t="shared" si="51"/>
        <v>83</v>
      </c>
      <c r="G1259" s="28" t="s">
        <v>492</v>
      </c>
      <c r="H1259" s="29" t="s">
        <v>493</v>
      </c>
      <c r="I1259" s="30">
        <v>1000</v>
      </c>
      <c r="J1259" s="30">
        <v>0</v>
      </c>
      <c r="K1259" s="30">
        <v>1000</v>
      </c>
      <c r="L1259" s="30">
        <v>0</v>
      </c>
      <c r="M1259" s="30">
        <v>0</v>
      </c>
      <c r="N1259" s="30">
        <v>0</v>
      </c>
      <c r="O1259" s="30">
        <v>0</v>
      </c>
    </row>
    <row r="1260" spans="1:15" x14ac:dyDescent="0.25">
      <c r="A1260" s="10" t="str">
        <f>MID(Tabla1[[#This Row],[Org 2]],1,2)</f>
        <v>11</v>
      </c>
      <c r="B1260" s="28" t="s">
        <v>156</v>
      </c>
      <c r="C1260" s="28" t="s">
        <v>158</v>
      </c>
      <c r="D1260" s="11" t="str">
        <f>VLOOKUP(C1260,Hoja2!B:C,2,FALSE)</f>
        <v>Policía Municipal</v>
      </c>
      <c r="E1260" s="12" t="str">
        <f t="shared" si="50"/>
        <v>1</v>
      </c>
      <c r="F1260" s="12" t="str">
        <f t="shared" si="51"/>
        <v>12</v>
      </c>
      <c r="G1260" s="28" t="s">
        <v>412</v>
      </c>
      <c r="H1260" s="29" t="s">
        <v>413</v>
      </c>
      <c r="I1260" s="30">
        <v>114862</v>
      </c>
      <c r="J1260" s="30">
        <v>0</v>
      </c>
      <c r="K1260" s="30">
        <v>114862</v>
      </c>
      <c r="L1260" s="30">
        <v>85008.9</v>
      </c>
      <c r="M1260" s="30">
        <v>85008.9</v>
      </c>
      <c r="N1260" s="30">
        <v>75853.929999999993</v>
      </c>
      <c r="O1260" s="30">
        <v>75853.929999999993</v>
      </c>
    </row>
    <row r="1261" spans="1:15" x14ac:dyDescent="0.25">
      <c r="A1261" s="10" t="str">
        <f>MID(Tabla1[[#This Row],[Org 2]],1,2)</f>
        <v>11</v>
      </c>
      <c r="B1261" s="28" t="s">
        <v>156</v>
      </c>
      <c r="C1261" s="28" t="s">
        <v>158</v>
      </c>
      <c r="D1261" s="11" t="str">
        <f>VLOOKUP(C1261,Hoja2!B:C,2,FALSE)</f>
        <v>Policía Municipal</v>
      </c>
      <c r="E1261" s="12" t="str">
        <f t="shared" si="50"/>
        <v>1</v>
      </c>
      <c r="F1261" s="12" t="str">
        <f t="shared" si="51"/>
        <v>12</v>
      </c>
      <c r="G1261" s="28" t="s">
        <v>414</v>
      </c>
      <c r="H1261" s="29" t="s">
        <v>415</v>
      </c>
      <c r="I1261" s="30">
        <v>303920</v>
      </c>
      <c r="J1261" s="30">
        <v>-90000</v>
      </c>
      <c r="K1261" s="30">
        <v>213920</v>
      </c>
      <c r="L1261" s="30">
        <v>205282.31</v>
      </c>
      <c r="M1261" s="30">
        <v>205282.31</v>
      </c>
      <c r="N1261" s="30">
        <v>200578.51</v>
      </c>
      <c r="O1261" s="30">
        <v>200578.51</v>
      </c>
    </row>
    <row r="1262" spans="1:15" x14ac:dyDescent="0.25">
      <c r="A1262" s="10" t="str">
        <f>MID(Tabla1[[#This Row],[Org 2]],1,2)</f>
        <v>11</v>
      </c>
      <c r="B1262" s="28" t="s">
        <v>156</v>
      </c>
      <c r="C1262" s="28" t="s">
        <v>158</v>
      </c>
      <c r="D1262" s="11" t="str">
        <f>VLOOKUP(C1262,Hoja2!B:C,2,FALSE)</f>
        <v>Policía Municipal</v>
      </c>
      <c r="E1262" s="12" t="str">
        <f t="shared" si="50"/>
        <v>1</v>
      </c>
      <c r="F1262" s="12" t="str">
        <f t="shared" si="51"/>
        <v>12</v>
      </c>
      <c r="G1262" s="28" t="s">
        <v>382</v>
      </c>
      <c r="H1262" s="29" t="s">
        <v>383</v>
      </c>
      <c r="I1262" s="30">
        <v>4864952</v>
      </c>
      <c r="J1262" s="30">
        <v>-925000</v>
      </c>
      <c r="K1262" s="30">
        <v>3939952</v>
      </c>
      <c r="L1262" s="30">
        <v>3875755</v>
      </c>
      <c r="M1262" s="30">
        <v>3875755</v>
      </c>
      <c r="N1262" s="30">
        <v>3875151.05</v>
      </c>
      <c r="O1262" s="30">
        <v>3875151.05</v>
      </c>
    </row>
    <row r="1263" spans="1:15" x14ac:dyDescent="0.25">
      <c r="A1263" s="10" t="str">
        <f>MID(Tabla1[[#This Row],[Org 2]],1,2)</f>
        <v>11</v>
      </c>
      <c r="B1263" s="28" t="s">
        <v>156</v>
      </c>
      <c r="C1263" s="28" t="s">
        <v>158</v>
      </c>
      <c r="D1263" s="11" t="str">
        <f>VLOOKUP(C1263,Hoja2!B:C,2,FALSE)</f>
        <v>Policía Municipal</v>
      </c>
      <c r="E1263" s="12" t="str">
        <f t="shared" si="50"/>
        <v>1</v>
      </c>
      <c r="F1263" s="12" t="str">
        <f t="shared" si="51"/>
        <v>12</v>
      </c>
      <c r="G1263" s="28" t="s">
        <v>416</v>
      </c>
      <c r="H1263" s="29" t="s">
        <v>417</v>
      </c>
      <c r="I1263" s="30">
        <v>74938</v>
      </c>
      <c r="J1263" s="30">
        <v>0</v>
      </c>
      <c r="K1263" s="30">
        <v>74938</v>
      </c>
      <c r="L1263" s="30">
        <v>76957.740000000005</v>
      </c>
      <c r="M1263" s="30">
        <v>76957.740000000005</v>
      </c>
      <c r="N1263" s="30">
        <v>75270.12</v>
      </c>
      <c r="O1263" s="30">
        <v>75270.12</v>
      </c>
    </row>
    <row r="1264" spans="1:15" x14ac:dyDescent="0.25">
      <c r="A1264" s="10" t="str">
        <f>MID(Tabla1[[#This Row],[Org 2]],1,2)</f>
        <v>11</v>
      </c>
      <c r="B1264" s="28" t="s">
        <v>156</v>
      </c>
      <c r="C1264" s="28" t="s">
        <v>158</v>
      </c>
      <c r="D1264" s="11" t="str">
        <f>VLOOKUP(C1264,Hoja2!B:C,2,FALSE)</f>
        <v>Policía Municipal</v>
      </c>
      <c r="E1264" s="12" t="str">
        <f t="shared" si="50"/>
        <v>1</v>
      </c>
      <c r="F1264" s="12" t="str">
        <f t="shared" si="51"/>
        <v>12</v>
      </c>
      <c r="G1264" s="28" t="s">
        <v>384</v>
      </c>
      <c r="H1264" s="29" t="s">
        <v>385</v>
      </c>
      <c r="I1264" s="30">
        <v>994577</v>
      </c>
      <c r="J1264" s="30">
        <v>0</v>
      </c>
      <c r="K1264" s="30">
        <v>994577</v>
      </c>
      <c r="L1264" s="30">
        <v>953394.5</v>
      </c>
      <c r="M1264" s="30">
        <v>953394.5</v>
      </c>
      <c r="N1264" s="30">
        <v>928576.11</v>
      </c>
      <c r="O1264" s="30">
        <v>928576.11</v>
      </c>
    </row>
    <row r="1265" spans="1:15" x14ac:dyDescent="0.25">
      <c r="A1265" s="10" t="str">
        <f>MID(Tabla1[[#This Row],[Org 2]],1,2)</f>
        <v>11</v>
      </c>
      <c r="B1265" s="28" t="s">
        <v>156</v>
      </c>
      <c r="C1265" s="28" t="s">
        <v>158</v>
      </c>
      <c r="D1265" s="11" t="str">
        <f>VLOOKUP(C1265,Hoja2!B:C,2,FALSE)</f>
        <v>Policía Municipal</v>
      </c>
      <c r="E1265" s="12" t="str">
        <f t="shared" si="50"/>
        <v>1</v>
      </c>
      <c r="F1265" s="12" t="str">
        <f t="shared" si="51"/>
        <v>12</v>
      </c>
      <c r="G1265" s="28" t="s">
        <v>386</v>
      </c>
      <c r="H1265" s="29" t="s">
        <v>387</v>
      </c>
      <c r="I1265" s="30">
        <v>2597192</v>
      </c>
      <c r="J1265" s="30">
        <v>-400000</v>
      </c>
      <c r="K1265" s="30">
        <v>2197192</v>
      </c>
      <c r="L1265" s="30">
        <v>2137752.41</v>
      </c>
      <c r="M1265" s="30">
        <v>2137752.41</v>
      </c>
      <c r="N1265" s="30">
        <v>2136406.34</v>
      </c>
      <c r="O1265" s="30">
        <v>2136406.34</v>
      </c>
    </row>
    <row r="1266" spans="1:15" x14ac:dyDescent="0.25">
      <c r="A1266" s="10" t="str">
        <f>MID(Tabla1[[#This Row],[Org 2]],1,2)</f>
        <v>11</v>
      </c>
      <c r="B1266" s="28" t="s">
        <v>156</v>
      </c>
      <c r="C1266" s="28" t="s">
        <v>158</v>
      </c>
      <c r="D1266" s="11" t="str">
        <f>VLOOKUP(C1266,Hoja2!B:C,2,FALSE)</f>
        <v>Policía Municipal</v>
      </c>
      <c r="E1266" s="12" t="str">
        <f t="shared" si="50"/>
        <v>1</v>
      </c>
      <c r="F1266" s="12" t="str">
        <f t="shared" si="51"/>
        <v>12</v>
      </c>
      <c r="G1266" s="28" t="s">
        <v>388</v>
      </c>
      <c r="H1266" s="29" t="s">
        <v>389</v>
      </c>
      <c r="I1266" s="30">
        <v>9486674</v>
      </c>
      <c r="J1266" s="30">
        <v>-771465</v>
      </c>
      <c r="K1266" s="30">
        <v>8715209</v>
      </c>
      <c r="L1266" s="30">
        <v>8497580.7400000002</v>
      </c>
      <c r="M1266" s="30">
        <v>8497580.7400000002</v>
      </c>
      <c r="N1266" s="30">
        <v>8490179.8499999996</v>
      </c>
      <c r="O1266" s="30">
        <v>8490179.8499999996</v>
      </c>
    </row>
    <row r="1267" spans="1:15" x14ac:dyDescent="0.25">
      <c r="A1267" s="10" t="str">
        <f>MID(Tabla1[[#This Row],[Org 2]],1,2)</f>
        <v>11</v>
      </c>
      <c r="B1267" s="28" t="s">
        <v>156</v>
      </c>
      <c r="C1267" s="28" t="s">
        <v>158</v>
      </c>
      <c r="D1267" s="11" t="str">
        <f>VLOOKUP(C1267,Hoja2!B:C,2,FALSE)</f>
        <v>Policía Municipal</v>
      </c>
      <c r="E1267" s="12" t="str">
        <f t="shared" si="50"/>
        <v>1</v>
      </c>
      <c r="F1267" s="12" t="str">
        <f t="shared" si="51"/>
        <v>12</v>
      </c>
      <c r="G1267" s="28" t="s">
        <v>390</v>
      </c>
      <c r="H1267" s="29" t="s">
        <v>391</v>
      </c>
      <c r="I1267" s="30">
        <v>449628</v>
      </c>
      <c r="J1267" s="30">
        <v>0</v>
      </c>
      <c r="K1267" s="30">
        <v>449628</v>
      </c>
      <c r="L1267" s="30">
        <v>440228.66</v>
      </c>
      <c r="M1267" s="30">
        <v>440228.66</v>
      </c>
      <c r="N1267" s="30">
        <v>435302.04</v>
      </c>
      <c r="O1267" s="30">
        <v>435302.04</v>
      </c>
    </row>
    <row r="1268" spans="1:15" x14ac:dyDescent="0.25">
      <c r="A1268" s="10" t="str">
        <f>MID(Tabla1[[#This Row],[Org 2]],1,2)</f>
        <v>11</v>
      </c>
      <c r="B1268" s="28" t="s">
        <v>156</v>
      </c>
      <c r="C1268" s="28" t="s">
        <v>158</v>
      </c>
      <c r="D1268" s="11" t="str">
        <f>VLOOKUP(C1268,Hoja2!B:C,2,FALSE)</f>
        <v>Policía Municipal</v>
      </c>
      <c r="E1268" s="12" t="str">
        <f t="shared" si="50"/>
        <v>1</v>
      </c>
      <c r="F1268" s="12" t="str">
        <f t="shared" si="51"/>
        <v>12</v>
      </c>
      <c r="G1268" s="28" t="s">
        <v>847</v>
      </c>
      <c r="H1268" s="29" t="s">
        <v>848</v>
      </c>
      <c r="I1268" s="30">
        <v>0</v>
      </c>
      <c r="J1268" s="30">
        <v>0</v>
      </c>
      <c r="K1268" s="30">
        <v>0</v>
      </c>
      <c r="L1268" s="30">
        <v>390500</v>
      </c>
      <c r="M1268" s="30">
        <v>390500</v>
      </c>
      <c r="N1268" s="30">
        <v>390116.98</v>
      </c>
      <c r="O1268" s="30">
        <v>390116.98</v>
      </c>
    </row>
    <row r="1269" spans="1:15" x14ac:dyDescent="0.25">
      <c r="A1269" s="10" t="str">
        <f>MID(Tabla1[[#This Row],[Org 2]],1,2)</f>
        <v>11</v>
      </c>
      <c r="B1269" s="28" t="s">
        <v>156</v>
      </c>
      <c r="C1269" s="28" t="s">
        <v>158</v>
      </c>
      <c r="D1269" s="11" t="str">
        <f>VLOOKUP(C1269,Hoja2!B:C,2,FALSE)</f>
        <v>Policía Municipal</v>
      </c>
      <c r="E1269" s="12" t="str">
        <f t="shared" si="50"/>
        <v>1</v>
      </c>
      <c r="F1269" s="12" t="str">
        <f t="shared" si="51"/>
        <v>13</v>
      </c>
      <c r="G1269" s="28" t="s">
        <v>428</v>
      </c>
      <c r="H1269" s="29" t="s">
        <v>379</v>
      </c>
      <c r="I1269" s="30">
        <v>421509</v>
      </c>
      <c r="J1269" s="30">
        <v>0</v>
      </c>
      <c r="K1269" s="30">
        <v>421509</v>
      </c>
      <c r="L1269" s="30">
        <v>307476.68</v>
      </c>
      <c r="M1269" s="30">
        <v>307476.68</v>
      </c>
      <c r="N1269" s="30">
        <v>282231.03999999998</v>
      </c>
      <c r="O1269" s="30">
        <v>282231.03999999998</v>
      </c>
    </row>
    <row r="1270" spans="1:15" x14ac:dyDescent="0.25">
      <c r="A1270" s="10" t="str">
        <f>MID(Tabla1[[#This Row],[Org 2]],1,2)</f>
        <v>11</v>
      </c>
      <c r="B1270" s="28" t="s">
        <v>156</v>
      </c>
      <c r="C1270" s="28" t="s">
        <v>158</v>
      </c>
      <c r="D1270" s="11" t="str">
        <f>VLOOKUP(C1270,Hoja2!B:C,2,FALSE)</f>
        <v>Policía Municipal</v>
      </c>
      <c r="E1270" s="12" t="str">
        <f t="shared" si="50"/>
        <v>1</v>
      </c>
      <c r="F1270" s="12" t="str">
        <f t="shared" si="51"/>
        <v>13</v>
      </c>
      <c r="G1270" s="28" t="s">
        <v>429</v>
      </c>
      <c r="H1270" s="29" t="s">
        <v>430</v>
      </c>
      <c r="I1270" s="30">
        <v>35000</v>
      </c>
      <c r="J1270" s="30">
        <v>0</v>
      </c>
      <c r="K1270" s="30">
        <v>35000</v>
      </c>
      <c r="L1270" s="30">
        <v>82324.98</v>
      </c>
      <c r="M1270" s="30">
        <v>82324.98</v>
      </c>
      <c r="N1270" s="30">
        <v>23972.720000000001</v>
      </c>
      <c r="O1270" s="30">
        <v>23972.720000000001</v>
      </c>
    </row>
    <row r="1271" spans="1:15" x14ac:dyDescent="0.25">
      <c r="A1271" s="10" t="str">
        <f>MID(Tabla1[[#This Row],[Org 2]],1,2)</f>
        <v>11</v>
      </c>
      <c r="B1271" s="28" t="s">
        <v>156</v>
      </c>
      <c r="C1271" s="28" t="s">
        <v>158</v>
      </c>
      <c r="D1271" s="11" t="str">
        <f>VLOOKUP(C1271,Hoja2!B:C,2,FALSE)</f>
        <v>Policía Municipal</v>
      </c>
      <c r="E1271" s="12" t="str">
        <f t="shared" si="50"/>
        <v>1</v>
      </c>
      <c r="F1271" s="12" t="str">
        <f t="shared" si="51"/>
        <v>13</v>
      </c>
      <c r="G1271" s="28" t="s">
        <v>431</v>
      </c>
      <c r="H1271" s="29" t="s">
        <v>432</v>
      </c>
      <c r="I1271" s="30">
        <v>437676</v>
      </c>
      <c r="J1271" s="30">
        <v>0</v>
      </c>
      <c r="K1271" s="30">
        <v>437676</v>
      </c>
      <c r="L1271" s="30">
        <v>347281.64</v>
      </c>
      <c r="M1271" s="30">
        <v>347281.64</v>
      </c>
      <c r="N1271" s="30">
        <v>301763.03999999998</v>
      </c>
      <c r="O1271" s="30">
        <v>301763.03999999998</v>
      </c>
    </row>
    <row r="1272" spans="1:15" x14ac:dyDescent="0.25">
      <c r="A1272" s="10" t="str">
        <f>MID(Tabla1[[#This Row],[Org 2]],1,2)</f>
        <v>11</v>
      </c>
      <c r="B1272" s="28" t="s">
        <v>156</v>
      </c>
      <c r="C1272" s="28" t="s">
        <v>158</v>
      </c>
      <c r="D1272" s="11" t="str">
        <f>VLOOKUP(C1272,Hoja2!B:C,2,FALSE)</f>
        <v>Policía Municipal</v>
      </c>
      <c r="E1272" s="12" t="str">
        <f t="shared" si="50"/>
        <v>1</v>
      </c>
      <c r="F1272" s="12" t="str">
        <f t="shared" si="51"/>
        <v>13</v>
      </c>
      <c r="G1272" s="28" t="s">
        <v>451</v>
      </c>
      <c r="H1272" s="29" t="s">
        <v>452</v>
      </c>
      <c r="I1272" s="30">
        <v>0</v>
      </c>
      <c r="J1272" s="30">
        <v>0</v>
      </c>
      <c r="K1272" s="30">
        <v>0</v>
      </c>
      <c r="L1272" s="30">
        <v>113213.25</v>
      </c>
      <c r="M1272" s="30">
        <v>113213.25</v>
      </c>
      <c r="N1272" s="30">
        <v>113070.62</v>
      </c>
      <c r="O1272" s="30">
        <v>113070.62</v>
      </c>
    </row>
    <row r="1273" spans="1:15" x14ac:dyDescent="0.25">
      <c r="A1273" s="10" t="str">
        <f>MID(Tabla1[[#This Row],[Org 2]],1,2)</f>
        <v>11</v>
      </c>
      <c r="B1273" s="28" t="s">
        <v>156</v>
      </c>
      <c r="C1273" s="28" t="s">
        <v>158</v>
      </c>
      <c r="D1273" s="11" t="str">
        <f>VLOOKUP(C1273,Hoja2!B:C,2,FALSE)</f>
        <v>Policía Municipal</v>
      </c>
      <c r="E1273" s="12" t="str">
        <f t="shared" si="50"/>
        <v>1</v>
      </c>
      <c r="F1273" s="12" t="str">
        <f t="shared" si="51"/>
        <v>15</v>
      </c>
      <c r="G1273" s="28" t="s">
        <v>590</v>
      </c>
      <c r="H1273" s="29" t="s">
        <v>591</v>
      </c>
      <c r="I1273" s="30">
        <v>400000</v>
      </c>
      <c r="J1273" s="30">
        <v>0</v>
      </c>
      <c r="K1273" s="30">
        <v>400000</v>
      </c>
      <c r="L1273" s="30">
        <v>355043.81</v>
      </c>
      <c r="M1273" s="30">
        <v>355043.81</v>
      </c>
      <c r="N1273" s="30">
        <v>349622.56</v>
      </c>
      <c r="O1273" s="30">
        <v>349622.56</v>
      </c>
    </row>
    <row r="1274" spans="1:15" x14ac:dyDescent="0.25">
      <c r="A1274" s="10" t="str">
        <f>MID(Tabla1[[#This Row],[Org 2]],1,2)</f>
        <v>11</v>
      </c>
      <c r="B1274" s="28" t="s">
        <v>156</v>
      </c>
      <c r="C1274" s="28" t="s">
        <v>158</v>
      </c>
      <c r="D1274" s="11" t="str">
        <f>VLOOKUP(C1274,Hoja2!B:C,2,FALSE)</f>
        <v>Policía Municipal</v>
      </c>
      <c r="E1274" s="12" t="str">
        <f t="shared" si="50"/>
        <v>1</v>
      </c>
      <c r="F1274" s="12" t="str">
        <f t="shared" si="51"/>
        <v>15</v>
      </c>
      <c r="G1274" s="28" t="s">
        <v>433</v>
      </c>
      <c r="H1274" s="29" t="s">
        <v>434</v>
      </c>
      <c r="I1274" s="30">
        <v>580000</v>
      </c>
      <c r="J1274" s="30">
        <v>745000</v>
      </c>
      <c r="K1274" s="30">
        <v>1325000</v>
      </c>
      <c r="L1274" s="30">
        <v>1156262.43</v>
      </c>
      <c r="M1274" s="30">
        <v>1156262.43</v>
      </c>
      <c r="N1274" s="30">
        <v>1077314.97</v>
      </c>
      <c r="O1274" s="30">
        <v>1077314.97</v>
      </c>
    </row>
    <row r="1275" spans="1:15" x14ac:dyDescent="0.25">
      <c r="A1275" s="10" t="str">
        <f>MID(Tabla1[[#This Row],[Org 2]],1,2)</f>
        <v>11</v>
      </c>
      <c r="B1275" s="28" t="s">
        <v>156</v>
      </c>
      <c r="C1275" s="28" t="s">
        <v>158</v>
      </c>
      <c r="D1275" s="11" t="str">
        <f>VLOOKUP(C1275,Hoja2!B:C,2,FALSE)</f>
        <v>Policía Municipal</v>
      </c>
      <c r="E1275" s="12" t="str">
        <f t="shared" si="50"/>
        <v>1</v>
      </c>
      <c r="F1275" s="12" t="str">
        <f t="shared" si="51"/>
        <v>16</v>
      </c>
      <c r="G1275" s="28" t="s">
        <v>598</v>
      </c>
      <c r="H1275" s="29" t="s">
        <v>599</v>
      </c>
      <c r="I1275" s="30">
        <v>150000</v>
      </c>
      <c r="J1275" s="30">
        <v>0</v>
      </c>
      <c r="K1275" s="30">
        <v>150000</v>
      </c>
      <c r="L1275" s="30">
        <v>149930</v>
      </c>
      <c r="M1275" s="30">
        <v>67311</v>
      </c>
      <c r="N1275" s="30">
        <v>67311</v>
      </c>
      <c r="O1275" s="30">
        <v>45324</v>
      </c>
    </row>
    <row r="1276" spans="1:15" x14ac:dyDescent="0.25">
      <c r="A1276" s="10" t="str">
        <f>MID(Tabla1[[#This Row],[Org 2]],1,2)</f>
        <v>11</v>
      </c>
      <c r="B1276" s="28" t="s">
        <v>156</v>
      </c>
      <c r="C1276" s="28" t="s">
        <v>158</v>
      </c>
      <c r="D1276" s="11" t="str">
        <f>VLOOKUP(C1276,Hoja2!B:C,2,FALSE)</f>
        <v>Policía Municipal</v>
      </c>
      <c r="E1276" s="12" t="str">
        <f t="shared" si="50"/>
        <v>2</v>
      </c>
      <c r="F1276" s="12" t="str">
        <f t="shared" si="51"/>
        <v>20</v>
      </c>
      <c r="G1276" s="28" t="s">
        <v>559</v>
      </c>
      <c r="H1276" s="29" t="s">
        <v>560</v>
      </c>
      <c r="I1276" s="30">
        <v>10000</v>
      </c>
      <c r="J1276" s="30">
        <v>0</v>
      </c>
      <c r="K1276" s="30">
        <v>10000</v>
      </c>
      <c r="L1276" s="30">
        <v>2336.64</v>
      </c>
      <c r="M1276" s="30">
        <v>2336.64</v>
      </c>
      <c r="N1276" s="30">
        <v>1293.5999999999999</v>
      </c>
      <c r="O1276" s="30">
        <v>1293.5999999999999</v>
      </c>
    </row>
    <row r="1277" spans="1:15" x14ac:dyDescent="0.25">
      <c r="A1277" s="10" t="str">
        <f>MID(Tabla1[[#This Row],[Org 2]],1,2)</f>
        <v>11</v>
      </c>
      <c r="B1277" s="28" t="s">
        <v>156</v>
      </c>
      <c r="C1277" s="28" t="s">
        <v>158</v>
      </c>
      <c r="D1277" s="11" t="str">
        <f>VLOOKUP(C1277,Hoja2!B:C,2,FALSE)</f>
        <v>Policía Municipal</v>
      </c>
      <c r="E1277" s="12" t="str">
        <f t="shared" si="50"/>
        <v>2</v>
      </c>
      <c r="F1277" s="12" t="str">
        <f t="shared" si="51"/>
        <v>20</v>
      </c>
      <c r="G1277" s="28" t="s">
        <v>633</v>
      </c>
      <c r="H1277" s="29" t="s">
        <v>634</v>
      </c>
      <c r="I1277" s="30">
        <v>210608</v>
      </c>
      <c r="J1277" s="30">
        <v>40000</v>
      </c>
      <c r="K1277" s="30">
        <v>250608</v>
      </c>
      <c r="L1277" s="30">
        <v>190929.09</v>
      </c>
      <c r="M1277" s="30">
        <v>190929.09</v>
      </c>
      <c r="N1277" s="30">
        <v>80251.31</v>
      </c>
      <c r="O1277" s="30">
        <v>80251.31</v>
      </c>
    </row>
    <row r="1278" spans="1:15" x14ac:dyDescent="0.25">
      <c r="A1278" s="10" t="str">
        <f>MID(Tabla1[[#This Row],[Org 2]],1,2)</f>
        <v>11</v>
      </c>
      <c r="B1278" s="28" t="s">
        <v>156</v>
      </c>
      <c r="C1278" s="28" t="s">
        <v>158</v>
      </c>
      <c r="D1278" s="11" t="str">
        <f>VLOOKUP(C1278,Hoja2!B:C,2,FALSE)</f>
        <v>Policía Municipal</v>
      </c>
      <c r="E1278" s="12" t="str">
        <f t="shared" si="50"/>
        <v>2</v>
      </c>
      <c r="F1278" s="12" t="str">
        <f t="shared" si="51"/>
        <v>21</v>
      </c>
      <c r="G1278" s="28" t="s">
        <v>496</v>
      </c>
      <c r="H1278" s="29" t="s">
        <v>497</v>
      </c>
      <c r="I1278" s="30">
        <v>25000</v>
      </c>
      <c r="J1278" s="30">
        <v>0</v>
      </c>
      <c r="K1278" s="30">
        <v>25000</v>
      </c>
      <c r="L1278" s="30">
        <v>8887.6299999999992</v>
      </c>
      <c r="M1278" s="30">
        <v>8887.6299999999992</v>
      </c>
      <c r="N1278" s="30">
        <v>8887.6200000000008</v>
      </c>
      <c r="O1278" s="30">
        <v>8887.6200000000008</v>
      </c>
    </row>
    <row r="1279" spans="1:15" x14ac:dyDescent="0.25">
      <c r="A1279" s="10" t="str">
        <f>MID(Tabla1[[#This Row],[Org 2]],1,2)</f>
        <v>11</v>
      </c>
      <c r="B1279" s="28" t="s">
        <v>156</v>
      </c>
      <c r="C1279" s="28" t="s">
        <v>158</v>
      </c>
      <c r="D1279" s="11" t="str">
        <f>VLOOKUP(C1279,Hoja2!B:C,2,FALSE)</f>
        <v>Policía Municipal</v>
      </c>
      <c r="E1279" s="12" t="str">
        <f t="shared" si="50"/>
        <v>2</v>
      </c>
      <c r="F1279" s="12" t="str">
        <f t="shared" si="51"/>
        <v>21</v>
      </c>
      <c r="G1279" s="28" t="s">
        <v>420</v>
      </c>
      <c r="H1279" s="29" t="s">
        <v>421</v>
      </c>
      <c r="I1279" s="30">
        <v>140000</v>
      </c>
      <c r="J1279" s="30">
        <v>0</v>
      </c>
      <c r="K1279" s="30">
        <v>140000</v>
      </c>
      <c r="L1279" s="30">
        <v>140040.26</v>
      </c>
      <c r="M1279" s="30">
        <v>121793.99</v>
      </c>
      <c r="N1279" s="30">
        <v>111728.14</v>
      </c>
      <c r="O1279" s="30">
        <v>101248.87</v>
      </c>
    </row>
    <row r="1280" spans="1:15" x14ac:dyDescent="0.25">
      <c r="A1280" s="10" t="str">
        <f>MID(Tabla1[[#This Row],[Org 2]],1,2)</f>
        <v>11</v>
      </c>
      <c r="B1280" s="28" t="s">
        <v>156</v>
      </c>
      <c r="C1280" s="28" t="s">
        <v>158</v>
      </c>
      <c r="D1280" s="11" t="str">
        <f>VLOOKUP(C1280,Hoja2!B:C,2,FALSE)</f>
        <v>Policía Municipal</v>
      </c>
      <c r="E1280" s="12" t="str">
        <f t="shared" si="50"/>
        <v>2</v>
      </c>
      <c r="F1280" s="12" t="str">
        <f t="shared" si="51"/>
        <v>21</v>
      </c>
      <c r="G1280" s="28" t="s">
        <v>435</v>
      </c>
      <c r="H1280" s="29" t="s">
        <v>436</v>
      </c>
      <c r="I1280" s="30">
        <v>110000</v>
      </c>
      <c r="J1280" s="30">
        <v>0</v>
      </c>
      <c r="K1280" s="30">
        <v>110000</v>
      </c>
      <c r="L1280" s="30">
        <v>95899.96</v>
      </c>
      <c r="M1280" s="30">
        <v>95296.04</v>
      </c>
      <c r="N1280" s="30">
        <v>94988.09</v>
      </c>
      <c r="O1280" s="30">
        <v>88613.440000000002</v>
      </c>
    </row>
    <row r="1281" spans="1:15" x14ac:dyDescent="0.25">
      <c r="A1281" s="10" t="str">
        <f>MID(Tabla1[[#This Row],[Org 2]],1,2)</f>
        <v>11</v>
      </c>
      <c r="B1281" s="28" t="s">
        <v>156</v>
      </c>
      <c r="C1281" s="28" t="s">
        <v>158</v>
      </c>
      <c r="D1281" s="11" t="str">
        <f>VLOOKUP(C1281,Hoja2!B:C,2,FALSE)</f>
        <v>Policía Municipal</v>
      </c>
      <c r="E1281" s="12" t="str">
        <f t="shared" si="50"/>
        <v>2</v>
      </c>
      <c r="F1281" s="12" t="str">
        <f t="shared" si="51"/>
        <v>22</v>
      </c>
      <c r="G1281" s="28" t="s">
        <v>453</v>
      </c>
      <c r="H1281" s="29" t="s">
        <v>454</v>
      </c>
      <c r="I1281" s="30">
        <v>100000</v>
      </c>
      <c r="J1281" s="30">
        <v>0</v>
      </c>
      <c r="K1281" s="30">
        <v>100000</v>
      </c>
      <c r="L1281" s="30">
        <v>95000</v>
      </c>
      <c r="M1281" s="30">
        <v>95000</v>
      </c>
      <c r="N1281" s="30">
        <v>79586.899999999994</v>
      </c>
      <c r="O1281" s="30">
        <v>73685.2</v>
      </c>
    </row>
    <row r="1282" spans="1:15" x14ac:dyDescent="0.25">
      <c r="A1282" s="10" t="str">
        <f>MID(Tabla1[[#This Row],[Org 2]],1,2)</f>
        <v>11</v>
      </c>
      <c r="B1282" s="28" t="s">
        <v>156</v>
      </c>
      <c r="C1282" s="28" t="s">
        <v>158</v>
      </c>
      <c r="D1282" s="11" t="str">
        <f>VLOOKUP(C1282,Hoja2!B:C,2,FALSE)</f>
        <v>Policía Municipal</v>
      </c>
      <c r="E1282" s="12" t="str">
        <f t="shared" si="50"/>
        <v>2</v>
      </c>
      <c r="F1282" s="12" t="str">
        <f t="shared" si="51"/>
        <v>22</v>
      </c>
      <c r="G1282" s="28" t="s">
        <v>561</v>
      </c>
      <c r="H1282" s="29" t="s">
        <v>562</v>
      </c>
      <c r="I1282" s="30">
        <v>1000</v>
      </c>
      <c r="J1282" s="30">
        <v>0</v>
      </c>
      <c r="K1282" s="30">
        <v>1000</v>
      </c>
      <c r="L1282" s="30">
        <v>1229.28</v>
      </c>
      <c r="M1282" s="30">
        <v>1229.28</v>
      </c>
      <c r="N1282" s="30">
        <v>1229.28</v>
      </c>
      <c r="O1282" s="30">
        <v>1229.28</v>
      </c>
    </row>
    <row r="1283" spans="1:15" x14ac:dyDescent="0.25">
      <c r="A1283" s="10" t="str">
        <f>MID(Tabla1[[#This Row],[Org 2]],1,2)</f>
        <v>11</v>
      </c>
      <c r="B1283" s="28" t="s">
        <v>156</v>
      </c>
      <c r="C1283" s="28" t="s">
        <v>158</v>
      </c>
      <c r="D1283" s="11" t="str">
        <f>VLOOKUP(C1283,Hoja2!B:C,2,FALSE)</f>
        <v>Policía Municipal</v>
      </c>
      <c r="E1283" s="12" t="str">
        <f t="shared" si="50"/>
        <v>2</v>
      </c>
      <c r="F1283" s="12" t="str">
        <f t="shared" si="51"/>
        <v>22</v>
      </c>
      <c r="G1283" s="28" t="s">
        <v>498</v>
      </c>
      <c r="H1283" s="29" t="s">
        <v>499</v>
      </c>
      <c r="I1283" s="30">
        <v>75000</v>
      </c>
      <c r="J1283" s="30">
        <v>0</v>
      </c>
      <c r="K1283" s="30">
        <v>75000</v>
      </c>
      <c r="L1283" s="30">
        <v>70000</v>
      </c>
      <c r="M1283" s="30">
        <v>70000</v>
      </c>
      <c r="N1283" s="30">
        <v>69880.3</v>
      </c>
      <c r="O1283" s="30">
        <v>69454.17</v>
      </c>
    </row>
    <row r="1284" spans="1:15" x14ac:dyDescent="0.25">
      <c r="A1284" s="10" t="str">
        <f>MID(Tabla1[[#This Row],[Org 2]],1,2)</f>
        <v>11</v>
      </c>
      <c r="B1284" s="28" t="s">
        <v>156</v>
      </c>
      <c r="C1284" s="28" t="s">
        <v>158</v>
      </c>
      <c r="D1284" s="11" t="str">
        <f>VLOOKUP(C1284,Hoja2!B:C,2,FALSE)</f>
        <v>Policía Municipal</v>
      </c>
      <c r="E1284" s="12" t="str">
        <f t="shared" si="50"/>
        <v>2</v>
      </c>
      <c r="F1284" s="12" t="str">
        <f t="shared" si="51"/>
        <v>22</v>
      </c>
      <c r="G1284" s="28" t="s">
        <v>437</v>
      </c>
      <c r="H1284" s="29" t="s">
        <v>438</v>
      </c>
      <c r="I1284" s="30">
        <v>160000</v>
      </c>
      <c r="J1284" s="30">
        <v>0</v>
      </c>
      <c r="K1284" s="30">
        <v>160000</v>
      </c>
      <c r="L1284" s="30">
        <v>173500</v>
      </c>
      <c r="M1284" s="30">
        <v>173500</v>
      </c>
      <c r="N1284" s="30">
        <v>158377.37</v>
      </c>
      <c r="O1284" s="30">
        <v>153094.60999999999</v>
      </c>
    </row>
    <row r="1285" spans="1:15" x14ac:dyDescent="0.25">
      <c r="A1285" s="10" t="str">
        <f>MID(Tabla1[[#This Row],[Org 2]],1,2)</f>
        <v>11</v>
      </c>
      <c r="B1285" s="28" t="s">
        <v>156</v>
      </c>
      <c r="C1285" s="28" t="s">
        <v>158</v>
      </c>
      <c r="D1285" s="11" t="str">
        <f>VLOOKUP(C1285,Hoja2!B:C,2,FALSE)</f>
        <v>Policía Municipal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8" t="s">
        <v>439</v>
      </c>
      <c r="H1285" s="29" t="s">
        <v>440</v>
      </c>
      <c r="I1285" s="30">
        <v>435000</v>
      </c>
      <c r="J1285" s="30">
        <v>0</v>
      </c>
      <c r="K1285" s="30">
        <v>435000</v>
      </c>
      <c r="L1285" s="30">
        <v>335826.43</v>
      </c>
      <c r="M1285" s="30">
        <v>335826.43</v>
      </c>
      <c r="N1285" s="30">
        <v>333484.2</v>
      </c>
      <c r="O1285" s="30">
        <v>250277.84</v>
      </c>
    </row>
    <row r="1286" spans="1:15" x14ac:dyDescent="0.25">
      <c r="A1286" s="10" t="str">
        <f>MID(Tabla1[[#This Row],[Org 2]],1,2)</f>
        <v>11</v>
      </c>
      <c r="B1286" s="28" t="s">
        <v>156</v>
      </c>
      <c r="C1286" s="28" t="s">
        <v>158</v>
      </c>
      <c r="D1286" s="11" t="str">
        <f>VLOOKUP(C1286,Hoja2!B:C,2,FALSE)</f>
        <v>Policía Municipal</v>
      </c>
      <c r="E1286" s="12" t="str">
        <f t="shared" si="52"/>
        <v>2</v>
      </c>
      <c r="F1286" s="12" t="str">
        <f t="shared" si="53"/>
        <v>22</v>
      </c>
      <c r="G1286" s="28" t="s">
        <v>586</v>
      </c>
      <c r="H1286" s="29" t="s">
        <v>587</v>
      </c>
      <c r="I1286" s="30">
        <v>1000</v>
      </c>
      <c r="J1286" s="30">
        <v>0</v>
      </c>
      <c r="K1286" s="30">
        <v>1000</v>
      </c>
      <c r="L1286" s="30">
        <v>0</v>
      </c>
      <c r="M1286" s="30">
        <v>0</v>
      </c>
      <c r="N1286" s="30">
        <v>0</v>
      </c>
      <c r="O1286" s="30">
        <v>0</v>
      </c>
    </row>
    <row r="1287" spans="1:15" x14ac:dyDescent="0.25">
      <c r="A1287" s="10" t="str">
        <f>MID(Tabla1[[#This Row],[Org 2]],1,2)</f>
        <v>11</v>
      </c>
      <c r="B1287" s="28" t="s">
        <v>156</v>
      </c>
      <c r="C1287" s="28" t="s">
        <v>158</v>
      </c>
      <c r="D1287" s="11" t="str">
        <f>VLOOKUP(C1287,Hoja2!B:C,2,FALSE)</f>
        <v>Policía Municipal</v>
      </c>
      <c r="E1287" s="12" t="str">
        <f t="shared" si="52"/>
        <v>2</v>
      </c>
      <c r="F1287" s="12" t="str">
        <f t="shared" si="53"/>
        <v>22</v>
      </c>
      <c r="G1287" s="28" t="s">
        <v>441</v>
      </c>
      <c r="H1287" s="29" t="s">
        <v>442</v>
      </c>
      <c r="I1287" s="30">
        <v>1000</v>
      </c>
      <c r="J1287" s="30">
        <v>0</v>
      </c>
      <c r="K1287" s="30">
        <v>1000</v>
      </c>
      <c r="L1287" s="30">
        <v>0</v>
      </c>
      <c r="M1287" s="30">
        <v>0</v>
      </c>
      <c r="N1287" s="30">
        <v>0</v>
      </c>
      <c r="O1287" s="30">
        <v>0</v>
      </c>
    </row>
    <row r="1288" spans="1:15" x14ac:dyDescent="0.25">
      <c r="A1288" s="10" t="str">
        <f>MID(Tabla1[[#This Row],[Org 2]],1,2)</f>
        <v>11</v>
      </c>
      <c r="B1288" s="28" t="s">
        <v>156</v>
      </c>
      <c r="C1288" s="28" t="s">
        <v>158</v>
      </c>
      <c r="D1288" s="11" t="str">
        <f>VLOOKUP(C1288,Hoja2!B:C,2,FALSE)</f>
        <v>Policía Municipal</v>
      </c>
      <c r="E1288" s="12" t="str">
        <f t="shared" si="52"/>
        <v>2</v>
      </c>
      <c r="F1288" s="12" t="str">
        <f t="shared" si="53"/>
        <v>22</v>
      </c>
      <c r="G1288" s="28" t="s">
        <v>443</v>
      </c>
      <c r="H1288" s="29" t="s">
        <v>444</v>
      </c>
      <c r="I1288" s="30">
        <v>75000</v>
      </c>
      <c r="J1288" s="30">
        <v>0</v>
      </c>
      <c r="K1288" s="30">
        <v>75000</v>
      </c>
      <c r="L1288" s="30">
        <v>55260.84</v>
      </c>
      <c r="M1288" s="30">
        <v>54605.65</v>
      </c>
      <c r="N1288" s="30">
        <v>53669.19</v>
      </c>
      <c r="O1288" s="30">
        <v>39077.370000000003</v>
      </c>
    </row>
    <row r="1289" spans="1:15" x14ac:dyDescent="0.25">
      <c r="A1289" s="10" t="str">
        <f>MID(Tabla1[[#This Row],[Org 2]],1,2)</f>
        <v>11</v>
      </c>
      <c r="B1289" s="28" t="s">
        <v>156</v>
      </c>
      <c r="C1289" s="28" t="s">
        <v>158</v>
      </c>
      <c r="D1289" s="11" t="str">
        <f>VLOOKUP(C1289,Hoja2!B:C,2,FALSE)</f>
        <v>Policía Municipal</v>
      </c>
      <c r="E1289" s="12" t="str">
        <f t="shared" si="52"/>
        <v>2</v>
      </c>
      <c r="F1289" s="12" t="str">
        <f t="shared" si="53"/>
        <v>22</v>
      </c>
      <c r="G1289" s="28" t="s">
        <v>563</v>
      </c>
      <c r="H1289" s="29" t="s">
        <v>564</v>
      </c>
      <c r="I1289" s="30">
        <v>17000</v>
      </c>
      <c r="J1289" s="30">
        <v>0</v>
      </c>
      <c r="K1289" s="30">
        <v>17000</v>
      </c>
      <c r="L1289" s="30">
        <v>3218.84</v>
      </c>
      <c r="M1289" s="30">
        <v>3218.84</v>
      </c>
      <c r="N1289" s="30">
        <v>3218.77</v>
      </c>
      <c r="O1289" s="30">
        <v>3218.77</v>
      </c>
    </row>
    <row r="1290" spans="1:15" x14ac:dyDescent="0.25">
      <c r="A1290" s="10" t="str">
        <f>MID(Tabla1[[#This Row],[Org 2]],1,2)</f>
        <v>11</v>
      </c>
      <c r="B1290" s="28" t="s">
        <v>156</v>
      </c>
      <c r="C1290" s="28" t="s">
        <v>158</v>
      </c>
      <c r="D1290" s="11" t="str">
        <f>VLOOKUP(C1290,Hoja2!B:C,2,FALSE)</f>
        <v>Policía Municipal</v>
      </c>
      <c r="E1290" s="12" t="str">
        <f t="shared" si="52"/>
        <v>2</v>
      </c>
      <c r="F1290" s="12" t="str">
        <f t="shared" si="53"/>
        <v>22</v>
      </c>
      <c r="G1290" s="28" t="s">
        <v>396</v>
      </c>
      <c r="H1290" s="29" t="s">
        <v>397</v>
      </c>
      <c r="I1290" s="30">
        <v>1000</v>
      </c>
      <c r="J1290" s="30">
        <v>0</v>
      </c>
      <c r="K1290" s="30">
        <v>1000</v>
      </c>
      <c r="L1290" s="30">
        <v>500</v>
      </c>
      <c r="M1290" s="30">
        <v>500</v>
      </c>
      <c r="N1290" s="30">
        <v>212.6</v>
      </c>
      <c r="O1290" s="30">
        <v>212.6</v>
      </c>
    </row>
    <row r="1291" spans="1:15" x14ac:dyDescent="0.25">
      <c r="A1291" s="10" t="str">
        <f>MID(Tabla1[[#This Row],[Org 2]],1,2)</f>
        <v>11</v>
      </c>
      <c r="B1291" s="28" t="s">
        <v>156</v>
      </c>
      <c r="C1291" s="28" t="s">
        <v>158</v>
      </c>
      <c r="D1291" s="11" t="str">
        <f>VLOOKUP(C1291,Hoja2!B:C,2,FALSE)</f>
        <v>Policía Municipal</v>
      </c>
      <c r="E1291" s="12" t="str">
        <f t="shared" si="52"/>
        <v>2</v>
      </c>
      <c r="F1291" s="12" t="str">
        <f t="shared" si="53"/>
        <v>22</v>
      </c>
      <c r="G1291" s="28" t="s">
        <v>457</v>
      </c>
      <c r="H1291" s="29" t="s">
        <v>458</v>
      </c>
      <c r="I1291" s="30">
        <v>2000</v>
      </c>
      <c r="J1291" s="30">
        <v>0</v>
      </c>
      <c r="K1291" s="30">
        <v>2000</v>
      </c>
      <c r="L1291" s="30">
        <v>668.49</v>
      </c>
      <c r="M1291" s="30">
        <v>668.49</v>
      </c>
      <c r="N1291" s="30">
        <v>668.49</v>
      </c>
      <c r="O1291" s="30">
        <v>668.49</v>
      </c>
    </row>
    <row r="1292" spans="1:15" x14ac:dyDescent="0.25">
      <c r="A1292" s="10" t="str">
        <f>MID(Tabla1[[#This Row],[Org 2]],1,2)</f>
        <v>11</v>
      </c>
      <c r="B1292" s="28" t="s">
        <v>156</v>
      </c>
      <c r="C1292" s="28" t="s">
        <v>158</v>
      </c>
      <c r="D1292" s="11" t="str">
        <f>VLOOKUP(C1292,Hoja2!B:C,2,FALSE)</f>
        <v>Policía Municipal</v>
      </c>
      <c r="E1292" s="12" t="str">
        <f t="shared" si="52"/>
        <v>2</v>
      </c>
      <c r="F1292" s="12" t="str">
        <f t="shared" si="53"/>
        <v>22</v>
      </c>
      <c r="G1292" s="28" t="s">
        <v>473</v>
      </c>
      <c r="H1292" s="29" t="s">
        <v>474</v>
      </c>
      <c r="I1292" s="30">
        <v>8000</v>
      </c>
      <c r="J1292" s="30">
        <v>0</v>
      </c>
      <c r="K1292" s="30">
        <v>8000</v>
      </c>
      <c r="L1292" s="30">
        <v>5192.0600000000004</v>
      </c>
      <c r="M1292" s="30">
        <v>5192.0600000000004</v>
      </c>
      <c r="N1292" s="30">
        <v>5192.0600000000004</v>
      </c>
      <c r="O1292" s="30">
        <v>5192.0600000000004</v>
      </c>
    </row>
    <row r="1293" spans="1:15" x14ac:dyDescent="0.25">
      <c r="A1293" s="10" t="str">
        <f>MID(Tabla1[[#This Row],[Org 2]],1,2)</f>
        <v>11</v>
      </c>
      <c r="B1293" s="28" t="s">
        <v>156</v>
      </c>
      <c r="C1293" s="28" t="s">
        <v>158</v>
      </c>
      <c r="D1293" s="11" t="str">
        <f>VLOOKUP(C1293,Hoja2!B:C,2,FALSE)</f>
        <v>Policía Municipal</v>
      </c>
      <c r="E1293" s="12" t="str">
        <f t="shared" si="52"/>
        <v>2</v>
      </c>
      <c r="F1293" s="12" t="str">
        <f t="shared" si="53"/>
        <v>22</v>
      </c>
      <c r="G1293" s="28" t="s">
        <v>398</v>
      </c>
      <c r="H1293" s="29" t="s">
        <v>399</v>
      </c>
      <c r="I1293" s="30">
        <v>10000</v>
      </c>
      <c r="J1293" s="30">
        <v>0</v>
      </c>
      <c r="K1293" s="30">
        <v>10000</v>
      </c>
      <c r="L1293" s="30">
        <v>0</v>
      </c>
      <c r="M1293" s="30">
        <v>0</v>
      </c>
      <c r="N1293" s="30">
        <v>0</v>
      </c>
      <c r="O1293" s="30">
        <v>0</v>
      </c>
    </row>
    <row r="1294" spans="1:15" x14ac:dyDescent="0.25">
      <c r="A1294" s="10" t="str">
        <f>MID(Tabla1[[#This Row],[Org 2]],1,2)</f>
        <v>11</v>
      </c>
      <c r="B1294" s="28" t="s">
        <v>156</v>
      </c>
      <c r="C1294" s="28" t="s">
        <v>158</v>
      </c>
      <c r="D1294" s="11" t="str">
        <f>VLOOKUP(C1294,Hoja2!B:C,2,FALSE)</f>
        <v>Policía Municipal</v>
      </c>
      <c r="E1294" s="12" t="str">
        <f t="shared" si="52"/>
        <v>2</v>
      </c>
      <c r="F1294" s="12" t="str">
        <f t="shared" si="53"/>
        <v>22</v>
      </c>
      <c r="G1294" s="28" t="s">
        <v>445</v>
      </c>
      <c r="H1294" s="29" t="s">
        <v>446</v>
      </c>
      <c r="I1294" s="30">
        <v>10000</v>
      </c>
      <c r="J1294" s="30">
        <v>0</v>
      </c>
      <c r="K1294" s="30">
        <v>10000</v>
      </c>
      <c r="L1294" s="30">
        <v>0</v>
      </c>
      <c r="M1294" s="30">
        <v>0</v>
      </c>
      <c r="N1294" s="30">
        <v>0</v>
      </c>
      <c r="O1294" s="30">
        <v>0</v>
      </c>
    </row>
    <row r="1295" spans="1:15" x14ac:dyDescent="0.25">
      <c r="A1295" s="10" t="str">
        <f>MID(Tabla1[[#This Row],[Org 2]],1,2)</f>
        <v>11</v>
      </c>
      <c r="B1295" s="28" t="s">
        <v>156</v>
      </c>
      <c r="C1295" s="28" t="s">
        <v>158</v>
      </c>
      <c r="D1295" s="11" t="str">
        <f>VLOOKUP(C1295,Hoja2!B:C,2,FALSE)</f>
        <v>Policía Municipal</v>
      </c>
      <c r="E1295" s="12" t="str">
        <f t="shared" si="52"/>
        <v>2</v>
      </c>
      <c r="F1295" s="12" t="str">
        <f t="shared" si="53"/>
        <v>22</v>
      </c>
      <c r="G1295" s="28" t="s">
        <v>422</v>
      </c>
      <c r="H1295" s="29" t="s">
        <v>423</v>
      </c>
      <c r="I1295" s="30">
        <v>1000</v>
      </c>
      <c r="J1295" s="30">
        <v>0</v>
      </c>
      <c r="K1295" s="30">
        <v>1000</v>
      </c>
      <c r="L1295" s="30">
        <v>10012.129999999999</v>
      </c>
      <c r="M1295" s="30">
        <v>10012.129999999999</v>
      </c>
      <c r="N1295" s="30">
        <v>10012.129999999999</v>
      </c>
      <c r="O1295" s="30">
        <v>10012.129999999999</v>
      </c>
    </row>
    <row r="1296" spans="1:15" x14ac:dyDescent="0.25">
      <c r="A1296" s="10" t="str">
        <f>MID(Tabla1[[#This Row],[Org 2]],1,2)</f>
        <v>11</v>
      </c>
      <c r="B1296" s="28" t="s">
        <v>156</v>
      </c>
      <c r="C1296" s="28" t="s">
        <v>158</v>
      </c>
      <c r="D1296" s="11" t="str">
        <f>VLOOKUP(C1296,Hoja2!B:C,2,FALSE)</f>
        <v>Policía Municipal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28" t="s">
        <v>449</v>
      </c>
      <c r="H1296" s="29" t="s">
        <v>450</v>
      </c>
      <c r="I1296" s="30">
        <v>30000</v>
      </c>
      <c r="J1296" s="30">
        <v>-2667</v>
      </c>
      <c r="K1296" s="30">
        <v>27333</v>
      </c>
      <c r="L1296" s="30">
        <v>52988.51</v>
      </c>
      <c r="M1296" s="30">
        <v>50591.59</v>
      </c>
      <c r="N1296" s="30">
        <v>47470.29</v>
      </c>
      <c r="O1296" s="30">
        <v>42124.24</v>
      </c>
    </row>
    <row r="1297" spans="1:15" x14ac:dyDescent="0.25">
      <c r="A1297" s="10" t="str">
        <f>MID(Tabla1[[#This Row],[Org 2]],1,2)</f>
        <v>11</v>
      </c>
      <c r="B1297" s="28" t="s">
        <v>156</v>
      </c>
      <c r="C1297" s="28" t="s">
        <v>158</v>
      </c>
      <c r="D1297" s="11" t="str">
        <f>VLOOKUP(C1297,Hoja2!B:C,2,FALSE)</f>
        <v>Policía Municipal</v>
      </c>
      <c r="E1297" s="12" t="str">
        <f t="shared" si="54"/>
        <v>2</v>
      </c>
      <c r="F1297" s="12" t="str">
        <f t="shared" si="55"/>
        <v>22</v>
      </c>
      <c r="G1297" s="28" t="s">
        <v>500</v>
      </c>
      <c r="H1297" s="29" t="s">
        <v>501</v>
      </c>
      <c r="I1297" s="30">
        <v>171000</v>
      </c>
      <c r="J1297" s="30">
        <v>0</v>
      </c>
      <c r="K1297" s="30">
        <v>171000</v>
      </c>
      <c r="L1297" s="30">
        <v>131496.69</v>
      </c>
      <c r="M1297" s="30">
        <v>131496.69</v>
      </c>
      <c r="N1297" s="30">
        <v>131496.6</v>
      </c>
      <c r="O1297" s="30">
        <v>131496.6</v>
      </c>
    </row>
    <row r="1298" spans="1:15" x14ac:dyDescent="0.25">
      <c r="A1298" s="10" t="str">
        <f>MID(Tabla1[[#This Row],[Org 2]],1,2)</f>
        <v>11</v>
      </c>
      <c r="B1298" s="28" t="s">
        <v>156</v>
      </c>
      <c r="C1298" s="28" t="s">
        <v>158</v>
      </c>
      <c r="D1298" s="11" t="str">
        <f>VLOOKUP(C1298,Hoja2!B:C,2,FALSE)</f>
        <v>Policía Municipal</v>
      </c>
      <c r="E1298" s="12" t="str">
        <f t="shared" si="54"/>
        <v>2</v>
      </c>
      <c r="F1298" s="12" t="str">
        <f t="shared" si="55"/>
        <v>22</v>
      </c>
      <c r="G1298" s="28" t="s">
        <v>567</v>
      </c>
      <c r="H1298" s="29" t="s">
        <v>568</v>
      </c>
      <c r="I1298" s="30">
        <v>771000</v>
      </c>
      <c r="J1298" s="30">
        <v>0</v>
      </c>
      <c r="K1298" s="30">
        <v>771000</v>
      </c>
      <c r="L1298" s="30">
        <v>770000</v>
      </c>
      <c r="M1298" s="30">
        <v>770000</v>
      </c>
      <c r="N1298" s="30">
        <v>720181.81</v>
      </c>
      <c r="O1298" s="30">
        <v>543079.44999999995</v>
      </c>
    </row>
    <row r="1299" spans="1:15" x14ac:dyDescent="0.25">
      <c r="A1299" s="10" t="str">
        <f>MID(Tabla1[[#This Row],[Org 2]],1,2)</f>
        <v>11</v>
      </c>
      <c r="B1299" s="28" t="s">
        <v>156</v>
      </c>
      <c r="C1299" s="28" t="s">
        <v>158</v>
      </c>
      <c r="D1299" s="11" t="str">
        <f>VLOOKUP(C1299,Hoja2!B:C,2,FALSE)</f>
        <v>Policía Municipal</v>
      </c>
      <c r="E1299" s="12" t="str">
        <f t="shared" si="54"/>
        <v>2</v>
      </c>
      <c r="F1299" s="12" t="str">
        <f t="shared" si="55"/>
        <v>22</v>
      </c>
      <c r="G1299" s="28" t="s">
        <v>461</v>
      </c>
      <c r="H1299" s="29" t="s">
        <v>462</v>
      </c>
      <c r="I1299" s="30">
        <v>40000</v>
      </c>
      <c r="J1299" s="30">
        <v>0</v>
      </c>
      <c r="K1299" s="30">
        <v>40000</v>
      </c>
      <c r="L1299" s="30">
        <v>65789.820000000007</v>
      </c>
      <c r="M1299" s="30">
        <v>65789.820000000007</v>
      </c>
      <c r="N1299" s="30">
        <v>56351.61</v>
      </c>
      <c r="O1299" s="30">
        <v>41226.61</v>
      </c>
    </row>
    <row r="1300" spans="1:15" x14ac:dyDescent="0.25">
      <c r="A1300" s="10" t="str">
        <f>MID(Tabla1[[#This Row],[Org 2]],1,2)</f>
        <v>11</v>
      </c>
      <c r="B1300" s="28" t="s">
        <v>156</v>
      </c>
      <c r="C1300" s="28" t="s">
        <v>158</v>
      </c>
      <c r="D1300" s="11" t="str">
        <f>VLOOKUP(C1300,Hoja2!B:C,2,FALSE)</f>
        <v>Policía Municipal</v>
      </c>
      <c r="E1300" s="12" t="str">
        <f t="shared" si="54"/>
        <v>2</v>
      </c>
      <c r="F1300" s="12" t="str">
        <f t="shared" si="55"/>
        <v>22</v>
      </c>
      <c r="G1300" s="28" t="s">
        <v>424</v>
      </c>
      <c r="H1300" s="29" t="s">
        <v>425</v>
      </c>
      <c r="I1300" s="30">
        <v>815193</v>
      </c>
      <c r="J1300" s="30">
        <v>0</v>
      </c>
      <c r="K1300" s="30">
        <v>815193</v>
      </c>
      <c r="L1300" s="30">
        <v>801549.25</v>
      </c>
      <c r="M1300" s="30">
        <v>788373.57</v>
      </c>
      <c r="N1300" s="30">
        <v>786322.09</v>
      </c>
      <c r="O1300" s="30">
        <v>681653.06</v>
      </c>
    </row>
    <row r="1301" spans="1:15" x14ac:dyDescent="0.25">
      <c r="A1301" s="10" t="str">
        <f>MID(Tabla1[[#This Row],[Org 2]],1,2)</f>
        <v>11</v>
      </c>
      <c r="B1301" s="28" t="s">
        <v>156</v>
      </c>
      <c r="C1301" s="28" t="s">
        <v>158</v>
      </c>
      <c r="D1301" s="11" t="str">
        <f>VLOOKUP(C1301,Hoja2!B:C,2,FALSE)</f>
        <v>Policía Municipal</v>
      </c>
      <c r="E1301" s="12" t="str">
        <f t="shared" si="54"/>
        <v>2</v>
      </c>
      <c r="F1301" s="12" t="str">
        <f t="shared" si="55"/>
        <v>23</v>
      </c>
      <c r="G1301" s="28" t="s">
        <v>404</v>
      </c>
      <c r="H1301" s="29" t="s">
        <v>405</v>
      </c>
      <c r="I1301" s="30">
        <v>165000</v>
      </c>
      <c r="J1301" s="30">
        <v>-40000</v>
      </c>
      <c r="K1301" s="30">
        <v>125000</v>
      </c>
      <c r="L1301" s="30">
        <v>87612.18</v>
      </c>
      <c r="M1301" s="30">
        <v>87612.18</v>
      </c>
      <c r="N1301" s="30">
        <v>87612.18</v>
      </c>
      <c r="O1301" s="30">
        <v>87612.18</v>
      </c>
    </row>
    <row r="1302" spans="1:15" x14ac:dyDescent="0.25">
      <c r="A1302" s="10" t="str">
        <f>MID(Tabla1[[#This Row],[Org 2]],1,2)</f>
        <v>11</v>
      </c>
      <c r="B1302" s="28" t="s">
        <v>156</v>
      </c>
      <c r="C1302" s="28" t="s">
        <v>158</v>
      </c>
      <c r="D1302" s="11" t="str">
        <f>VLOOKUP(C1302,Hoja2!B:C,2,FALSE)</f>
        <v>Policía Municipal</v>
      </c>
      <c r="E1302" s="12" t="str">
        <f t="shared" si="54"/>
        <v>2</v>
      </c>
      <c r="F1302" s="12" t="str">
        <f t="shared" si="55"/>
        <v>23</v>
      </c>
      <c r="G1302" s="28" t="s">
        <v>408</v>
      </c>
      <c r="H1302" s="29" t="s">
        <v>409</v>
      </c>
      <c r="I1302" s="30">
        <v>5521</v>
      </c>
      <c r="J1302" s="30">
        <v>0</v>
      </c>
      <c r="K1302" s="30">
        <v>5521</v>
      </c>
      <c r="L1302" s="30">
        <v>3543.6</v>
      </c>
      <c r="M1302" s="30">
        <v>3543.6</v>
      </c>
      <c r="N1302" s="30">
        <v>3543.6</v>
      </c>
      <c r="O1302" s="30">
        <v>3543.6</v>
      </c>
    </row>
    <row r="1303" spans="1:15" x14ac:dyDescent="0.25">
      <c r="A1303" s="10" t="str">
        <f>MID(Tabla1[[#This Row],[Org 2]],1,2)</f>
        <v>11</v>
      </c>
      <c r="B1303" s="28" t="s">
        <v>156</v>
      </c>
      <c r="C1303" s="28" t="s">
        <v>158</v>
      </c>
      <c r="D1303" s="11" t="str">
        <f>VLOOKUP(C1303,Hoja2!B:C,2,FALSE)</f>
        <v>Policía Municipal</v>
      </c>
      <c r="E1303" s="12" t="str">
        <f t="shared" si="54"/>
        <v>2</v>
      </c>
      <c r="F1303" s="12" t="str">
        <f t="shared" si="55"/>
        <v>23</v>
      </c>
      <c r="G1303" s="28" t="s">
        <v>467</v>
      </c>
      <c r="H1303" s="29" t="s">
        <v>472</v>
      </c>
      <c r="I1303" s="30">
        <v>0</v>
      </c>
      <c r="J1303" s="30">
        <v>0</v>
      </c>
      <c r="K1303" s="30">
        <v>0</v>
      </c>
      <c r="L1303" s="30">
        <v>919</v>
      </c>
      <c r="M1303" s="30">
        <v>919</v>
      </c>
      <c r="N1303" s="30">
        <v>919</v>
      </c>
      <c r="O1303" s="30">
        <v>919</v>
      </c>
    </row>
    <row r="1304" spans="1:15" x14ac:dyDescent="0.25">
      <c r="A1304" s="10" t="str">
        <f>MID(Tabla1[[#This Row],[Org 2]],1,2)</f>
        <v>11</v>
      </c>
      <c r="B1304" s="28" t="s">
        <v>156</v>
      </c>
      <c r="C1304" s="28" t="s">
        <v>158</v>
      </c>
      <c r="D1304" s="11" t="str">
        <f>VLOOKUP(C1304,Hoja2!B:C,2,FALSE)</f>
        <v>Policía Municipal</v>
      </c>
      <c r="E1304" s="12" t="str">
        <f t="shared" si="54"/>
        <v>4</v>
      </c>
      <c r="F1304" s="12" t="str">
        <f t="shared" si="55"/>
        <v>48</v>
      </c>
      <c r="G1304" s="28" t="s">
        <v>552</v>
      </c>
      <c r="H1304" s="29" t="s">
        <v>411</v>
      </c>
      <c r="I1304" s="30">
        <v>0</v>
      </c>
      <c r="J1304" s="30">
        <v>2667</v>
      </c>
      <c r="K1304" s="30">
        <v>2667</v>
      </c>
      <c r="L1304" s="30">
        <v>2667</v>
      </c>
      <c r="M1304" s="30">
        <v>2667</v>
      </c>
      <c r="N1304" s="30">
        <v>2667</v>
      </c>
      <c r="O1304" s="30">
        <v>0</v>
      </c>
    </row>
    <row r="1305" spans="1:15" x14ac:dyDescent="0.25">
      <c r="A1305" s="10" t="str">
        <f>MID(Tabla1[[#This Row],[Org 2]],1,2)</f>
        <v>11</v>
      </c>
      <c r="B1305" s="28" t="s">
        <v>156</v>
      </c>
      <c r="C1305" s="28" t="s">
        <v>158</v>
      </c>
      <c r="D1305" s="11" t="str">
        <f>VLOOKUP(C1305,Hoja2!B:C,2,FALSE)</f>
        <v>Policía Municipal</v>
      </c>
      <c r="E1305" s="12" t="str">
        <f t="shared" si="54"/>
        <v>6</v>
      </c>
      <c r="F1305" s="12" t="str">
        <f t="shared" si="55"/>
        <v>60</v>
      </c>
      <c r="G1305" s="28" t="s">
        <v>487</v>
      </c>
      <c r="H1305" s="29" t="s">
        <v>488</v>
      </c>
      <c r="I1305" s="30">
        <v>0</v>
      </c>
      <c r="J1305" s="30">
        <v>25000</v>
      </c>
      <c r="K1305" s="30">
        <v>25000</v>
      </c>
      <c r="L1305" s="30">
        <v>0</v>
      </c>
      <c r="M1305" s="30">
        <v>0</v>
      </c>
      <c r="N1305" s="30">
        <v>0</v>
      </c>
      <c r="O1305" s="30">
        <v>0</v>
      </c>
    </row>
    <row r="1306" spans="1:15" x14ac:dyDescent="0.25">
      <c r="A1306" s="10" t="str">
        <f>MID(Tabla1[[#This Row],[Org 2]],1,2)</f>
        <v>11</v>
      </c>
      <c r="B1306" s="28" t="s">
        <v>156</v>
      </c>
      <c r="C1306" s="28" t="s">
        <v>158</v>
      </c>
      <c r="D1306" s="11" t="str">
        <f>VLOOKUP(C1306,Hoja2!B:C,2,FALSE)</f>
        <v>Policía Municipal</v>
      </c>
      <c r="E1306" s="12" t="str">
        <f t="shared" si="54"/>
        <v>6</v>
      </c>
      <c r="F1306" s="12" t="str">
        <f t="shared" si="55"/>
        <v>62</v>
      </c>
      <c r="G1306" s="28" t="s">
        <v>455</v>
      </c>
      <c r="H1306" s="29" t="s">
        <v>456</v>
      </c>
      <c r="I1306" s="30">
        <v>0</v>
      </c>
      <c r="J1306" s="30">
        <v>4091.11</v>
      </c>
      <c r="K1306" s="30">
        <v>4091.11</v>
      </c>
      <c r="L1306" s="30">
        <v>0</v>
      </c>
      <c r="M1306" s="30">
        <v>0</v>
      </c>
      <c r="N1306" s="30">
        <v>0</v>
      </c>
      <c r="O1306" s="30">
        <v>0</v>
      </c>
    </row>
    <row r="1307" spans="1:15" x14ac:dyDescent="0.25">
      <c r="A1307" s="10" t="str">
        <f>MID(Tabla1[[#This Row],[Org 2]],1,2)</f>
        <v>11</v>
      </c>
      <c r="B1307" s="28" t="s">
        <v>156</v>
      </c>
      <c r="C1307" s="28" t="s">
        <v>158</v>
      </c>
      <c r="D1307" s="11" t="str">
        <f>VLOOKUP(C1307,Hoja2!B:C,2,FALSE)</f>
        <v>Policía Municipal</v>
      </c>
      <c r="E1307" s="12" t="str">
        <f t="shared" si="54"/>
        <v>6</v>
      </c>
      <c r="F1307" s="12" t="str">
        <f t="shared" si="55"/>
        <v>62</v>
      </c>
      <c r="G1307" s="28" t="s">
        <v>502</v>
      </c>
      <c r="H1307" s="29" t="s">
        <v>503</v>
      </c>
      <c r="I1307" s="30">
        <v>0</v>
      </c>
      <c r="J1307" s="30">
        <v>300909.73</v>
      </c>
      <c r="K1307" s="30">
        <v>300909.73</v>
      </c>
      <c r="L1307" s="30">
        <v>300909.73</v>
      </c>
      <c r="M1307" s="30">
        <v>300909.73</v>
      </c>
      <c r="N1307" s="30">
        <v>300909.7</v>
      </c>
      <c r="O1307" s="30">
        <v>300909.7</v>
      </c>
    </row>
    <row r="1308" spans="1:15" x14ac:dyDescent="0.25">
      <c r="A1308" s="10" t="str">
        <f>MID(Tabla1[[#This Row],[Org 2]],1,2)</f>
        <v>11</v>
      </c>
      <c r="B1308" s="28" t="s">
        <v>156</v>
      </c>
      <c r="C1308" s="28" t="s">
        <v>158</v>
      </c>
      <c r="D1308" s="11" t="str">
        <f>VLOOKUP(C1308,Hoja2!B:C,2,FALSE)</f>
        <v>Policía Municipal</v>
      </c>
      <c r="E1308" s="12" t="str">
        <f t="shared" si="54"/>
        <v>6</v>
      </c>
      <c r="F1308" s="12" t="str">
        <f t="shared" si="55"/>
        <v>62</v>
      </c>
      <c r="G1308" s="28" t="s">
        <v>614</v>
      </c>
      <c r="H1308" s="29" t="s">
        <v>577</v>
      </c>
      <c r="I1308" s="30">
        <v>0</v>
      </c>
      <c r="J1308" s="30">
        <v>6.61</v>
      </c>
      <c r="K1308" s="30">
        <v>6.61</v>
      </c>
      <c r="L1308" s="30">
        <v>0</v>
      </c>
      <c r="M1308" s="30">
        <v>0</v>
      </c>
      <c r="N1308" s="30">
        <v>0</v>
      </c>
      <c r="O1308" s="30">
        <v>0</v>
      </c>
    </row>
    <row r="1309" spans="1:15" x14ac:dyDescent="0.25">
      <c r="A1309" s="10" t="str">
        <f>MID(Tabla1[[#This Row],[Org 2]],1,2)</f>
        <v>11</v>
      </c>
      <c r="B1309" s="28" t="s">
        <v>156</v>
      </c>
      <c r="C1309" s="28" t="s">
        <v>158</v>
      </c>
      <c r="D1309" s="11" t="str">
        <f>VLOOKUP(C1309,Hoja2!B:C,2,FALSE)</f>
        <v>Policía Municipal</v>
      </c>
      <c r="E1309" s="12" t="str">
        <f t="shared" si="54"/>
        <v>6</v>
      </c>
      <c r="F1309" s="12" t="str">
        <f t="shared" si="55"/>
        <v>62</v>
      </c>
      <c r="G1309" s="28" t="s">
        <v>612</v>
      </c>
      <c r="H1309" s="29" t="s">
        <v>611</v>
      </c>
      <c r="I1309" s="30">
        <v>0</v>
      </c>
      <c r="J1309" s="30">
        <v>7569.08</v>
      </c>
      <c r="K1309" s="30">
        <v>7569.08</v>
      </c>
      <c r="L1309" s="30">
        <v>0</v>
      </c>
      <c r="M1309" s="30">
        <v>0</v>
      </c>
      <c r="N1309" s="30">
        <v>0</v>
      </c>
      <c r="O1309" s="30">
        <v>0</v>
      </c>
    </row>
    <row r="1310" spans="1:15" x14ac:dyDescent="0.25">
      <c r="A1310" s="10" t="str">
        <f>MID(Tabla1[[#This Row],[Org 2]],1,2)</f>
        <v>11</v>
      </c>
      <c r="B1310" s="28" t="s">
        <v>156</v>
      </c>
      <c r="C1310" s="28" t="s">
        <v>158</v>
      </c>
      <c r="D1310" s="11" t="str">
        <f>VLOOKUP(C1310,Hoja2!B:C,2,FALSE)</f>
        <v>Policía Municipal</v>
      </c>
      <c r="E1310" s="12" t="str">
        <f t="shared" si="54"/>
        <v>6</v>
      </c>
      <c r="F1310" s="12" t="str">
        <f t="shared" si="55"/>
        <v>62</v>
      </c>
      <c r="G1310" s="28" t="s">
        <v>463</v>
      </c>
      <c r="H1310" s="29" t="s">
        <v>464</v>
      </c>
      <c r="I1310" s="30">
        <v>0</v>
      </c>
      <c r="J1310" s="30">
        <v>35000</v>
      </c>
      <c r="K1310" s="30">
        <v>35000</v>
      </c>
      <c r="L1310" s="30">
        <v>35000</v>
      </c>
      <c r="M1310" s="30">
        <v>35000</v>
      </c>
      <c r="N1310" s="30">
        <v>34194.6</v>
      </c>
      <c r="O1310" s="30">
        <v>34194.6</v>
      </c>
    </row>
    <row r="1311" spans="1:15" x14ac:dyDescent="0.25">
      <c r="A1311" s="10" t="str">
        <f>MID(Tabla1[[#This Row],[Org 2]],1,2)</f>
        <v>11</v>
      </c>
      <c r="B1311" s="28" t="s">
        <v>156</v>
      </c>
      <c r="C1311" s="28" t="s">
        <v>158</v>
      </c>
      <c r="D1311" s="11" t="str">
        <f>VLOOKUP(C1311,Hoja2!B:C,2,FALSE)</f>
        <v>Policía Municipal</v>
      </c>
      <c r="E1311" s="12" t="str">
        <f t="shared" si="54"/>
        <v>6</v>
      </c>
      <c r="F1311" s="12" t="str">
        <f t="shared" si="55"/>
        <v>63</v>
      </c>
      <c r="G1311" s="28" t="s">
        <v>504</v>
      </c>
      <c r="H1311" s="29" t="s">
        <v>505</v>
      </c>
      <c r="I1311" s="30">
        <v>0</v>
      </c>
      <c r="J1311" s="30">
        <v>810468.32</v>
      </c>
      <c r="K1311" s="30">
        <v>810468.32</v>
      </c>
      <c r="L1311" s="30">
        <v>537329.34</v>
      </c>
      <c r="M1311" s="30">
        <v>537329.34</v>
      </c>
      <c r="N1311" s="30">
        <v>391715.68</v>
      </c>
      <c r="O1311" s="30">
        <v>298551.23</v>
      </c>
    </row>
    <row r="1312" spans="1:15" x14ac:dyDescent="0.25">
      <c r="A1312" s="10" t="str">
        <f>MID(Tabla1[[#This Row],[Org 2]],1,2)</f>
        <v>11</v>
      </c>
      <c r="B1312" s="28" t="s">
        <v>156</v>
      </c>
      <c r="C1312" s="28" t="s">
        <v>158</v>
      </c>
      <c r="D1312" s="11" t="str">
        <f>VLOOKUP(C1312,Hoja2!B:C,2,FALSE)</f>
        <v>Policía Municipal</v>
      </c>
      <c r="E1312" s="12" t="str">
        <f t="shared" si="54"/>
        <v>6</v>
      </c>
      <c r="F1312" s="12" t="str">
        <f t="shared" si="55"/>
        <v>64</v>
      </c>
      <c r="G1312" s="28" t="s">
        <v>490</v>
      </c>
      <c r="H1312" s="29" t="s">
        <v>491</v>
      </c>
      <c r="I1312" s="30">
        <v>304331</v>
      </c>
      <c r="J1312" s="30">
        <v>280000</v>
      </c>
      <c r="K1312" s="30">
        <v>584331</v>
      </c>
      <c r="L1312" s="30">
        <v>584331</v>
      </c>
      <c r="M1312" s="30">
        <v>458155.87</v>
      </c>
      <c r="N1312" s="30">
        <v>0</v>
      </c>
      <c r="O1312" s="30">
        <v>0</v>
      </c>
    </row>
    <row r="1313" spans="1:15" x14ac:dyDescent="0.25">
      <c r="A1313" s="10" t="str">
        <f>MID(Tabla1[[#This Row],[Org 2]],1,2)</f>
        <v>11</v>
      </c>
      <c r="B1313" s="28" t="s">
        <v>156</v>
      </c>
      <c r="C1313" s="28" t="s">
        <v>159</v>
      </c>
      <c r="D1313" s="11" t="str">
        <f>VLOOKUP(C1313,Hoja2!B:C,2,FALSE)</f>
        <v>Protección Civil</v>
      </c>
      <c r="E1313" s="12" t="str">
        <f t="shared" si="54"/>
        <v>1</v>
      </c>
      <c r="F1313" s="12" t="str">
        <f t="shared" si="55"/>
        <v>12</v>
      </c>
      <c r="G1313" s="28" t="s">
        <v>414</v>
      </c>
      <c r="H1313" s="29" t="s">
        <v>415</v>
      </c>
      <c r="I1313" s="30">
        <v>14429</v>
      </c>
      <c r="J1313" s="30">
        <v>0</v>
      </c>
      <c r="K1313" s="30">
        <v>14429</v>
      </c>
      <c r="L1313" s="30">
        <v>0</v>
      </c>
      <c r="M1313" s="30">
        <v>0</v>
      </c>
      <c r="N1313" s="30">
        <v>0</v>
      </c>
      <c r="O1313" s="30">
        <v>0</v>
      </c>
    </row>
    <row r="1314" spans="1:15" x14ac:dyDescent="0.25">
      <c r="A1314" s="10" t="str">
        <f>MID(Tabla1[[#This Row],[Org 2]],1,2)</f>
        <v>11</v>
      </c>
      <c r="B1314" s="28" t="s">
        <v>156</v>
      </c>
      <c r="C1314" s="28" t="s">
        <v>159</v>
      </c>
      <c r="D1314" s="11" t="str">
        <f>VLOOKUP(C1314,Hoja2!B:C,2,FALSE)</f>
        <v>Protección Civil</v>
      </c>
      <c r="E1314" s="12" t="str">
        <f t="shared" si="54"/>
        <v>1</v>
      </c>
      <c r="F1314" s="12" t="str">
        <f t="shared" si="55"/>
        <v>12</v>
      </c>
      <c r="G1314" s="28" t="s">
        <v>386</v>
      </c>
      <c r="H1314" s="29" t="s">
        <v>387</v>
      </c>
      <c r="I1314" s="30">
        <v>9124</v>
      </c>
      <c r="J1314" s="30">
        <v>0</v>
      </c>
      <c r="K1314" s="30">
        <v>9124</v>
      </c>
      <c r="L1314" s="30">
        <v>0</v>
      </c>
      <c r="M1314" s="30">
        <v>0</v>
      </c>
      <c r="N1314" s="30">
        <v>0</v>
      </c>
      <c r="O1314" s="30">
        <v>0</v>
      </c>
    </row>
    <row r="1315" spans="1:15" x14ac:dyDescent="0.25">
      <c r="A1315" s="10" t="str">
        <f>MID(Tabla1[[#This Row],[Org 2]],1,2)</f>
        <v>11</v>
      </c>
      <c r="B1315" s="28" t="s">
        <v>156</v>
      </c>
      <c r="C1315" s="28" t="s">
        <v>159</v>
      </c>
      <c r="D1315" s="11" t="str">
        <f>VLOOKUP(C1315,Hoja2!B:C,2,FALSE)</f>
        <v>Protección Civil</v>
      </c>
      <c r="E1315" s="12" t="str">
        <f t="shared" si="54"/>
        <v>1</v>
      </c>
      <c r="F1315" s="12" t="str">
        <f t="shared" si="55"/>
        <v>12</v>
      </c>
      <c r="G1315" s="28" t="s">
        <v>388</v>
      </c>
      <c r="H1315" s="29" t="s">
        <v>389</v>
      </c>
      <c r="I1315" s="30">
        <v>25660</v>
      </c>
      <c r="J1315" s="30">
        <v>0</v>
      </c>
      <c r="K1315" s="30">
        <v>25660</v>
      </c>
      <c r="L1315" s="30">
        <v>0</v>
      </c>
      <c r="M1315" s="30">
        <v>0</v>
      </c>
      <c r="N1315" s="30">
        <v>0</v>
      </c>
      <c r="O1315" s="30">
        <v>0</v>
      </c>
    </row>
    <row r="1316" spans="1:15" x14ac:dyDescent="0.25">
      <c r="A1316" s="10" t="str">
        <f>MID(Tabla1[[#This Row],[Org 2]],1,2)</f>
        <v>11</v>
      </c>
      <c r="B1316" s="28" t="s">
        <v>156</v>
      </c>
      <c r="C1316" s="28" t="s">
        <v>159</v>
      </c>
      <c r="D1316" s="11" t="str">
        <f>VLOOKUP(C1316,Hoja2!B:C,2,FALSE)</f>
        <v>Protección Civil</v>
      </c>
      <c r="E1316" s="12" t="str">
        <f t="shared" ref="E1316:E1324" si="56">LEFT(G1316,1)</f>
        <v>1</v>
      </c>
      <c r="F1316" s="12" t="str">
        <f t="shared" ref="F1316:F1324" si="57">LEFT(G1316,2)</f>
        <v>15</v>
      </c>
      <c r="G1316" s="28" t="s">
        <v>433</v>
      </c>
      <c r="H1316" s="29" t="s">
        <v>434</v>
      </c>
      <c r="I1316" s="30">
        <v>6000</v>
      </c>
      <c r="J1316" s="30">
        <v>0</v>
      </c>
      <c r="K1316" s="30">
        <v>6000</v>
      </c>
      <c r="L1316" s="30">
        <v>0</v>
      </c>
      <c r="M1316" s="30">
        <v>0</v>
      </c>
      <c r="N1316" s="30">
        <v>0</v>
      </c>
      <c r="O1316" s="30">
        <v>0</v>
      </c>
    </row>
    <row r="1317" spans="1:15" x14ac:dyDescent="0.25">
      <c r="A1317" s="10" t="str">
        <f>MID(Tabla1[[#This Row],[Org 2]],1,2)</f>
        <v>11</v>
      </c>
      <c r="B1317" s="28" t="s">
        <v>156</v>
      </c>
      <c r="C1317" s="28" t="s">
        <v>159</v>
      </c>
      <c r="D1317" s="11" t="str">
        <f>VLOOKUP(C1317,Hoja2!B:C,2,FALSE)</f>
        <v>Protección Civil</v>
      </c>
      <c r="E1317" s="12" t="str">
        <f t="shared" si="56"/>
        <v>2</v>
      </c>
      <c r="F1317" s="12" t="str">
        <f t="shared" si="57"/>
        <v>22</v>
      </c>
      <c r="G1317" s="28" t="s">
        <v>457</v>
      </c>
      <c r="H1317" s="29" t="s">
        <v>458</v>
      </c>
      <c r="I1317" s="30">
        <v>2250</v>
      </c>
      <c r="J1317" s="30">
        <v>0</v>
      </c>
      <c r="K1317" s="30">
        <v>2250</v>
      </c>
      <c r="L1317" s="30">
        <v>1837.68</v>
      </c>
      <c r="M1317" s="30">
        <v>1837.68</v>
      </c>
      <c r="N1317" s="30">
        <v>1837.68</v>
      </c>
      <c r="O1317" s="30">
        <v>1837.68</v>
      </c>
    </row>
    <row r="1318" spans="1:15" x14ac:dyDescent="0.25">
      <c r="A1318" s="10" t="str">
        <f>MID(Tabla1[[#This Row],[Org 2]],1,2)</f>
        <v>11</v>
      </c>
      <c r="B1318" s="28" t="s">
        <v>156</v>
      </c>
      <c r="C1318" s="28" t="s">
        <v>159</v>
      </c>
      <c r="D1318" s="11" t="str">
        <f>VLOOKUP(C1318,Hoja2!B:C,2,FALSE)</f>
        <v>Protección Civil</v>
      </c>
      <c r="E1318" s="12" t="str">
        <f t="shared" si="56"/>
        <v>4</v>
      </c>
      <c r="F1318" s="12" t="str">
        <f t="shared" si="57"/>
        <v>48</v>
      </c>
      <c r="G1318" s="28" t="s">
        <v>410</v>
      </c>
      <c r="H1318" s="29" t="s">
        <v>411</v>
      </c>
      <c r="I1318" s="30">
        <v>0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0</v>
      </c>
    </row>
    <row r="1319" spans="1:15" x14ac:dyDescent="0.25">
      <c r="A1319" s="10" t="str">
        <f>MID(Tabla1[[#This Row],[Org 2]],1,2)</f>
        <v>11</v>
      </c>
      <c r="B1319" s="28" t="s">
        <v>156</v>
      </c>
      <c r="C1319" s="28" t="s">
        <v>159</v>
      </c>
      <c r="D1319" s="11" t="str">
        <f>VLOOKUP(C1319,Hoja2!B:C,2,FALSE)</f>
        <v>Protección Civil</v>
      </c>
      <c r="E1319" s="12" t="str">
        <f t="shared" si="56"/>
        <v>4</v>
      </c>
      <c r="F1319" s="12" t="str">
        <f t="shared" si="57"/>
        <v>48</v>
      </c>
      <c r="G1319" s="28" t="s">
        <v>849</v>
      </c>
      <c r="H1319" s="29" t="s">
        <v>850</v>
      </c>
      <c r="I1319" s="30">
        <v>17500</v>
      </c>
      <c r="J1319" s="30">
        <v>0</v>
      </c>
      <c r="K1319" s="30">
        <v>17500</v>
      </c>
      <c r="L1319" s="30">
        <v>17500</v>
      </c>
      <c r="M1319" s="30">
        <v>17500</v>
      </c>
      <c r="N1319" s="30">
        <v>17500</v>
      </c>
      <c r="O1319" s="30">
        <v>17500</v>
      </c>
    </row>
    <row r="1320" spans="1:15" x14ac:dyDescent="0.25">
      <c r="A1320" s="10" t="str">
        <f>MID(Tabla1[[#This Row],[Org 2]],1,2)</f>
        <v>11</v>
      </c>
      <c r="B1320" s="28" t="s">
        <v>156</v>
      </c>
      <c r="C1320" s="28" t="s">
        <v>159</v>
      </c>
      <c r="D1320" s="11" t="str">
        <f>VLOOKUP(C1320,Hoja2!B:C,2,FALSE)</f>
        <v>Protección Civil</v>
      </c>
      <c r="E1320" s="12" t="str">
        <f t="shared" si="56"/>
        <v>4</v>
      </c>
      <c r="F1320" s="12" t="str">
        <f t="shared" si="57"/>
        <v>48</v>
      </c>
      <c r="G1320" s="28" t="s">
        <v>851</v>
      </c>
      <c r="H1320" s="29" t="s">
        <v>852</v>
      </c>
      <c r="I1320" s="30">
        <v>7500</v>
      </c>
      <c r="J1320" s="30">
        <v>0</v>
      </c>
      <c r="K1320" s="30">
        <v>7500</v>
      </c>
      <c r="L1320" s="30">
        <v>7500</v>
      </c>
      <c r="M1320" s="30">
        <v>7500</v>
      </c>
      <c r="N1320" s="30">
        <v>7500</v>
      </c>
      <c r="O1320" s="30">
        <v>7500</v>
      </c>
    </row>
    <row r="1321" spans="1:15" x14ac:dyDescent="0.25">
      <c r="A1321" s="10" t="str">
        <f>MID(Tabla1[[#This Row],[Org 2]],1,2)</f>
        <v>11</v>
      </c>
      <c r="B1321" s="28" t="s">
        <v>156</v>
      </c>
      <c r="C1321" s="28" t="s">
        <v>159</v>
      </c>
      <c r="D1321" s="11" t="str">
        <f>VLOOKUP(C1321,Hoja2!B:C,2,FALSE)</f>
        <v>Protección Civil</v>
      </c>
      <c r="E1321" s="12" t="str">
        <f t="shared" si="56"/>
        <v>4</v>
      </c>
      <c r="F1321" s="12" t="str">
        <f t="shared" si="57"/>
        <v>48</v>
      </c>
      <c r="G1321" s="28" t="s">
        <v>853</v>
      </c>
      <c r="H1321" s="29" t="s">
        <v>854</v>
      </c>
      <c r="I1321" s="30">
        <v>8000</v>
      </c>
      <c r="J1321" s="30">
        <v>0</v>
      </c>
      <c r="K1321" s="30">
        <v>8000</v>
      </c>
      <c r="L1321" s="30">
        <v>8000</v>
      </c>
      <c r="M1321" s="30">
        <v>8000</v>
      </c>
      <c r="N1321" s="30">
        <v>8000</v>
      </c>
      <c r="O1321" s="30">
        <v>8000</v>
      </c>
    </row>
    <row r="1322" spans="1:15" x14ac:dyDescent="0.25">
      <c r="A1322" s="10" t="str">
        <f>MID(Tabla1[[#This Row],[Org 2]],1,2)</f>
        <v>11</v>
      </c>
      <c r="B1322" s="28" t="s">
        <v>156</v>
      </c>
      <c r="C1322" s="28" t="s">
        <v>160</v>
      </c>
      <c r="D1322" s="11" t="str">
        <f>VLOOKUP(C1322,Hoja2!B:C,2,FALSE)</f>
        <v>Prevención y Extinción de Incendios</v>
      </c>
      <c r="E1322" s="12" t="str">
        <f t="shared" si="56"/>
        <v>1</v>
      </c>
      <c r="F1322" s="12" t="str">
        <f t="shared" si="57"/>
        <v>12</v>
      </c>
      <c r="G1322" s="28" t="s">
        <v>412</v>
      </c>
      <c r="H1322" s="29" t="s">
        <v>413</v>
      </c>
      <c r="I1322" s="30">
        <v>16409</v>
      </c>
      <c r="J1322" s="30">
        <v>0</v>
      </c>
      <c r="K1322" s="30">
        <v>16409</v>
      </c>
      <c r="L1322" s="30">
        <v>16642.900000000001</v>
      </c>
      <c r="M1322" s="30">
        <v>16642.900000000001</v>
      </c>
      <c r="N1322" s="30">
        <v>16633.900000000001</v>
      </c>
      <c r="O1322" s="30">
        <v>16633.900000000001</v>
      </c>
    </row>
    <row r="1323" spans="1:15" x14ac:dyDescent="0.25">
      <c r="A1323" s="10" t="str">
        <f>MID(Tabla1[[#This Row],[Org 2]],1,2)</f>
        <v>11</v>
      </c>
      <c r="B1323" s="28" t="s">
        <v>156</v>
      </c>
      <c r="C1323" s="28" t="s">
        <v>160</v>
      </c>
      <c r="D1323" s="11" t="str">
        <f>VLOOKUP(C1323,Hoja2!B:C,2,FALSE)</f>
        <v>Prevención y Extinción de Incendios</v>
      </c>
      <c r="E1323" s="12" t="str">
        <f t="shared" si="56"/>
        <v>1</v>
      </c>
      <c r="F1323" s="12" t="str">
        <f t="shared" si="57"/>
        <v>12</v>
      </c>
      <c r="G1323" s="28" t="s">
        <v>414</v>
      </c>
      <c r="H1323" s="29" t="s">
        <v>415</v>
      </c>
      <c r="I1323" s="30">
        <v>101004</v>
      </c>
      <c r="J1323" s="30">
        <v>-40000</v>
      </c>
      <c r="K1323" s="30">
        <v>61004</v>
      </c>
      <c r="L1323" s="30">
        <v>55199.05</v>
      </c>
      <c r="M1323" s="30">
        <v>55199.05</v>
      </c>
      <c r="N1323" s="30">
        <v>53771.56</v>
      </c>
      <c r="O1323" s="30">
        <v>53771.56</v>
      </c>
    </row>
    <row r="1324" spans="1:15" x14ac:dyDescent="0.25">
      <c r="A1324" s="10" t="str">
        <f>MID(Tabla1[[#This Row],[Org 2]],1,2)</f>
        <v>11</v>
      </c>
      <c r="B1324" s="28" t="s">
        <v>156</v>
      </c>
      <c r="C1324" s="28" t="s">
        <v>160</v>
      </c>
      <c r="D1324" s="11" t="str">
        <f>VLOOKUP(C1324,Hoja2!B:C,2,FALSE)</f>
        <v>Prevención y Extinción de Incendios</v>
      </c>
      <c r="E1324" s="12" t="str">
        <f t="shared" si="56"/>
        <v>1</v>
      </c>
      <c r="F1324" s="12" t="str">
        <f t="shared" si="57"/>
        <v>12</v>
      </c>
      <c r="G1324" s="28" t="s">
        <v>382</v>
      </c>
      <c r="H1324" s="29" t="s">
        <v>383</v>
      </c>
      <c r="I1324" s="30">
        <v>2100765</v>
      </c>
      <c r="J1324" s="30">
        <v>-530000</v>
      </c>
      <c r="K1324" s="30">
        <v>1570765</v>
      </c>
      <c r="L1324" s="30">
        <v>1560932.58</v>
      </c>
      <c r="M1324" s="30">
        <v>1560932.58</v>
      </c>
      <c r="N1324" s="30">
        <v>1523747.48</v>
      </c>
      <c r="O1324" s="30">
        <v>1523747.48</v>
      </c>
    </row>
    <row r="1325" spans="1:15" x14ac:dyDescent="0.25">
      <c r="A1325" s="10" t="str">
        <f>MID(Tabla1[[#This Row],[Org 2]],1,2)</f>
        <v>11</v>
      </c>
      <c r="B1325" s="28" t="s">
        <v>156</v>
      </c>
      <c r="C1325" s="28" t="s">
        <v>160</v>
      </c>
      <c r="D1325" s="11" t="str">
        <f>VLOOKUP(C1325,Hoja2!B:C,2,FALSE)</f>
        <v>Prevención y Extinción de Incendios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8" t="s">
        <v>416</v>
      </c>
      <c r="H1325" s="29" t="s">
        <v>417</v>
      </c>
      <c r="I1325" s="30">
        <v>42521</v>
      </c>
      <c r="J1325" s="30">
        <v>0</v>
      </c>
      <c r="K1325" s="30">
        <v>42521</v>
      </c>
      <c r="L1325" s="30">
        <v>48680.08</v>
      </c>
      <c r="M1325" s="30">
        <v>48680.08</v>
      </c>
      <c r="N1325" s="30">
        <v>46596.77</v>
      </c>
      <c r="O1325" s="30">
        <v>46596.77</v>
      </c>
    </row>
    <row r="1326" spans="1:15" x14ac:dyDescent="0.25">
      <c r="A1326" s="10" t="str">
        <f>MID(Tabla1[[#This Row],[Org 2]],1,2)</f>
        <v>11</v>
      </c>
      <c r="B1326" s="28" t="s">
        <v>156</v>
      </c>
      <c r="C1326" s="28" t="s">
        <v>160</v>
      </c>
      <c r="D1326" s="11" t="str">
        <f>VLOOKUP(C1326,Hoja2!B:C,2,FALSE)</f>
        <v>Prevención y Extinción de Incendios</v>
      </c>
      <c r="E1326" s="12" t="str">
        <f t="shared" si="58"/>
        <v>1</v>
      </c>
      <c r="F1326" s="12" t="str">
        <f t="shared" si="59"/>
        <v>12</v>
      </c>
      <c r="G1326" s="28" t="s">
        <v>384</v>
      </c>
      <c r="H1326" s="29" t="s">
        <v>385</v>
      </c>
      <c r="I1326" s="30">
        <v>414558</v>
      </c>
      <c r="J1326" s="30">
        <v>0</v>
      </c>
      <c r="K1326" s="30">
        <v>414558</v>
      </c>
      <c r="L1326" s="30">
        <v>394307</v>
      </c>
      <c r="M1326" s="30">
        <v>394307</v>
      </c>
      <c r="N1326" s="30">
        <v>379877.57</v>
      </c>
      <c r="O1326" s="30">
        <v>379877.57</v>
      </c>
    </row>
    <row r="1327" spans="1:15" x14ac:dyDescent="0.25">
      <c r="A1327" s="10" t="str">
        <f>MID(Tabla1[[#This Row],[Org 2]],1,2)</f>
        <v>11</v>
      </c>
      <c r="B1327" s="28" t="s">
        <v>156</v>
      </c>
      <c r="C1327" s="28" t="s">
        <v>160</v>
      </c>
      <c r="D1327" s="11" t="str">
        <f>VLOOKUP(C1327,Hoja2!B:C,2,FALSE)</f>
        <v>Prevención y Extinción de Incendios</v>
      </c>
      <c r="E1327" s="12" t="str">
        <f t="shared" si="58"/>
        <v>1</v>
      </c>
      <c r="F1327" s="12" t="str">
        <f t="shared" si="59"/>
        <v>12</v>
      </c>
      <c r="G1327" s="28" t="s">
        <v>386</v>
      </c>
      <c r="H1327" s="29" t="s">
        <v>387</v>
      </c>
      <c r="I1327" s="30">
        <v>1057221</v>
      </c>
      <c r="J1327" s="30">
        <v>-200000</v>
      </c>
      <c r="K1327" s="30">
        <v>857221</v>
      </c>
      <c r="L1327" s="30">
        <v>822174.9</v>
      </c>
      <c r="M1327" s="30">
        <v>822174.9</v>
      </c>
      <c r="N1327" s="30">
        <v>821603.97</v>
      </c>
      <c r="O1327" s="30">
        <v>821603.97</v>
      </c>
    </row>
    <row r="1328" spans="1:15" x14ac:dyDescent="0.25">
      <c r="A1328" s="10" t="str">
        <f>MID(Tabla1[[#This Row],[Org 2]],1,2)</f>
        <v>11</v>
      </c>
      <c r="B1328" s="28" t="s">
        <v>156</v>
      </c>
      <c r="C1328" s="28" t="s">
        <v>160</v>
      </c>
      <c r="D1328" s="11" t="str">
        <f>VLOOKUP(C1328,Hoja2!B:C,2,FALSE)</f>
        <v>Prevención y Extinción de Incendios</v>
      </c>
      <c r="E1328" s="12" t="str">
        <f t="shared" si="58"/>
        <v>1</v>
      </c>
      <c r="F1328" s="12" t="str">
        <f t="shared" si="59"/>
        <v>12</v>
      </c>
      <c r="G1328" s="28" t="s">
        <v>388</v>
      </c>
      <c r="H1328" s="29" t="s">
        <v>389</v>
      </c>
      <c r="I1328" s="30">
        <v>3741808</v>
      </c>
      <c r="J1328" s="30">
        <v>-450000</v>
      </c>
      <c r="K1328" s="30">
        <v>3291808</v>
      </c>
      <c r="L1328" s="30">
        <v>3268273.43</v>
      </c>
      <c r="M1328" s="30">
        <v>3268273.43</v>
      </c>
      <c r="N1328" s="30">
        <v>3262309.14</v>
      </c>
      <c r="O1328" s="30">
        <v>3262309.14</v>
      </c>
    </row>
    <row r="1329" spans="1:15" x14ac:dyDescent="0.25">
      <c r="A1329" s="10" t="str">
        <f>MID(Tabla1[[#This Row],[Org 2]],1,2)</f>
        <v>11</v>
      </c>
      <c r="B1329" s="28" t="s">
        <v>156</v>
      </c>
      <c r="C1329" s="28" t="s">
        <v>160</v>
      </c>
      <c r="D1329" s="11" t="str">
        <f>VLOOKUP(C1329,Hoja2!B:C,2,FALSE)</f>
        <v>Prevención y Extinción de Incendios</v>
      </c>
      <c r="E1329" s="12" t="str">
        <f t="shared" si="58"/>
        <v>1</v>
      </c>
      <c r="F1329" s="12" t="str">
        <f t="shared" si="59"/>
        <v>12</v>
      </c>
      <c r="G1329" s="28" t="s">
        <v>390</v>
      </c>
      <c r="H1329" s="29" t="s">
        <v>391</v>
      </c>
      <c r="I1329" s="30">
        <v>191646</v>
      </c>
      <c r="J1329" s="30">
        <v>0</v>
      </c>
      <c r="K1329" s="30">
        <v>191646</v>
      </c>
      <c r="L1329" s="30">
        <v>184346.16</v>
      </c>
      <c r="M1329" s="30">
        <v>184346.16</v>
      </c>
      <c r="N1329" s="30">
        <v>175207.91</v>
      </c>
      <c r="O1329" s="30">
        <v>175207.91</v>
      </c>
    </row>
    <row r="1330" spans="1:15" x14ac:dyDescent="0.25">
      <c r="A1330" s="10" t="str">
        <f>MID(Tabla1[[#This Row],[Org 2]],1,2)</f>
        <v>11</v>
      </c>
      <c r="B1330" s="28" t="s">
        <v>156</v>
      </c>
      <c r="C1330" s="28" t="s">
        <v>160</v>
      </c>
      <c r="D1330" s="11" t="str">
        <f>VLOOKUP(C1330,Hoja2!B:C,2,FALSE)</f>
        <v>Prevención y Extinción de Incendios</v>
      </c>
      <c r="E1330" s="12" t="str">
        <f t="shared" si="58"/>
        <v>1</v>
      </c>
      <c r="F1330" s="12" t="str">
        <f t="shared" si="59"/>
        <v>12</v>
      </c>
      <c r="G1330" s="28" t="s">
        <v>847</v>
      </c>
      <c r="H1330" s="29" t="s">
        <v>848</v>
      </c>
      <c r="I1330" s="30">
        <v>0</v>
      </c>
      <c r="J1330" s="30">
        <v>0</v>
      </c>
      <c r="K1330" s="30">
        <v>0</v>
      </c>
      <c r="L1330" s="30">
        <v>34000</v>
      </c>
      <c r="M1330" s="30">
        <v>34000</v>
      </c>
      <c r="N1330" s="30">
        <v>32184.38</v>
      </c>
      <c r="O1330" s="30">
        <v>32184.38</v>
      </c>
    </row>
    <row r="1331" spans="1:15" x14ac:dyDescent="0.25">
      <c r="A1331" s="10" t="str">
        <f>MID(Tabla1[[#This Row],[Org 2]],1,2)</f>
        <v>11</v>
      </c>
      <c r="B1331" s="28" t="s">
        <v>156</v>
      </c>
      <c r="C1331" s="28" t="s">
        <v>160</v>
      </c>
      <c r="D1331" s="11" t="str">
        <f>VLOOKUP(C1331,Hoja2!B:C,2,FALSE)</f>
        <v>Prevención y Extinción de Incendios</v>
      </c>
      <c r="E1331" s="12" t="str">
        <f t="shared" si="58"/>
        <v>1</v>
      </c>
      <c r="F1331" s="12" t="str">
        <f t="shared" si="59"/>
        <v>15</v>
      </c>
      <c r="G1331" s="28" t="s">
        <v>590</v>
      </c>
      <c r="H1331" s="29" t="s">
        <v>591</v>
      </c>
      <c r="I1331" s="30">
        <v>370000</v>
      </c>
      <c r="J1331" s="30">
        <v>130000</v>
      </c>
      <c r="K1331" s="30">
        <v>500000</v>
      </c>
      <c r="L1331" s="30">
        <v>490336.51</v>
      </c>
      <c r="M1331" s="30">
        <v>490336.51</v>
      </c>
      <c r="N1331" s="30">
        <v>490020.98</v>
      </c>
      <c r="O1331" s="30">
        <v>490020.98</v>
      </c>
    </row>
    <row r="1332" spans="1:15" x14ac:dyDescent="0.25">
      <c r="A1332" s="10" t="str">
        <f>MID(Tabla1[[#This Row],[Org 2]],1,2)</f>
        <v>11</v>
      </c>
      <c r="B1332" s="28" t="s">
        <v>156</v>
      </c>
      <c r="C1332" s="28" t="s">
        <v>160</v>
      </c>
      <c r="D1332" s="11" t="str">
        <f>VLOOKUP(C1332,Hoja2!B:C,2,FALSE)</f>
        <v>Prevención y Extinción de Incendios</v>
      </c>
      <c r="E1332" s="12" t="str">
        <f t="shared" ref="E1332:E1338" si="60">LEFT(G1332,1)</f>
        <v>1</v>
      </c>
      <c r="F1332" s="12" t="str">
        <f t="shared" ref="F1332:F1338" si="61">LEFT(G1332,2)</f>
        <v>15</v>
      </c>
      <c r="G1332" s="28" t="s">
        <v>433</v>
      </c>
      <c r="H1332" s="29" t="s">
        <v>434</v>
      </c>
      <c r="I1332" s="30">
        <v>400000</v>
      </c>
      <c r="J1332" s="30">
        <v>520000</v>
      </c>
      <c r="K1332" s="30">
        <v>920000</v>
      </c>
      <c r="L1332" s="30">
        <v>865952.1</v>
      </c>
      <c r="M1332" s="30">
        <v>865952.1</v>
      </c>
      <c r="N1332" s="30">
        <v>861526.39</v>
      </c>
      <c r="O1332" s="30">
        <v>861526.39</v>
      </c>
    </row>
    <row r="1333" spans="1:15" x14ac:dyDescent="0.25">
      <c r="A1333" s="10" t="str">
        <f>MID(Tabla1[[#This Row],[Org 2]],1,2)</f>
        <v>11</v>
      </c>
      <c r="B1333" s="28" t="s">
        <v>156</v>
      </c>
      <c r="C1333" s="28" t="s">
        <v>160</v>
      </c>
      <c r="D1333" s="11" t="str">
        <f>VLOOKUP(C1333,Hoja2!B:C,2,FALSE)</f>
        <v>Prevención y Extinción de Incendios</v>
      </c>
      <c r="E1333" s="12" t="str">
        <f t="shared" si="60"/>
        <v>1</v>
      </c>
      <c r="F1333" s="12" t="str">
        <f t="shared" si="61"/>
        <v>16</v>
      </c>
      <c r="G1333" s="28" t="s">
        <v>598</v>
      </c>
      <c r="H1333" s="29" t="s">
        <v>599</v>
      </c>
      <c r="I1333" s="30">
        <v>80000</v>
      </c>
      <c r="J1333" s="30">
        <v>0</v>
      </c>
      <c r="K1333" s="30">
        <v>80000</v>
      </c>
      <c r="L1333" s="30">
        <v>80000</v>
      </c>
      <c r="M1333" s="30">
        <v>58661.61</v>
      </c>
      <c r="N1333" s="30">
        <v>58661.61</v>
      </c>
      <c r="O1333" s="30">
        <v>40613.61</v>
      </c>
    </row>
    <row r="1334" spans="1:15" x14ac:dyDescent="0.25">
      <c r="A1334" s="10" t="str">
        <f>MID(Tabla1[[#This Row],[Org 2]],1,2)</f>
        <v>11</v>
      </c>
      <c r="B1334" s="28" t="s">
        <v>156</v>
      </c>
      <c r="C1334" s="28" t="s">
        <v>160</v>
      </c>
      <c r="D1334" s="11" t="str">
        <f>VLOOKUP(C1334,Hoja2!B:C,2,FALSE)</f>
        <v>Prevención y Extinción de Incendios</v>
      </c>
      <c r="E1334" s="12" t="str">
        <f t="shared" si="60"/>
        <v>2</v>
      </c>
      <c r="F1334" s="12" t="str">
        <f t="shared" si="61"/>
        <v>20</v>
      </c>
      <c r="G1334" s="28" t="s">
        <v>418</v>
      </c>
      <c r="H1334" s="29" t="s">
        <v>419</v>
      </c>
      <c r="I1334" s="30">
        <v>1700</v>
      </c>
      <c r="J1334" s="30">
        <v>0</v>
      </c>
      <c r="K1334" s="30">
        <v>1700</v>
      </c>
      <c r="L1334" s="30">
        <v>964.45</v>
      </c>
      <c r="M1334" s="30">
        <v>964.45</v>
      </c>
      <c r="N1334" s="30">
        <v>964.45</v>
      </c>
      <c r="O1334" s="30">
        <v>964.45</v>
      </c>
    </row>
    <row r="1335" spans="1:15" x14ac:dyDescent="0.25">
      <c r="A1335" s="10" t="str">
        <f>MID(Tabla1[[#This Row],[Org 2]],1,2)</f>
        <v>11</v>
      </c>
      <c r="B1335" s="28" t="s">
        <v>156</v>
      </c>
      <c r="C1335" s="28" t="s">
        <v>160</v>
      </c>
      <c r="D1335" s="11" t="str">
        <f>VLOOKUP(C1335,Hoja2!B:C,2,FALSE)</f>
        <v>Prevención y Extinción de Incendios</v>
      </c>
      <c r="E1335" s="12" t="str">
        <f t="shared" si="60"/>
        <v>2</v>
      </c>
      <c r="F1335" s="12" t="str">
        <f t="shared" si="61"/>
        <v>20</v>
      </c>
      <c r="G1335" s="28" t="s">
        <v>633</v>
      </c>
      <c r="H1335" s="29" t="s">
        <v>634</v>
      </c>
      <c r="I1335" s="30">
        <v>900</v>
      </c>
      <c r="J1335" s="30">
        <v>0</v>
      </c>
      <c r="K1335" s="30">
        <v>900</v>
      </c>
      <c r="L1335" s="30">
        <v>968</v>
      </c>
      <c r="M1335" s="30">
        <v>968</v>
      </c>
      <c r="N1335" s="30">
        <v>968</v>
      </c>
      <c r="O1335" s="30">
        <v>968</v>
      </c>
    </row>
    <row r="1336" spans="1:15" x14ac:dyDescent="0.25">
      <c r="A1336" s="10" t="str">
        <f>MID(Tabla1[[#This Row],[Org 2]],1,2)</f>
        <v>11</v>
      </c>
      <c r="B1336" s="28" t="s">
        <v>156</v>
      </c>
      <c r="C1336" s="28" t="s">
        <v>160</v>
      </c>
      <c r="D1336" s="11" t="str">
        <f>VLOOKUP(C1336,Hoja2!B:C,2,FALSE)</f>
        <v>Prevención y Extinción de Incendios</v>
      </c>
      <c r="E1336" s="12" t="str">
        <f t="shared" si="60"/>
        <v>2</v>
      </c>
      <c r="F1336" s="12" t="str">
        <f t="shared" si="61"/>
        <v>21</v>
      </c>
      <c r="G1336" s="28" t="s">
        <v>496</v>
      </c>
      <c r="H1336" s="29" t="s">
        <v>497</v>
      </c>
      <c r="I1336" s="30">
        <v>988</v>
      </c>
      <c r="J1336" s="30">
        <v>0</v>
      </c>
      <c r="K1336" s="30">
        <v>988</v>
      </c>
      <c r="L1336" s="30">
        <v>0</v>
      </c>
      <c r="M1336" s="30">
        <v>0</v>
      </c>
      <c r="N1336" s="30">
        <v>0</v>
      </c>
      <c r="O1336" s="30">
        <v>0</v>
      </c>
    </row>
    <row r="1337" spans="1:15" x14ac:dyDescent="0.25">
      <c r="A1337" s="10" t="str">
        <f>MID(Tabla1[[#This Row],[Org 2]],1,2)</f>
        <v>11</v>
      </c>
      <c r="B1337" s="28" t="s">
        <v>156</v>
      </c>
      <c r="C1337" s="28" t="s">
        <v>160</v>
      </c>
      <c r="D1337" s="11" t="str">
        <f>VLOOKUP(C1337,Hoja2!B:C,2,FALSE)</f>
        <v>Prevención y Extinción de Incendios</v>
      </c>
      <c r="E1337" s="12" t="str">
        <f t="shared" si="60"/>
        <v>2</v>
      </c>
      <c r="F1337" s="12" t="str">
        <f t="shared" si="61"/>
        <v>21</v>
      </c>
      <c r="G1337" s="28" t="s">
        <v>420</v>
      </c>
      <c r="H1337" s="29" t="s">
        <v>421</v>
      </c>
      <c r="I1337" s="30">
        <v>18000</v>
      </c>
      <c r="J1337" s="30">
        <v>0</v>
      </c>
      <c r="K1337" s="30">
        <v>18000</v>
      </c>
      <c r="L1337" s="30">
        <v>20676.439999999999</v>
      </c>
      <c r="M1337" s="30">
        <v>20676.439999999999</v>
      </c>
      <c r="N1337" s="30">
        <v>19404.810000000001</v>
      </c>
      <c r="O1337" s="30">
        <v>18353.32</v>
      </c>
    </row>
    <row r="1338" spans="1:15" x14ac:dyDescent="0.25">
      <c r="A1338" s="10" t="str">
        <f>MID(Tabla1[[#This Row],[Org 2]],1,2)</f>
        <v>11</v>
      </c>
      <c r="B1338" s="28" t="s">
        <v>156</v>
      </c>
      <c r="C1338" s="28" t="s">
        <v>160</v>
      </c>
      <c r="D1338" s="11" t="str">
        <f>VLOOKUP(C1338,Hoja2!B:C,2,FALSE)</f>
        <v>Prevención y Extinción de Incendios</v>
      </c>
      <c r="E1338" s="12" t="str">
        <f t="shared" si="60"/>
        <v>2</v>
      </c>
      <c r="F1338" s="12" t="str">
        <f t="shared" si="61"/>
        <v>21</v>
      </c>
      <c r="G1338" s="28" t="s">
        <v>435</v>
      </c>
      <c r="H1338" s="29" t="s">
        <v>436</v>
      </c>
      <c r="I1338" s="30">
        <v>50000</v>
      </c>
      <c r="J1338" s="30">
        <v>20000</v>
      </c>
      <c r="K1338" s="30">
        <v>70000</v>
      </c>
      <c r="L1338" s="30">
        <v>59725.29</v>
      </c>
      <c r="M1338" s="30">
        <v>59591.41</v>
      </c>
      <c r="N1338" s="30">
        <v>59440.25</v>
      </c>
      <c r="O1338" s="30">
        <v>59101.599999999999</v>
      </c>
    </row>
    <row r="1339" spans="1:15" x14ac:dyDescent="0.25">
      <c r="A1339" s="10" t="str">
        <f>MID(Tabla1[[#This Row],[Org 2]],1,2)</f>
        <v>11</v>
      </c>
      <c r="B1339" s="28" t="s">
        <v>156</v>
      </c>
      <c r="C1339" s="28" t="s">
        <v>160</v>
      </c>
      <c r="D1339" s="11" t="str">
        <f>VLOOKUP(C1339,Hoja2!B:C,2,FALSE)</f>
        <v>Prevención y Extinción de Incendios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8" t="s">
        <v>453</v>
      </c>
      <c r="H1339" s="29" t="s">
        <v>454</v>
      </c>
      <c r="I1339" s="30">
        <v>40000</v>
      </c>
      <c r="J1339" s="30">
        <v>0</v>
      </c>
      <c r="K1339" s="30">
        <v>40000</v>
      </c>
      <c r="L1339" s="30">
        <v>28000</v>
      </c>
      <c r="M1339" s="30">
        <v>28000</v>
      </c>
      <c r="N1339" s="30">
        <v>26179.97</v>
      </c>
      <c r="O1339" s="30">
        <v>24121.27</v>
      </c>
    </row>
    <row r="1340" spans="1:15" x14ac:dyDescent="0.25">
      <c r="A1340" s="10" t="str">
        <f>MID(Tabla1[[#This Row],[Org 2]],1,2)</f>
        <v>11</v>
      </c>
      <c r="B1340" s="28" t="s">
        <v>156</v>
      </c>
      <c r="C1340" s="28" t="s">
        <v>160</v>
      </c>
      <c r="D1340" s="11" t="str">
        <f>VLOOKUP(C1340,Hoja2!B:C,2,FALSE)</f>
        <v>Prevención y Extinción de Incendios</v>
      </c>
      <c r="E1340" s="12" t="str">
        <f t="shared" si="62"/>
        <v>2</v>
      </c>
      <c r="F1340" s="12" t="str">
        <f t="shared" si="63"/>
        <v>22</v>
      </c>
      <c r="G1340" s="28" t="s">
        <v>498</v>
      </c>
      <c r="H1340" s="29" t="s">
        <v>499</v>
      </c>
      <c r="I1340" s="30">
        <v>40000</v>
      </c>
      <c r="J1340" s="30">
        <v>0</v>
      </c>
      <c r="K1340" s="30">
        <v>40000</v>
      </c>
      <c r="L1340" s="30">
        <v>35250</v>
      </c>
      <c r="M1340" s="30">
        <v>35250</v>
      </c>
      <c r="N1340" s="30">
        <v>33368.29</v>
      </c>
      <c r="O1340" s="30">
        <v>32470.75</v>
      </c>
    </row>
    <row r="1341" spans="1:15" x14ac:dyDescent="0.25">
      <c r="A1341" s="10" t="str">
        <f>MID(Tabla1[[#This Row],[Org 2]],1,2)</f>
        <v>11</v>
      </c>
      <c r="B1341" s="28" t="s">
        <v>156</v>
      </c>
      <c r="C1341" s="28" t="s">
        <v>160</v>
      </c>
      <c r="D1341" s="11" t="str">
        <f>VLOOKUP(C1341,Hoja2!B:C,2,FALSE)</f>
        <v>Prevención y Extinción de Incendios</v>
      </c>
      <c r="E1341" s="12" t="str">
        <f t="shared" si="62"/>
        <v>2</v>
      </c>
      <c r="F1341" s="12" t="str">
        <f t="shared" si="63"/>
        <v>22</v>
      </c>
      <c r="G1341" s="28" t="s">
        <v>437</v>
      </c>
      <c r="H1341" s="29" t="s">
        <v>438</v>
      </c>
      <c r="I1341" s="30">
        <v>30000</v>
      </c>
      <c r="J1341" s="30">
        <v>0</v>
      </c>
      <c r="K1341" s="30">
        <v>30000</v>
      </c>
      <c r="L1341" s="30">
        <v>28870.240000000002</v>
      </c>
      <c r="M1341" s="30">
        <v>28870.240000000002</v>
      </c>
      <c r="N1341" s="30">
        <v>28179.279999999999</v>
      </c>
      <c r="O1341" s="30">
        <v>6357.91</v>
      </c>
    </row>
    <row r="1342" spans="1:15" x14ac:dyDescent="0.25">
      <c r="A1342" s="10" t="str">
        <f>MID(Tabla1[[#This Row],[Org 2]],1,2)</f>
        <v>11</v>
      </c>
      <c r="B1342" s="28" t="s">
        <v>156</v>
      </c>
      <c r="C1342" s="28" t="s">
        <v>160</v>
      </c>
      <c r="D1342" s="11" t="str">
        <f>VLOOKUP(C1342,Hoja2!B:C,2,FALSE)</f>
        <v>Prevención y Extinción de Incendios</v>
      </c>
      <c r="E1342" s="12" t="str">
        <f t="shared" si="62"/>
        <v>2</v>
      </c>
      <c r="F1342" s="12" t="str">
        <f t="shared" si="63"/>
        <v>22</v>
      </c>
      <c r="G1342" s="28" t="s">
        <v>439</v>
      </c>
      <c r="H1342" s="29" t="s">
        <v>440</v>
      </c>
      <c r="I1342" s="30">
        <v>110000</v>
      </c>
      <c r="J1342" s="30">
        <v>0</v>
      </c>
      <c r="K1342" s="30">
        <v>110000</v>
      </c>
      <c r="L1342" s="30">
        <v>90663.17</v>
      </c>
      <c r="M1342" s="30">
        <v>90663.17</v>
      </c>
      <c r="N1342" s="30">
        <v>84824.41</v>
      </c>
      <c r="O1342" s="30">
        <v>76768.7</v>
      </c>
    </row>
    <row r="1343" spans="1:15" x14ac:dyDescent="0.25">
      <c r="A1343" s="10" t="str">
        <f>MID(Tabla1[[#This Row],[Org 2]],1,2)</f>
        <v>11</v>
      </c>
      <c r="B1343" s="28" t="s">
        <v>156</v>
      </c>
      <c r="C1343" s="28" t="s">
        <v>160</v>
      </c>
      <c r="D1343" s="11" t="str">
        <f>VLOOKUP(C1343,Hoja2!B:C,2,FALSE)</f>
        <v>Prevención y Extinción de Incendios</v>
      </c>
      <c r="E1343" s="12" t="str">
        <f t="shared" si="62"/>
        <v>2</v>
      </c>
      <c r="F1343" s="12" t="str">
        <f t="shared" si="63"/>
        <v>22</v>
      </c>
      <c r="G1343" s="28" t="s">
        <v>586</v>
      </c>
      <c r="H1343" s="29" t="s">
        <v>587</v>
      </c>
      <c r="I1343" s="30">
        <v>384</v>
      </c>
      <c r="J1343" s="30">
        <v>0</v>
      </c>
      <c r="K1343" s="30">
        <v>384</v>
      </c>
      <c r="L1343" s="30">
        <v>147.46</v>
      </c>
      <c r="M1343" s="30">
        <v>147.46</v>
      </c>
      <c r="N1343" s="30">
        <v>147.46</v>
      </c>
      <c r="O1343" s="30">
        <v>147.46</v>
      </c>
    </row>
    <row r="1344" spans="1:15" x14ac:dyDescent="0.25">
      <c r="A1344" s="10" t="str">
        <f>MID(Tabla1[[#This Row],[Org 2]],1,2)</f>
        <v>11</v>
      </c>
      <c r="B1344" s="28" t="s">
        <v>156</v>
      </c>
      <c r="C1344" s="28" t="s">
        <v>160</v>
      </c>
      <c r="D1344" s="11" t="str">
        <f>VLOOKUP(C1344,Hoja2!B:C,2,FALSE)</f>
        <v>Prevención y Extinción de Incendios</v>
      </c>
      <c r="E1344" s="12" t="str">
        <f t="shared" si="62"/>
        <v>2</v>
      </c>
      <c r="F1344" s="12" t="str">
        <f t="shared" si="63"/>
        <v>22</v>
      </c>
      <c r="G1344" s="28" t="s">
        <v>441</v>
      </c>
      <c r="H1344" s="29" t="s">
        <v>442</v>
      </c>
      <c r="I1344" s="30">
        <v>2881</v>
      </c>
      <c r="J1344" s="30">
        <v>0</v>
      </c>
      <c r="K1344" s="30">
        <v>2881</v>
      </c>
      <c r="L1344" s="30">
        <v>13.25</v>
      </c>
      <c r="M1344" s="30">
        <v>13.25</v>
      </c>
      <c r="N1344" s="30">
        <v>13.25</v>
      </c>
      <c r="O1344" s="30">
        <v>13.25</v>
      </c>
    </row>
    <row r="1345" spans="1:15" x14ac:dyDescent="0.25">
      <c r="A1345" s="10" t="str">
        <f>MID(Tabla1[[#This Row],[Org 2]],1,2)</f>
        <v>11</v>
      </c>
      <c r="B1345" s="28" t="s">
        <v>156</v>
      </c>
      <c r="C1345" s="28" t="s">
        <v>160</v>
      </c>
      <c r="D1345" s="11" t="str">
        <f>VLOOKUP(C1345,Hoja2!B:C,2,FALSE)</f>
        <v>Prevención y Extinción de Incendios</v>
      </c>
      <c r="E1345" s="12" t="str">
        <f t="shared" si="62"/>
        <v>2</v>
      </c>
      <c r="F1345" s="12" t="str">
        <f t="shared" si="63"/>
        <v>22</v>
      </c>
      <c r="G1345" s="28" t="s">
        <v>443</v>
      </c>
      <c r="H1345" s="29" t="s">
        <v>444</v>
      </c>
      <c r="I1345" s="30">
        <v>70000</v>
      </c>
      <c r="J1345" s="30">
        <v>0</v>
      </c>
      <c r="K1345" s="30">
        <v>70000</v>
      </c>
      <c r="L1345" s="30">
        <v>103594.25</v>
      </c>
      <c r="M1345" s="30">
        <v>97750.78</v>
      </c>
      <c r="N1345" s="30">
        <v>93722.59</v>
      </c>
      <c r="O1345" s="30">
        <v>82475.45</v>
      </c>
    </row>
    <row r="1346" spans="1:15" x14ac:dyDescent="0.25">
      <c r="A1346" s="10" t="str">
        <f>MID(Tabla1[[#This Row],[Org 2]],1,2)</f>
        <v>11</v>
      </c>
      <c r="B1346" s="28" t="s">
        <v>156</v>
      </c>
      <c r="C1346" s="28" t="s">
        <v>160</v>
      </c>
      <c r="D1346" s="11" t="str">
        <f>VLOOKUP(C1346,Hoja2!B:C,2,FALSE)</f>
        <v>Prevención y Extinción de Incendios</v>
      </c>
      <c r="E1346" s="12" t="str">
        <f t="shared" si="62"/>
        <v>2</v>
      </c>
      <c r="F1346" s="12" t="str">
        <f t="shared" si="63"/>
        <v>22</v>
      </c>
      <c r="G1346" s="28" t="s">
        <v>563</v>
      </c>
      <c r="H1346" s="29" t="s">
        <v>564</v>
      </c>
      <c r="I1346" s="30">
        <v>2060</v>
      </c>
      <c r="J1346" s="30">
        <v>0</v>
      </c>
      <c r="K1346" s="30">
        <v>2060</v>
      </c>
      <c r="L1346" s="30">
        <v>370.11</v>
      </c>
      <c r="M1346" s="30">
        <v>370.11</v>
      </c>
      <c r="N1346" s="30">
        <v>370.09</v>
      </c>
      <c r="O1346" s="30">
        <v>370.09</v>
      </c>
    </row>
    <row r="1347" spans="1:15" x14ac:dyDescent="0.25">
      <c r="A1347" s="10" t="str">
        <f>MID(Tabla1[[#This Row],[Org 2]],1,2)</f>
        <v>11</v>
      </c>
      <c r="B1347" s="28" t="s">
        <v>156</v>
      </c>
      <c r="C1347" s="28" t="s">
        <v>160</v>
      </c>
      <c r="D1347" s="11" t="str">
        <f>VLOOKUP(C1347,Hoja2!B:C,2,FALSE)</f>
        <v>Prevención y Extinción de Incendios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8" t="s">
        <v>457</v>
      </c>
      <c r="H1347" s="29" t="s">
        <v>458</v>
      </c>
      <c r="I1347" s="30">
        <v>406</v>
      </c>
      <c r="J1347" s="30">
        <v>0</v>
      </c>
      <c r="K1347" s="30">
        <v>406</v>
      </c>
      <c r="L1347" s="30">
        <v>0</v>
      </c>
      <c r="M1347" s="30">
        <v>0</v>
      </c>
      <c r="N1347" s="30">
        <v>0</v>
      </c>
      <c r="O1347" s="30">
        <v>0</v>
      </c>
    </row>
    <row r="1348" spans="1:15" x14ac:dyDescent="0.25">
      <c r="A1348" s="10" t="str">
        <f>MID(Tabla1[[#This Row],[Org 2]],1,2)</f>
        <v>11</v>
      </c>
      <c r="B1348" s="28" t="s">
        <v>156</v>
      </c>
      <c r="C1348" s="28" t="s">
        <v>160</v>
      </c>
      <c r="D1348" s="11" t="str">
        <f>VLOOKUP(C1348,Hoja2!B:C,2,FALSE)</f>
        <v>Prevención y Extinción de Incendios</v>
      </c>
      <c r="E1348" s="12" t="str">
        <f t="shared" si="64"/>
        <v>2</v>
      </c>
      <c r="F1348" s="12" t="str">
        <f t="shared" si="65"/>
        <v>22</v>
      </c>
      <c r="G1348" s="28" t="s">
        <v>473</v>
      </c>
      <c r="H1348" s="29" t="s">
        <v>474</v>
      </c>
      <c r="I1348" s="30">
        <v>2500</v>
      </c>
      <c r="J1348" s="30">
        <v>0</v>
      </c>
      <c r="K1348" s="30">
        <v>2500</v>
      </c>
      <c r="L1348" s="30">
        <v>2650</v>
      </c>
      <c r="M1348" s="30">
        <v>2650</v>
      </c>
      <c r="N1348" s="30">
        <v>1903.25</v>
      </c>
      <c r="O1348" s="30">
        <v>1540.66</v>
      </c>
    </row>
    <row r="1349" spans="1:15" x14ac:dyDescent="0.25">
      <c r="A1349" s="10" t="str">
        <f>MID(Tabla1[[#This Row],[Org 2]],1,2)</f>
        <v>11</v>
      </c>
      <c r="B1349" s="28" t="s">
        <v>156</v>
      </c>
      <c r="C1349" s="28" t="s">
        <v>160</v>
      </c>
      <c r="D1349" s="11" t="str">
        <f>VLOOKUP(C1349,Hoja2!B:C,2,FALSE)</f>
        <v>Prevención y Extinción de Incendios</v>
      </c>
      <c r="E1349" s="12" t="str">
        <f t="shared" si="64"/>
        <v>2</v>
      </c>
      <c r="F1349" s="12" t="str">
        <f t="shared" si="65"/>
        <v>22</v>
      </c>
      <c r="G1349" s="28" t="s">
        <v>445</v>
      </c>
      <c r="H1349" s="29" t="s">
        <v>446</v>
      </c>
      <c r="I1349" s="30">
        <v>2881</v>
      </c>
      <c r="J1349" s="30">
        <v>0</v>
      </c>
      <c r="K1349" s="30">
        <v>2881</v>
      </c>
      <c r="L1349" s="30">
        <v>713.9</v>
      </c>
      <c r="M1349" s="30">
        <v>713.9</v>
      </c>
      <c r="N1349" s="30">
        <v>713.9</v>
      </c>
      <c r="O1349" s="30">
        <v>713.9</v>
      </c>
    </row>
    <row r="1350" spans="1:15" x14ac:dyDescent="0.25">
      <c r="A1350" s="10" t="str">
        <f>MID(Tabla1[[#This Row],[Org 2]],1,2)</f>
        <v>11</v>
      </c>
      <c r="B1350" s="28" t="s">
        <v>156</v>
      </c>
      <c r="C1350" s="28" t="s">
        <v>160</v>
      </c>
      <c r="D1350" s="11" t="str">
        <f>VLOOKUP(C1350,Hoja2!B:C,2,FALSE)</f>
        <v>Prevención y Extinción de Incendios</v>
      </c>
      <c r="E1350" s="12" t="str">
        <f t="shared" si="64"/>
        <v>2</v>
      </c>
      <c r="F1350" s="12" t="str">
        <f t="shared" si="65"/>
        <v>22</v>
      </c>
      <c r="G1350" s="28" t="s">
        <v>447</v>
      </c>
      <c r="H1350" s="29" t="s">
        <v>448</v>
      </c>
      <c r="I1350" s="30">
        <v>0</v>
      </c>
      <c r="J1350" s="30">
        <v>0</v>
      </c>
      <c r="K1350" s="30">
        <v>0</v>
      </c>
      <c r="L1350" s="30">
        <v>960</v>
      </c>
      <c r="M1350" s="30">
        <v>960</v>
      </c>
      <c r="N1350" s="30">
        <v>960</v>
      </c>
      <c r="O1350" s="30">
        <v>960</v>
      </c>
    </row>
    <row r="1351" spans="1:15" x14ac:dyDescent="0.25">
      <c r="A1351" s="10" t="str">
        <f>MID(Tabla1[[#This Row],[Org 2]],1,2)</f>
        <v>11</v>
      </c>
      <c r="B1351" s="28" t="s">
        <v>156</v>
      </c>
      <c r="C1351" s="28" t="s">
        <v>160</v>
      </c>
      <c r="D1351" s="11" t="str">
        <f>VLOOKUP(C1351,Hoja2!B:C,2,FALSE)</f>
        <v>Prevención y Extinción de Incendios</v>
      </c>
      <c r="E1351" s="12" t="str">
        <f t="shared" si="64"/>
        <v>2</v>
      </c>
      <c r="F1351" s="12" t="str">
        <f t="shared" si="65"/>
        <v>22</v>
      </c>
      <c r="G1351" s="28" t="s">
        <v>565</v>
      </c>
      <c r="H1351" s="29" t="s">
        <v>566</v>
      </c>
      <c r="I1351" s="30">
        <v>565</v>
      </c>
      <c r="J1351" s="30">
        <v>0</v>
      </c>
      <c r="K1351" s="30">
        <v>565</v>
      </c>
      <c r="L1351" s="30">
        <v>0</v>
      </c>
      <c r="M1351" s="30">
        <v>0</v>
      </c>
      <c r="N1351" s="30">
        <v>0</v>
      </c>
      <c r="O1351" s="30">
        <v>0</v>
      </c>
    </row>
    <row r="1352" spans="1:15" x14ac:dyDescent="0.25">
      <c r="A1352" s="10" t="str">
        <f>MID(Tabla1[[#This Row],[Org 2]],1,2)</f>
        <v>11</v>
      </c>
      <c r="B1352" s="28" t="s">
        <v>156</v>
      </c>
      <c r="C1352" s="28" t="s">
        <v>160</v>
      </c>
      <c r="D1352" s="11" t="str">
        <f>VLOOKUP(C1352,Hoja2!B:C,2,FALSE)</f>
        <v>Prevención y Extinción de Incendios</v>
      </c>
      <c r="E1352" s="12" t="str">
        <f t="shared" si="64"/>
        <v>2</v>
      </c>
      <c r="F1352" s="12" t="str">
        <f t="shared" si="65"/>
        <v>22</v>
      </c>
      <c r="G1352" s="28" t="s">
        <v>449</v>
      </c>
      <c r="H1352" s="29" t="s">
        <v>450</v>
      </c>
      <c r="I1352" s="30">
        <v>15000</v>
      </c>
      <c r="J1352" s="30">
        <v>-5333</v>
      </c>
      <c r="K1352" s="30">
        <v>9667</v>
      </c>
      <c r="L1352" s="30">
        <v>13651.34</v>
      </c>
      <c r="M1352" s="30">
        <v>8451.34</v>
      </c>
      <c r="N1352" s="30">
        <v>7831.33</v>
      </c>
      <c r="O1352" s="30">
        <v>1487.33</v>
      </c>
    </row>
    <row r="1353" spans="1:15" x14ac:dyDescent="0.25">
      <c r="A1353" s="10" t="str">
        <f>MID(Tabla1[[#This Row],[Org 2]],1,2)</f>
        <v>11</v>
      </c>
      <c r="B1353" s="28" t="s">
        <v>156</v>
      </c>
      <c r="C1353" s="28" t="s">
        <v>160</v>
      </c>
      <c r="D1353" s="11" t="str">
        <f>VLOOKUP(C1353,Hoja2!B:C,2,FALSE)</f>
        <v>Prevención y Extinción de Incendios</v>
      </c>
      <c r="E1353" s="12" t="str">
        <f t="shared" si="64"/>
        <v>2</v>
      </c>
      <c r="F1353" s="12" t="str">
        <f t="shared" si="65"/>
        <v>22</v>
      </c>
      <c r="G1353" s="28" t="s">
        <v>500</v>
      </c>
      <c r="H1353" s="29" t="s">
        <v>501</v>
      </c>
      <c r="I1353" s="30">
        <v>65000</v>
      </c>
      <c r="J1353" s="30">
        <v>0</v>
      </c>
      <c r="K1353" s="30">
        <v>65000</v>
      </c>
      <c r="L1353" s="30">
        <v>62149.84</v>
      </c>
      <c r="M1353" s="30">
        <v>62149.84</v>
      </c>
      <c r="N1353" s="30">
        <v>62149.8</v>
      </c>
      <c r="O1353" s="30">
        <v>56970.65</v>
      </c>
    </row>
    <row r="1354" spans="1:15" x14ac:dyDescent="0.25">
      <c r="A1354" s="10" t="str">
        <f>MID(Tabla1[[#This Row],[Org 2]],1,2)</f>
        <v>11</v>
      </c>
      <c r="B1354" s="28" t="s">
        <v>156</v>
      </c>
      <c r="C1354" s="28" t="s">
        <v>160</v>
      </c>
      <c r="D1354" s="11" t="str">
        <f>VLOOKUP(C1354,Hoja2!B:C,2,FALSE)</f>
        <v>Prevención y Extinción de Incendios</v>
      </c>
      <c r="E1354" s="12" t="str">
        <f t="shared" si="64"/>
        <v>2</v>
      </c>
      <c r="F1354" s="12" t="str">
        <f t="shared" si="65"/>
        <v>22</v>
      </c>
      <c r="G1354" s="28" t="s">
        <v>424</v>
      </c>
      <c r="H1354" s="29" t="s">
        <v>425</v>
      </c>
      <c r="I1354" s="30">
        <v>0</v>
      </c>
      <c r="J1354" s="30">
        <v>0</v>
      </c>
      <c r="K1354" s="30">
        <v>0</v>
      </c>
      <c r="L1354" s="30">
        <v>2355.88</v>
      </c>
      <c r="M1354" s="30">
        <v>2355.88</v>
      </c>
      <c r="N1354" s="30">
        <v>2355.88</v>
      </c>
      <c r="O1354" s="30">
        <v>2355.88</v>
      </c>
    </row>
    <row r="1355" spans="1:15" x14ac:dyDescent="0.25">
      <c r="A1355" s="10" t="str">
        <f>MID(Tabla1[[#This Row],[Org 2]],1,2)</f>
        <v>11</v>
      </c>
      <c r="B1355" s="28" t="s">
        <v>156</v>
      </c>
      <c r="C1355" s="28" t="s">
        <v>160</v>
      </c>
      <c r="D1355" s="11" t="str">
        <f>VLOOKUP(C1355,Hoja2!B:C,2,FALSE)</f>
        <v>Prevención y Extinción de Incendios</v>
      </c>
      <c r="E1355" s="12" t="str">
        <f t="shared" ref="E1355:E1362" si="66">LEFT(G1355,1)</f>
        <v>2</v>
      </c>
      <c r="F1355" s="12" t="str">
        <f t="shared" ref="F1355:F1362" si="67">LEFT(G1355,2)</f>
        <v>23</v>
      </c>
      <c r="G1355" s="28" t="s">
        <v>404</v>
      </c>
      <c r="H1355" s="29" t="s">
        <v>405</v>
      </c>
      <c r="I1355" s="30">
        <v>480</v>
      </c>
      <c r="J1355" s="30">
        <v>0</v>
      </c>
      <c r="K1355" s="30">
        <v>480</v>
      </c>
      <c r="L1355" s="30">
        <v>71.010000000000005</v>
      </c>
      <c r="M1355" s="30">
        <v>71.010000000000005</v>
      </c>
      <c r="N1355" s="30">
        <v>71.010000000000005</v>
      </c>
      <c r="O1355" s="30">
        <v>71.010000000000005</v>
      </c>
    </row>
    <row r="1356" spans="1:15" x14ac:dyDescent="0.25">
      <c r="A1356" s="10" t="str">
        <f>MID(Tabla1[[#This Row],[Org 2]],1,2)</f>
        <v>11</v>
      </c>
      <c r="B1356" s="28" t="s">
        <v>156</v>
      </c>
      <c r="C1356" s="28" t="s">
        <v>160</v>
      </c>
      <c r="D1356" s="11" t="str">
        <f>VLOOKUP(C1356,Hoja2!B:C,2,FALSE)</f>
        <v>Prevención y Extinción de Incendios</v>
      </c>
      <c r="E1356" s="12" t="str">
        <f t="shared" si="66"/>
        <v>2</v>
      </c>
      <c r="F1356" s="12" t="str">
        <f t="shared" si="67"/>
        <v>23</v>
      </c>
      <c r="G1356" s="28" t="s">
        <v>408</v>
      </c>
      <c r="H1356" s="29" t="s">
        <v>409</v>
      </c>
      <c r="I1356" s="30">
        <v>480</v>
      </c>
      <c r="J1356" s="30">
        <v>0</v>
      </c>
      <c r="K1356" s="30">
        <v>480</v>
      </c>
      <c r="L1356" s="30">
        <v>0</v>
      </c>
      <c r="M1356" s="30">
        <v>0</v>
      </c>
      <c r="N1356" s="30">
        <v>0</v>
      </c>
      <c r="O1356" s="30">
        <v>0</v>
      </c>
    </row>
    <row r="1357" spans="1:15" x14ac:dyDescent="0.25">
      <c r="A1357" s="10" t="str">
        <f>MID(Tabla1[[#This Row],[Org 2]],1,2)</f>
        <v>11</v>
      </c>
      <c r="B1357" s="28" t="s">
        <v>156</v>
      </c>
      <c r="C1357" s="28" t="s">
        <v>160</v>
      </c>
      <c r="D1357" s="11" t="str">
        <f>VLOOKUP(C1357,Hoja2!B:C,2,FALSE)</f>
        <v>Prevención y Extinción de Incendios</v>
      </c>
      <c r="E1357" s="12" t="str">
        <f t="shared" si="66"/>
        <v>4</v>
      </c>
      <c r="F1357" s="12" t="str">
        <f t="shared" si="67"/>
        <v>48</v>
      </c>
      <c r="G1357" s="28" t="s">
        <v>552</v>
      </c>
      <c r="H1357" s="29" t="s">
        <v>411</v>
      </c>
      <c r="I1357" s="30">
        <v>0</v>
      </c>
      <c r="J1357" s="30">
        <v>5333</v>
      </c>
      <c r="K1357" s="30">
        <v>5333</v>
      </c>
      <c r="L1357" s="30">
        <v>5333</v>
      </c>
      <c r="M1357" s="30">
        <v>5333</v>
      </c>
      <c r="N1357" s="30">
        <v>5333</v>
      </c>
      <c r="O1357" s="30">
        <v>0</v>
      </c>
    </row>
    <row r="1358" spans="1:15" x14ac:dyDescent="0.25">
      <c r="A1358" s="10" t="str">
        <f>MID(Tabla1[[#This Row],[Org 2]],1,2)</f>
        <v>11</v>
      </c>
      <c r="B1358" s="28" t="s">
        <v>156</v>
      </c>
      <c r="C1358" s="28" t="s">
        <v>160</v>
      </c>
      <c r="D1358" s="11" t="str">
        <f>VLOOKUP(C1358,Hoja2!B:C,2,FALSE)</f>
        <v>Prevención y Extinción de Incendios</v>
      </c>
      <c r="E1358" s="12" t="str">
        <f t="shared" si="66"/>
        <v>6</v>
      </c>
      <c r="F1358" s="12" t="str">
        <f t="shared" si="67"/>
        <v>62</v>
      </c>
      <c r="G1358" s="28" t="s">
        <v>455</v>
      </c>
      <c r="H1358" s="29" t="s">
        <v>456</v>
      </c>
      <c r="I1358" s="30">
        <v>70000</v>
      </c>
      <c r="J1358" s="30">
        <v>97802.94</v>
      </c>
      <c r="K1358" s="30">
        <v>167802.94</v>
      </c>
      <c r="L1358" s="30">
        <v>119395.79</v>
      </c>
      <c r="M1358" s="30">
        <v>119395.79</v>
      </c>
      <c r="N1358" s="30">
        <v>117733.52</v>
      </c>
      <c r="O1358" s="30">
        <v>61208.75</v>
      </c>
    </row>
    <row r="1359" spans="1:15" x14ac:dyDescent="0.25">
      <c r="A1359" s="10" t="str">
        <f>MID(Tabla1[[#This Row],[Org 2]],1,2)</f>
        <v>11</v>
      </c>
      <c r="B1359" s="28" t="s">
        <v>156</v>
      </c>
      <c r="C1359" s="28" t="s">
        <v>160</v>
      </c>
      <c r="D1359" s="11" t="str">
        <f>VLOOKUP(C1359,Hoja2!B:C,2,FALSE)</f>
        <v>Prevención y Extinción de Incendios</v>
      </c>
      <c r="E1359" s="12" t="str">
        <f t="shared" si="66"/>
        <v>6</v>
      </c>
      <c r="F1359" s="12" t="str">
        <f t="shared" si="67"/>
        <v>62</v>
      </c>
      <c r="G1359" s="28" t="s">
        <v>502</v>
      </c>
      <c r="H1359" s="29" t="s">
        <v>503</v>
      </c>
      <c r="I1359" s="30">
        <v>0</v>
      </c>
      <c r="J1359" s="30">
        <v>440325</v>
      </c>
      <c r="K1359" s="30">
        <v>440325</v>
      </c>
      <c r="L1359" s="30">
        <v>439053.36</v>
      </c>
      <c r="M1359" s="30">
        <v>428768.34</v>
      </c>
      <c r="N1359" s="30">
        <v>428768.34</v>
      </c>
      <c r="O1359" s="30">
        <v>339228.34</v>
      </c>
    </row>
    <row r="1360" spans="1:15" x14ac:dyDescent="0.25">
      <c r="A1360" s="10" t="str">
        <f>MID(Tabla1[[#This Row],[Org 2]],1,2)</f>
        <v>11</v>
      </c>
      <c r="B1360" s="28" t="s">
        <v>156</v>
      </c>
      <c r="C1360" s="28" t="s">
        <v>160</v>
      </c>
      <c r="D1360" s="11" t="str">
        <f>VLOOKUP(C1360,Hoja2!B:C,2,FALSE)</f>
        <v>Prevención y Extinción de Incendios</v>
      </c>
      <c r="E1360" s="12" t="str">
        <f t="shared" si="66"/>
        <v>6</v>
      </c>
      <c r="F1360" s="12" t="str">
        <f t="shared" si="67"/>
        <v>62</v>
      </c>
      <c r="G1360" s="28" t="s">
        <v>612</v>
      </c>
      <c r="H1360" s="29" t="s">
        <v>611</v>
      </c>
      <c r="I1360" s="30">
        <v>0</v>
      </c>
      <c r="J1360" s="30">
        <v>0</v>
      </c>
      <c r="K1360" s="30">
        <v>0</v>
      </c>
      <c r="L1360" s="30">
        <v>0</v>
      </c>
      <c r="M1360" s="30">
        <v>0</v>
      </c>
      <c r="N1360" s="30">
        <v>0</v>
      </c>
      <c r="O1360" s="30">
        <v>0</v>
      </c>
    </row>
    <row r="1361" spans="1:15" x14ac:dyDescent="0.25">
      <c r="A1361" s="10" t="str">
        <f>MID(Tabla1[[#This Row],[Org 2]],1,2)</f>
        <v>11</v>
      </c>
      <c r="B1361" s="28" t="s">
        <v>156</v>
      </c>
      <c r="C1361" s="28" t="s">
        <v>160</v>
      </c>
      <c r="D1361" s="11" t="str">
        <f>VLOOKUP(C1361,Hoja2!B:C,2,FALSE)</f>
        <v>Prevención y Extinción de Incendios</v>
      </c>
      <c r="E1361" s="12" t="str">
        <f t="shared" si="66"/>
        <v>6</v>
      </c>
      <c r="F1361" s="12" t="str">
        <f t="shared" si="67"/>
        <v>63</v>
      </c>
      <c r="G1361" s="28" t="s">
        <v>504</v>
      </c>
      <c r="H1361" s="29" t="s">
        <v>505</v>
      </c>
      <c r="I1361" s="30">
        <v>0</v>
      </c>
      <c r="J1361" s="30">
        <v>167479.99</v>
      </c>
      <c r="K1361" s="30">
        <v>167479.99</v>
      </c>
      <c r="L1361" s="30">
        <v>138733.07999999999</v>
      </c>
      <c r="M1361" s="30">
        <v>119052.55</v>
      </c>
      <c r="N1361" s="30">
        <v>80622.899999999994</v>
      </c>
      <c r="O1361" s="30">
        <v>80622.899999999994</v>
      </c>
    </row>
    <row r="1362" spans="1:15" x14ac:dyDescent="0.25">
      <c r="A1362" s="10" t="str">
        <f>MID(Tabla1[[#This Row],[Org 2]],1,2)</f>
        <v>11</v>
      </c>
      <c r="B1362" s="28" t="s">
        <v>156</v>
      </c>
      <c r="C1362" s="28" t="s">
        <v>160</v>
      </c>
      <c r="D1362" s="11" t="str">
        <f>VLOOKUP(C1362,Hoja2!B:C,2,FALSE)</f>
        <v>Prevención y Extinción de Incendios</v>
      </c>
      <c r="E1362" s="12" t="str">
        <f t="shared" si="66"/>
        <v>6</v>
      </c>
      <c r="F1362" s="12" t="str">
        <f t="shared" si="67"/>
        <v>63</v>
      </c>
      <c r="G1362" s="28" t="s">
        <v>575</v>
      </c>
      <c r="H1362" s="29" t="s">
        <v>456</v>
      </c>
      <c r="I1362" s="30">
        <v>65000</v>
      </c>
      <c r="J1362" s="30">
        <v>-42113.11</v>
      </c>
      <c r="K1362" s="30">
        <v>22886.89</v>
      </c>
      <c r="L1362" s="30">
        <v>40225.65</v>
      </c>
      <c r="M1362" s="30">
        <v>40225.65</v>
      </c>
      <c r="N1362" s="30">
        <v>19089.63</v>
      </c>
      <c r="O1362" s="30">
        <v>19089.63</v>
      </c>
    </row>
    <row r="1363" spans="1:15" x14ac:dyDescent="0.25">
      <c r="A1363" s="10" t="str">
        <f>MID(Tabla1[[#This Row],[Org 2]],1,2)</f>
        <v>11</v>
      </c>
      <c r="B1363" s="28" t="s">
        <v>156</v>
      </c>
      <c r="C1363" s="28" t="s">
        <v>160</v>
      </c>
      <c r="D1363" s="11" t="str">
        <f>VLOOKUP(C1363,Hoja2!B:C,2,FALSE)</f>
        <v>Prevención y Extinción de Incendios</v>
      </c>
      <c r="E1363" s="12" t="str">
        <f t="shared" ref="E1363:E1365" si="68">LEFT(G1363,1)</f>
        <v>6</v>
      </c>
      <c r="F1363" s="12" t="str">
        <f t="shared" ref="F1363:F1365" si="69">LEFT(G1363,2)</f>
        <v>63</v>
      </c>
      <c r="G1363" s="28" t="s">
        <v>855</v>
      </c>
      <c r="H1363" s="29" t="s">
        <v>503</v>
      </c>
      <c r="I1363" s="30">
        <v>0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</row>
    <row r="1364" spans="1:15" x14ac:dyDescent="0.25">
      <c r="A1364" s="10" t="str">
        <f>MID(Tabla1[[#This Row],[Org 2]],1,2)</f>
        <v>11</v>
      </c>
      <c r="B1364" s="28" t="s">
        <v>156</v>
      </c>
      <c r="C1364" s="28" t="s">
        <v>161</v>
      </c>
      <c r="D1364" s="11" t="str">
        <f>VLOOKUP(C1364,Hoja2!B:C,2,FALSE)</f>
        <v>Recogida de Residuos</v>
      </c>
      <c r="E1364" s="12" t="str">
        <f t="shared" si="68"/>
        <v>1</v>
      </c>
      <c r="F1364" s="12" t="str">
        <f t="shared" si="69"/>
        <v>12</v>
      </c>
      <c r="G1364" s="28" t="s">
        <v>414</v>
      </c>
      <c r="H1364" s="29" t="s">
        <v>415</v>
      </c>
      <c r="I1364" s="30">
        <v>14429</v>
      </c>
      <c r="J1364" s="30">
        <v>0</v>
      </c>
      <c r="K1364" s="30">
        <v>14429</v>
      </c>
      <c r="L1364" s="30">
        <v>23718</v>
      </c>
      <c r="M1364" s="30">
        <v>23718</v>
      </c>
      <c r="N1364" s="30">
        <v>22815.75</v>
      </c>
      <c r="O1364" s="30">
        <v>22815.75</v>
      </c>
    </row>
    <row r="1365" spans="1:15" x14ac:dyDescent="0.25">
      <c r="A1365" s="10" t="str">
        <f>MID(Tabla1[[#This Row],[Org 2]],1,2)</f>
        <v>11</v>
      </c>
      <c r="B1365" s="28" t="s">
        <v>156</v>
      </c>
      <c r="C1365" s="28" t="s">
        <v>161</v>
      </c>
      <c r="D1365" s="11" t="str">
        <f>VLOOKUP(C1365,Hoja2!B:C,2,FALSE)</f>
        <v>Recogida de Residuos</v>
      </c>
      <c r="E1365" s="12" t="str">
        <f t="shared" si="68"/>
        <v>1</v>
      </c>
      <c r="F1365" s="12" t="str">
        <f t="shared" si="69"/>
        <v>12</v>
      </c>
      <c r="G1365" s="28" t="s">
        <v>382</v>
      </c>
      <c r="H1365" s="29" t="s">
        <v>383</v>
      </c>
      <c r="I1365" s="30">
        <v>11051</v>
      </c>
      <c r="J1365" s="30">
        <v>0</v>
      </c>
      <c r="K1365" s="30">
        <v>11051</v>
      </c>
      <c r="L1365" s="30">
        <v>8535</v>
      </c>
      <c r="M1365" s="30">
        <v>8535</v>
      </c>
      <c r="N1365" s="30">
        <v>8180.68</v>
      </c>
      <c r="O1365" s="30">
        <v>8180.68</v>
      </c>
    </row>
    <row r="1366" spans="1:15" x14ac:dyDescent="0.25">
      <c r="A1366" s="10" t="str">
        <f>MID(Tabla1[[#This Row],[Org 2]],1,2)</f>
        <v>11</v>
      </c>
      <c r="B1366" s="28" t="s">
        <v>156</v>
      </c>
      <c r="C1366" s="28" t="s">
        <v>161</v>
      </c>
      <c r="D1366" s="11" t="str">
        <f>VLOOKUP(C1366,Hoja2!B:C,2,FALSE)</f>
        <v>Recogida de Residuos</v>
      </c>
      <c r="E1366" s="12" t="str">
        <f t="shared" ref="E1366:E1389" si="70">LEFT(G1366,1)</f>
        <v>1</v>
      </c>
      <c r="F1366" s="12" t="str">
        <f t="shared" ref="F1366:F1389" si="71">LEFT(G1366,2)</f>
        <v>12</v>
      </c>
      <c r="G1366" s="28" t="s">
        <v>416</v>
      </c>
      <c r="H1366" s="29" t="s">
        <v>417</v>
      </c>
      <c r="I1366" s="30">
        <v>28102</v>
      </c>
      <c r="J1366" s="30">
        <v>0</v>
      </c>
      <c r="K1366" s="30">
        <v>28102</v>
      </c>
      <c r="L1366" s="30">
        <v>35718.44</v>
      </c>
      <c r="M1366" s="30">
        <v>35718.44</v>
      </c>
      <c r="N1366" s="30">
        <v>35630.71</v>
      </c>
      <c r="O1366" s="30">
        <v>35630.71</v>
      </c>
    </row>
    <row r="1367" spans="1:15" x14ac:dyDescent="0.25">
      <c r="A1367" s="10" t="str">
        <f>MID(Tabla1[[#This Row],[Org 2]],1,2)</f>
        <v>11</v>
      </c>
      <c r="B1367" s="28" t="s">
        <v>156</v>
      </c>
      <c r="C1367" s="28" t="s">
        <v>161</v>
      </c>
      <c r="D1367" s="11" t="str">
        <f>VLOOKUP(C1367,Hoja2!B:C,2,FALSE)</f>
        <v>Recogida de Residuos</v>
      </c>
      <c r="E1367" s="12" t="str">
        <f t="shared" si="70"/>
        <v>1</v>
      </c>
      <c r="F1367" s="12" t="str">
        <f t="shared" si="71"/>
        <v>12</v>
      </c>
      <c r="G1367" s="28" t="s">
        <v>384</v>
      </c>
      <c r="H1367" s="29" t="s">
        <v>385</v>
      </c>
      <c r="I1367" s="30">
        <v>3364</v>
      </c>
      <c r="J1367" s="30">
        <v>0</v>
      </c>
      <c r="K1367" s="30">
        <v>3364</v>
      </c>
      <c r="L1367" s="30">
        <v>4457</v>
      </c>
      <c r="M1367" s="30">
        <v>4457</v>
      </c>
      <c r="N1367" s="30">
        <v>2528.86</v>
      </c>
      <c r="O1367" s="30">
        <v>2528.86</v>
      </c>
    </row>
    <row r="1368" spans="1:15" x14ac:dyDescent="0.25">
      <c r="A1368" s="10" t="str">
        <f>MID(Tabla1[[#This Row],[Org 2]],1,2)</f>
        <v>11</v>
      </c>
      <c r="B1368" s="28" t="s">
        <v>156</v>
      </c>
      <c r="C1368" s="28" t="s">
        <v>161</v>
      </c>
      <c r="D1368" s="11" t="str">
        <f>VLOOKUP(C1368,Hoja2!B:C,2,FALSE)</f>
        <v>Recogida de Residuos</v>
      </c>
      <c r="E1368" s="12" t="str">
        <f t="shared" si="70"/>
        <v>1</v>
      </c>
      <c r="F1368" s="12" t="str">
        <f t="shared" si="71"/>
        <v>12</v>
      </c>
      <c r="G1368" s="28" t="s">
        <v>386</v>
      </c>
      <c r="H1368" s="29" t="s">
        <v>387</v>
      </c>
      <c r="I1368" s="30">
        <v>27385</v>
      </c>
      <c r="J1368" s="30">
        <v>0</v>
      </c>
      <c r="K1368" s="30">
        <v>27385</v>
      </c>
      <c r="L1368" s="30">
        <v>31501.84</v>
      </c>
      <c r="M1368" s="30">
        <v>31501.84</v>
      </c>
      <c r="N1368" s="30">
        <v>31454.560000000001</v>
      </c>
      <c r="O1368" s="30">
        <v>31454.560000000001</v>
      </c>
    </row>
    <row r="1369" spans="1:15" x14ac:dyDescent="0.25">
      <c r="A1369" s="10" t="str">
        <f>MID(Tabla1[[#This Row],[Org 2]],1,2)</f>
        <v>11</v>
      </c>
      <c r="B1369" s="28" t="s">
        <v>156</v>
      </c>
      <c r="C1369" s="28" t="s">
        <v>161</v>
      </c>
      <c r="D1369" s="11" t="str">
        <f>VLOOKUP(C1369,Hoja2!B:C,2,FALSE)</f>
        <v>Recogida de Residuos</v>
      </c>
      <c r="E1369" s="12" t="str">
        <f t="shared" si="70"/>
        <v>1</v>
      </c>
      <c r="F1369" s="12" t="str">
        <f t="shared" si="71"/>
        <v>12</v>
      </c>
      <c r="G1369" s="28" t="s">
        <v>388</v>
      </c>
      <c r="H1369" s="29" t="s">
        <v>389</v>
      </c>
      <c r="I1369" s="30">
        <v>68064</v>
      </c>
      <c r="J1369" s="30">
        <v>30000</v>
      </c>
      <c r="K1369" s="30">
        <v>98064</v>
      </c>
      <c r="L1369" s="30">
        <v>78188.600000000006</v>
      </c>
      <c r="M1369" s="30">
        <v>78188.600000000006</v>
      </c>
      <c r="N1369" s="30">
        <v>78009.789999999994</v>
      </c>
      <c r="O1369" s="30">
        <v>78009.789999999994</v>
      </c>
    </row>
    <row r="1370" spans="1:15" x14ac:dyDescent="0.25">
      <c r="A1370" s="10" t="str">
        <f>MID(Tabla1[[#This Row],[Org 2]],1,2)</f>
        <v>11</v>
      </c>
      <c r="B1370" s="28" t="s">
        <v>156</v>
      </c>
      <c r="C1370" s="28" t="s">
        <v>161</v>
      </c>
      <c r="D1370" s="11" t="str">
        <f>VLOOKUP(C1370,Hoja2!B:C,2,FALSE)</f>
        <v>Recogida de Residuos</v>
      </c>
      <c r="E1370" s="12" t="str">
        <f t="shared" si="70"/>
        <v>1</v>
      </c>
      <c r="F1370" s="12" t="str">
        <f t="shared" si="71"/>
        <v>12</v>
      </c>
      <c r="G1370" s="28" t="s">
        <v>390</v>
      </c>
      <c r="H1370" s="29" t="s">
        <v>391</v>
      </c>
      <c r="I1370" s="30">
        <v>3657</v>
      </c>
      <c r="J1370" s="30">
        <v>0</v>
      </c>
      <c r="K1370" s="30">
        <v>3657</v>
      </c>
      <c r="L1370" s="30">
        <v>3616</v>
      </c>
      <c r="M1370" s="30">
        <v>3616</v>
      </c>
      <c r="N1370" s="30">
        <v>2258.9899999999998</v>
      </c>
      <c r="O1370" s="30">
        <v>2258.9899999999998</v>
      </c>
    </row>
    <row r="1371" spans="1:15" x14ac:dyDescent="0.25">
      <c r="A1371" s="10" t="str">
        <f>MID(Tabla1[[#This Row],[Org 2]],1,2)</f>
        <v>11</v>
      </c>
      <c r="B1371" s="28" t="s">
        <v>156</v>
      </c>
      <c r="C1371" s="28" t="s">
        <v>161</v>
      </c>
      <c r="D1371" s="11" t="str">
        <f>VLOOKUP(C1371,Hoja2!B:C,2,FALSE)</f>
        <v>Recogida de Residuos</v>
      </c>
      <c r="E1371" s="12" t="str">
        <f t="shared" si="70"/>
        <v>1</v>
      </c>
      <c r="F1371" s="12" t="str">
        <f t="shared" si="71"/>
        <v>13</v>
      </c>
      <c r="G1371" s="28" t="s">
        <v>428</v>
      </c>
      <c r="H1371" s="29" t="s">
        <v>379</v>
      </c>
      <c r="I1371" s="30">
        <v>2649812</v>
      </c>
      <c r="J1371" s="30">
        <v>-300000</v>
      </c>
      <c r="K1371" s="30">
        <v>2349812</v>
      </c>
      <c r="L1371" s="30">
        <v>1959952.43</v>
      </c>
      <c r="M1371" s="30">
        <v>1959952.43</v>
      </c>
      <c r="N1371" s="30">
        <v>1955357.8</v>
      </c>
      <c r="O1371" s="30">
        <v>1955357.8</v>
      </c>
    </row>
    <row r="1372" spans="1:15" x14ac:dyDescent="0.25">
      <c r="A1372" s="10" t="str">
        <f>MID(Tabla1[[#This Row],[Org 2]],1,2)</f>
        <v>11</v>
      </c>
      <c r="B1372" s="28" t="s">
        <v>156</v>
      </c>
      <c r="C1372" s="28" t="s">
        <v>161</v>
      </c>
      <c r="D1372" s="11" t="str">
        <f>VLOOKUP(C1372,Hoja2!B:C,2,FALSE)</f>
        <v>Recogida de Residuos</v>
      </c>
      <c r="E1372" s="12" t="str">
        <f t="shared" si="70"/>
        <v>1</v>
      </c>
      <c r="F1372" s="12" t="str">
        <f t="shared" si="71"/>
        <v>13</v>
      </c>
      <c r="G1372" s="28" t="s">
        <v>429</v>
      </c>
      <c r="H1372" s="29" t="s">
        <v>430</v>
      </c>
      <c r="I1372" s="30">
        <v>109294</v>
      </c>
      <c r="J1372" s="30">
        <v>0</v>
      </c>
      <c r="K1372" s="30">
        <v>109294</v>
      </c>
      <c r="L1372" s="30">
        <v>95715.87</v>
      </c>
      <c r="M1372" s="30">
        <v>95715.87</v>
      </c>
      <c r="N1372" s="30">
        <v>84324.89</v>
      </c>
      <c r="O1372" s="30">
        <v>84324.89</v>
      </c>
    </row>
    <row r="1373" spans="1:15" x14ac:dyDescent="0.25">
      <c r="A1373" s="10" t="str">
        <f>MID(Tabla1[[#This Row],[Org 2]],1,2)</f>
        <v>11</v>
      </c>
      <c r="B1373" s="28" t="s">
        <v>156</v>
      </c>
      <c r="C1373" s="28" t="s">
        <v>161</v>
      </c>
      <c r="D1373" s="11" t="str">
        <f>VLOOKUP(C1373,Hoja2!B:C,2,FALSE)</f>
        <v>Recogida de Residuos</v>
      </c>
      <c r="E1373" s="12" t="str">
        <f t="shared" si="70"/>
        <v>1</v>
      </c>
      <c r="F1373" s="12" t="str">
        <f t="shared" si="71"/>
        <v>13</v>
      </c>
      <c r="G1373" s="28" t="s">
        <v>431</v>
      </c>
      <c r="H1373" s="29" t="s">
        <v>432</v>
      </c>
      <c r="I1373" s="30">
        <v>3070521</v>
      </c>
      <c r="J1373" s="30">
        <v>-200000</v>
      </c>
      <c r="K1373" s="30">
        <v>2870521</v>
      </c>
      <c r="L1373" s="30">
        <v>2738007.69</v>
      </c>
      <c r="M1373" s="30">
        <v>2738007.69</v>
      </c>
      <c r="N1373" s="30">
        <v>2727006.7</v>
      </c>
      <c r="O1373" s="30">
        <v>2727006.7</v>
      </c>
    </row>
    <row r="1374" spans="1:15" x14ac:dyDescent="0.25">
      <c r="A1374" s="10" t="str">
        <f>MID(Tabla1[[#This Row],[Org 2]],1,2)</f>
        <v>11</v>
      </c>
      <c r="B1374" s="28" t="s">
        <v>156</v>
      </c>
      <c r="C1374" s="28" t="s">
        <v>161</v>
      </c>
      <c r="D1374" s="11" t="str">
        <f>VLOOKUP(C1374,Hoja2!B:C,2,FALSE)</f>
        <v>Recogida de Residuos</v>
      </c>
      <c r="E1374" s="12" t="str">
        <f t="shared" si="70"/>
        <v>1</v>
      </c>
      <c r="F1374" s="12" t="str">
        <f t="shared" si="71"/>
        <v>13</v>
      </c>
      <c r="G1374" s="28" t="s">
        <v>451</v>
      </c>
      <c r="H1374" s="29" t="s">
        <v>452</v>
      </c>
      <c r="I1374" s="30">
        <v>20000</v>
      </c>
      <c r="J1374" s="30">
        <v>0</v>
      </c>
      <c r="K1374" s="30">
        <v>20000</v>
      </c>
      <c r="L1374" s="30">
        <v>521416.61</v>
      </c>
      <c r="M1374" s="30">
        <v>521416.61</v>
      </c>
      <c r="N1374" s="30">
        <v>504235.36</v>
      </c>
      <c r="O1374" s="30">
        <v>504235.36</v>
      </c>
    </row>
    <row r="1375" spans="1:15" x14ac:dyDescent="0.25">
      <c r="A1375" s="10" t="str">
        <f>MID(Tabla1[[#This Row],[Org 2]],1,2)</f>
        <v>11</v>
      </c>
      <c r="B1375" s="28" t="s">
        <v>156</v>
      </c>
      <c r="C1375" s="28" t="s">
        <v>161</v>
      </c>
      <c r="D1375" s="11" t="str">
        <f>VLOOKUP(C1375,Hoja2!B:C,2,FALSE)</f>
        <v>Recogida de Residuos</v>
      </c>
      <c r="E1375" s="12" t="str">
        <f t="shared" si="70"/>
        <v>1</v>
      </c>
      <c r="F1375" s="12" t="str">
        <f t="shared" si="71"/>
        <v>15</v>
      </c>
      <c r="G1375" s="28" t="s">
        <v>590</v>
      </c>
      <c r="H1375" s="29" t="s">
        <v>591</v>
      </c>
      <c r="I1375" s="30">
        <v>61660</v>
      </c>
      <c r="J1375" s="30">
        <v>0</v>
      </c>
      <c r="K1375" s="30">
        <v>61660</v>
      </c>
      <c r="L1375" s="30">
        <v>60000</v>
      </c>
      <c r="M1375" s="30">
        <v>60000</v>
      </c>
      <c r="N1375" s="30">
        <v>48647.69</v>
      </c>
      <c r="O1375" s="30">
        <v>48647.69</v>
      </c>
    </row>
    <row r="1376" spans="1:15" x14ac:dyDescent="0.25">
      <c r="A1376" s="10" t="str">
        <f>MID(Tabla1[[#This Row],[Org 2]],1,2)</f>
        <v>11</v>
      </c>
      <c r="B1376" s="28" t="s">
        <v>156</v>
      </c>
      <c r="C1376" s="28" t="s">
        <v>161</v>
      </c>
      <c r="D1376" s="11" t="str">
        <f>VLOOKUP(C1376,Hoja2!B:C,2,FALSE)</f>
        <v>Recogida de Residuos</v>
      </c>
      <c r="E1376" s="12" t="str">
        <f t="shared" si="70"/>
        <v>2</v>
      </c>
      <c r="F1376" s="12" t="str">
        <f t="shared" si="71"/>
        <v>20</v>
      </c>
      <c r="G1376" s="28" t="s">
        <v>418</v>
      </c>
      <c r="H1376" s="29" t="s">
        <v>419</v>
      </c>
      <c r="I1376" s="30">
        <v>1500</v>
      </c>
      <c r="J1376" s="30">
        <v>0</v>
      </c>
      <c r="K1376" s="30">
        <v>1500</v>
      </c>
      <c r="L1376" s="30">
        <v>845.88</v>
      </c>
      <c r="M1376" s="30">
        <v>845.88</v>
      </c>
      <c r="N1376" s="30">
        <v>781.06</v>
      </c>
      <c r="O1376" s="30">
        <v>781.06</v>
      </c>
    </row>
    <row r="1377" spans="1:15" x14ac:dyDescent="0.25">
      <c r="A1377" s="10" t="str">
        <f>MID(Tabla1[[#This Row],[Org 2]],1,2)</f>
        <v>11</v>
      </c>
      <c r="B1377" s="28" t="s">
        <v>156</v>
      </c>
      <c r="C1377" s="28" t="s">
        <v>161</v>
      </c>
      <c r="D1377" s="11" t="str">
        <f>VLOOKUP(C1377,Hoja2!B:C,2,FALSE)</f>
        <v>Recogida de Residuos</v>
      </c>
      <c r="E1377" s="12" t="str">
        <f t="shared" si="70"/>
        <v>2</v>
      </c>
      <c r="F1377" s="12" t="str">
        <f t="shared" si="71"/>
        <v>20</v>
      </c>
      <c r="G1377" s="28" t="s">
        <v>633</v>
      </c>
      <c r="H1377" s="29" t="s">
        <v>634</v>
      </c>
      <c r="I1377" s="30">
        <v>3000</v>
      </c>
      <c r="J1377" s="30">
        <v>46352.73</v>
      </c>
      <c r="K1377" s="30">
        <v>49352.73</v>
      </c>
      <c r="L1377" s="30">
        <v>0</v>
      </c>
      <c r="M1377" s="30">
        <v>0</v>
      </c>
      <c r="N1377" s="30">
        <v>0</v>
      </c>
      <c r="O1377" s="30">
        <v>0</v>
      </c>
    </row>
    <row r="1378" spans="1:15" x14ac:dyDescent="0.25">
      <c r="A1378" s="10" t="str">
        <f>MID(Tabla1[[#This Row],[Org 2]],1,2)</f>
        <v>11</v>
      </c>
      <c r="B1378" s="28" t="s">
        <v>156</v>
      </c>
      <c r="C1378" s="28" t="s">
        <v>161</v>
      </c>
      <c r="D1378" s="11" t="str">
        <f>VLOOKUP(C1378,Hoja2!B:C,2,FALSE)</f>
        <v>Recogida de Residuos</v>
      </c>
      <c r="E1378" s="12" t="str">
        <f t="shared" si="70"/>
        <v>2</v>
      </c>
      <c r="F1378" s="12" t="str">
        <f t="shared" si="71"/>
        <v>21</v>
      </c>
      <c r="G1378" s="28" t="s">
        <v>496</v>
      </c>
      <c r="H1378" s="29" t="s">
        <v>497</v>
      </c>
      <c r="I1378" s="30">
        <v>25000</v>
      </c>
      <c r="J1378" s="30">
        <v>0</v>
      </c>
      <c r="K1378" s="30">
        <v>25000</v>
      </c>
      <c r="L1378" s="30">
        <v>48296.84</v>
      </c>
      <c r="M1378" s="30">
        <v>47995.53</v>
      </c>
      <c r="N1378" s="30">
        <v>46889.84</v>
      </c>
      <c r="O1378" s="30">
        <v>45001.57</v>
      </c>
    </row>
    <row r="1379" spans="1:15" x14ac:dyDescent="0.25">
      <c r="A1379" s="10" t="str">
        <f>MID(Tabla1[[#This Row],[Org 2]],1,2)</f>
        <v>11</v>
      </c>
      <c r="B1379" s="28" t="s">
        <v>156</v>
      </c>
      <c r="C1379" s="28" t="s">
        <v>161</v>
      </c>
      <c r="D1379" s="11" t="str">
        <f>VLOOKUP(C1379,Hoja2!B:C,2,FALSE)</f>
        <v>Recogida de Residuos</v>
      </c>
      <c r="E1379" s="12" t="str">
        <f t="shared" si="70"/>
        <v>2</v>
      </c>
      <c r="F1379" s="12" t="str">
        <f t="shared" si="71"/>
        <v>21</v>
      </c>
      <c r="G1379" s="28" t="s">
        <v>420</v>
      </c>
      <c r="H1379" s="29" t="s">
        <v>421</v>
      </c>
      <c r="I1379" s="30">
        <v>25000</v>
      </c>
      <c r="J1379" s="30">
        <v>0</v>
      </c>
      <c r="K1379" s="30">
        <v>25000</v>
      </c>
      <c r="L1379" s="30">
        <v>37458.65</v>
      </c>
      <c r="M1379" s="30">
        <v>33945.019999999997</v>
      </c>
      <c r="N1379" s="30">
        <v>31809.3</v>
      </c>
      <c r="O1379" s="30">
        <v>30320.82</v>
      </c>
    </row>
    <row r="1380" spans="1:15" x14ac:dyDescent="0.25">
      <c r="A1380" s="10" t="str">
        <f>MID(Tabla1[[#This Row],[Org 2]],1,2)</f>
        <v>11</v>
      </c>
      <c r="B1380" s="28" t="s">
        <v>156</v>
      </c>
      <c r="C1380" s="28" t="s">
        <v>161</v>
      </c>
      <c r="D1380" s="11" t="str">
        <f>VLOOKUP(C1380,Hoja2!B:C,2,FALSE)</f>
        <v>Recogida de Residuos</v>
      </c>
      <c r="E1380" s="12" t="str">
        <f t="shared" si="70"/>
        <v>2</v>
      </c>
      <c r="F1380" s="12" t="str">
        <f t="shared" si="71"/>
        <v>21</v>
      </c>
      <c r="G1380" s="28" t="s">
        <v>435</v>
      </c>
      <c r="H1380" s="29" t="s">
        <v>436</v>
      </c>
      <c r="I1380" s="30">
        <v>519008</v>
      </c>
      <c r="J1380" s="30">
        <v>0</v>
      </c>
      <c r="K1380" s="30">
        <v>519008</v>
      </c>
      <c r="L1380" s="30">
        <v>466690.3</v>
      </c>
      <c r="M1380" s="30">
        <v>448550.38</v>
      </c>
      <c r="N1380" s="30">
        <v>434495.79</v>
      </c>
      <c r="O1380" s="30">
        <v>413339.86</v>
      </c>
    </row>
    <row r="1381" spans="1:15" x14ac:dyDescent="0.25">
      <c r="A1381" s="10" t="str">
        <f>MID(Tabla1[[#This Row],[Org 2]],1,2)</f>
        <v>11</v>
      </c>
      <c r="B1381" s="28" t="s">
        <v>156</v>
      </c>
      <c r="C1381" s="28" t="s">
        <v>161</v>
      </c>
      <c r="D1381" s="11" t="str">
        <f>VLOOKUP(C1381,Hoja2!B:C,2,FALSE)</f>
        <v>Recogida de Residuos</v>
      </c>
      <c r="E1381" s="12" t="str">
        <f t="shared" si="70"/>
        <v>2</v>
      </c>
      <c r="F1381" s="12" t="str">
        <f t="shared" si="71"/>
        <v>21</v>
      </c>
      <c r="G1381" s="28" t="s">
        <v>856</v>
      </c>
      <c r="H1381" s="29" t="s">
        <v>857</v>
      </c>
      <c r="I1381" s="30">
        <v>20000</v>
      </c>
      <c r="J1381" s="30">
        <v>0</v>
      </c>
      <c r="K1381" s="30">
        <v>20000</v>
      </c>
      <c r="L1381" s="30">
        <v>16137.95</v>
      </c>
      <c r="M1381" s="30">
        <v>16137.95</v>
      </c>
      <c r="N1381" s="30">
        <v>16135.05</v>
      </c>
      <c r="O1381" s="30">
        <v>16135.05</v>
      </c>
    </row>
    <row r="1382" spans="1:15" x14ac:dyDescent="0.25">
      <c r="A1382" s="10" t="str">
        <f>MID(Tabla1[[#This Row],[Org 2]],1,2)</f>
        <v>11</v>
      </c>
      <c r="B1382" s="28" t="s">
        <v>156</v>
      </c>
      <c r="C1382" s="28" t="s">
        <v>161</v>
      </c>
      <c r="D1382" s="11" t="str">
        <f>VLOOKUP(C1382,Hoja2!B:C,2,FALSE)</f>
        <v>Recogida de Residuos</v>
      </c>
      <c r="E1382" s="12" t="str">
        <f t="shared" si="70"/>
        <v>2</v>
      </c>
      <c r="F1382" s="12" t="str">
        <f t="shared" si="71"/>
        <v>22</v>
      </c>
      <c r="G1382" s="28" t="s">
        <v>453</v>
      </c>
      <c r="H1382" s="29" t="s">
        <v>454</v>
      </c>
      <c r="I1382" s="30">
        <v>50000</v>
      </c>
      <c r="J1382" s="30">
        <v>0</v>
      </c>
      <c r="K1382" s="30">
        <v>50000</v>
      </c>
      <c r="L1382" s="30">
        <v>38000</v>
      </c>
      <c r="M1382" s="30">
        <v>38000</v>
      </c>
      <c r="N1382" s="30">
        <v>18775.8</v>
      </c>
      <c r="O1382" s="30">
        <v>16952.41</v>
      </c>
    </row>
    <row r="1383" spans="1:15" x14ac:dyDescent="0.25">
      <c r="A1383" s="10" t="str">
        <f>MID(Tabla1[[#This Row],[Org 2]],1,2)</f>
        <v>11</v>
      </c>
      <c r="B1383" s="28" t="s">
        <v>156</v>
      </c>
      <c r="C1383" s="28" t="s">
        <v>161</v>
      </c>
      <c r="D1383" s="11" t="str">
        <f>VLOOKUP(C1383,Hoja2!B:C,2,FALSE)</f>
        <v>Recogida de Residuos</v>
      </c>
      <c r="E1383" s="12" t="str">
        <f t="shared" si="70"/>
        <v>2</v>
      </c>
      <c r="F1383" s="12" t="str">
        <f t="shared" si="71"/>
        <v>22</v>
      </c>
      <c r="G1383" s="28" t="s">
        <v>561</v>
      </c>
      <c r="H1383" s="29" t="s">
        <v>562</v>
      </c>
      <c r="I1383" s="30">
        <v>18000</v>
      </c>
      <c r="J1383" s="30">
        <v>0</v>
      </c>
      <c r="K1383" s="30">
        <v>18000</v>
      </c>
      <c r="L1383" s="30">
        <v>976.69</v>
      </c>
      <c r="M1383" s="30">
        <v>976.69</v>
      </c>
      <c r="N1383" s="30">
        <v>976.69</v>
      </c>
      <c r="O1383" s="30">
        <v>976.69</v>
      </c>
    </row>
    <row r="1384" spans="1:15" x14ac:dyDescent="0.25">
      <c r="A1384" s="10" t="str">
        <f>MID(Tabla1[[#This Row],[Org 2]],1,2)</f>
        <v>11</v>
      </c>
      <c r="B1384" s="28" t="s">
        <v>156</v>
      </c>
      <c r="C1384" s="28" t="s">
        <v>161</v>
      </c>
      <c r="D1384" s="11" t="str">
        <f>VLOOKUP(C1384,Hoja2!B:C,2,FALSE)</f>
        <v>Recogida de Residuos</v>
      </c>
      <c r="E1384" s="12" t="str">
        <f t="shared" si="70"/>
        <v>2</v>
      </c>
      <c r="F1384" s="12" t="str">
        <f t="shared" si="71"/>
        <v>22</v>
      </c>
      <c r="G1384" s="28" t="s">
        <v>498</v>
      </c>
      <c r="H1384" s="29" t="s">
        <v>499</v>
      </c>
      <c r="I1384" s="30">
        <v>40000</v>
      </c>
      <c r="J1384" s="30">
        <v>0</v>
      </c>
      <c r="K1384" s="30">
        <v>40000</v>
      </c>
      <c r="L1384" s="30">
        <v>30000</v>
      </c>
      <c r="M1384" s="30">
        <v>30000</v>
      </c>
      <c r="N1384" s="30">
        <v>29077.14</v>
      </c>
      <c r="O1384" s="30">
        <v>25879.62</v>
      </c>
    </row>
    <row r="1385" spans="1:15" x14ac:dyDescent="0.25">
      <c r="A1385" s="10" t="str">
        <f>MID(Tabla1[[#This Row],[Org 2]],1,2)</f>
        <v>11</v>
      </c>
      <c r="B1385" s="28" t="s">
        <v>156</v>
      </c>
      <c r="C1385" s="28" t="s">
        <v>161</v>
      </c>
      <c r="D1385" s="11" t="str">
        <f>VLOOKUP(C1385,Hoja2!B:C,2,FALSE)</f>
        <v>Recogida de Residuos</v>
      </c>
      <c r="E1385" s="12" t="str">
        <f t="shared" si="70"/>
        <v>2</v>
      </c>
      <c r="F1385" s="12" t="str">
        <f t="shared" si="71"/>
        <v>22</v>
      </c>
      <c r="G1385" s="28" t="s">
        <v>437</v>
      </c>
      <c r="H1385" s="29" t="s">
        <v>438</v>
      </c>
      <c r="I1385" s="30">
        <v>820000</v>
      </c>
      <c r="J1385" s="30">
        <v>0</v>
      </c>
      <c r="K1385" s="30">
        <v>820000</v>
      </c>
      <c r="L1385" s="30">
        <v>860000</v>
      </c>
      <c r="M1385" s="30">
        <v>851223.9</v>
      </c>
      <c r="N1385" s="30">
        <v>818898.19</v>
      </c>
      <c r="O1385" s="30">
        <v>747043.19</v>
      </c>
    </row>
    <row r="1386" spans="1:15" x14ac:dyDescent="0.25">
      <c r="A1386" s="10" t="str">
        <f>MID(Tabla1[[#This Row],[Org 2]],1,2)</f>
        <v>11</v>
      </c>
      <c r="B1386" s="28" t="s">
        <v>156</v>
      </c>
      <c r="C1386" s="28" t="s">
        <v>161</v>
      </c>
      <c r="D1386" s="11" t="str">
        <f>VLOOKUP(C1386,Hoja2!B:C,2,FALSE)</f>
        <v>Recogida de Residuos</v>
      </c>
      <c r="E1386" s="12" t="str">
        <f t="shared" si="70"/>
        <v>2</v>
      </c>
      <c r="F1386" s="12" t="str">
        <f t="shared" si="71"/>
        <v>22</v>
      </c>
      <c r="G1386" s="28" t="s">
        <v>439</v>
      </c>
      <c r="H1386" s="29" t="s">
        <v>440</v>
      </c>
      <c r="I1386" s="30">
        <v>75000</v>
      </c>
      <c r="J1386" s="30">
        <v>0</v>
      </c>
      <c r="K1386" s="30">
        <v>75000</v>
      </c>
      <c r="L1386" s="30">
        <v>28049.24</v>
      </c>
      <c r="M1386" s="30">
        <v>27748.2</v>
      </c>
      <c r="N1386" s="30">
        <v>25937.91</v>
      </c>
      <c r="O1386" s="30">
        <v>25825.38</v>
      </c>
    </row>
    <row r="1387" spans="1:15" x14ac:dyDescent="0.25">
      <c r="A1387" s="10" t="str">
        <f>MID(Tabla1[[#This Row],[Org 2]],1,2)</f>
        <v>11</v>
      </c>
      <c r="B1387" s="28" t="s">
        <v>156</v>
      </c>
      <c r="C1387" s="28" t="s">
        <v>161</v>
      </c>
      <c r="D1387" s="11" t="str">
        <f>VLOOKUP(C1387,Hoja2!B:C,2,FALSE)</f>
        <v>Recogida de Residuos</v>
      </c>
      <c r="E1387" s="12" t="str">
        <f t="shared" si="70"/>
        <v>2</v>
      </c>
      <c r="F1387" s="12" t="str">
        <f t="shared" si="71"/>
        <v>22</v>
      </c>
      <c r="G1387" s="28" t="s">
        <v>441</v>
      </c>
      <c r="H1387" s="29" t="s">
        <v>442</v>
      </c>
      <c r="I1387" s="30">
        <v>3000</v>
      </c>
      <c r="J1387" s="30">
        <v>0</v>
      </c>
      <c r="K1387" s="30">
        <v>3000</v>
      </c>
      <c r="L1387" s="30">
        <v>19346.810000000001</v>
      </c>
      <c r="M1387" s="30">
        <v>12950.19</v>
      </c>
      <c r="N1387" s="30">
        <v>12949.42</v>
      </c>
      <c r="O1387" s="30">
        <v>12949.42</v>
      </c>
    </row>
    <row r="1388" spans="1:15" x14ac:dyDescent="0.25">
      <c r="A1388" s="10" t="str">
        <f>MID(Tabla1[[#This Row],[Org 2]],1,2)</f>
        <v>11</v>
      </c>
      <c r="B1388" s="28" t="s">
        <v>156</v>
      </c>
      <c r="C1388" s="28" t="s">
        <v>161</v>
      </c>
      <c r="D1388" s="11" t="str">
        <f>VLOOKUP(C1388,Hoja2!B:C,2,FALSE)</f>
        <v>Recogida de Residuos</v>
      </c>
      <c r="E1388" s="12" t="str">
        <f t="shared" si="70"/>
        <v>2</v>
      </c>
      <c r="F1388" s="12" t="str">
        <f t="shared" si="71"/>
        <v>22</v>
      </c>
      <c r="G1388" s="28" t="s">
        <v>443</v>
      </c>
      <c r="H1388" s="29" t="s">
        <v>444</v>
      </c>
      <c r="I1388" s="30">
        <v>40000</v>
      </c>
      <c r="J1388" s="30">
        <v>0</v>
      </c>
      <c r="K1388" s="30">
        <v>40000</v>
      </c>
      <c r="L1388" s="30">
        <v>79471.520000000004</v>
      </c>
      <c r="M1388" s="30">
        <v>60163.21</v>
      </c>
      <c r="N1388" s="30">
        <v>57645.23</v>
      </c>
      <c r="O1388" s="30">
        <v>55712.98</v>
      </c>
    </row>
    <row r="1389" spans="1:15" x14ac:dyDescent="0.25">
      <c r="A1389" s="10" t="str">
        <f>MID(Tabla1[[#This Row],[Org 2]],1,2)</f>
        <v>11</v>
      </c>
      <c r="B1389" s="28" t="s">
        <v>156</v>
      </c>
      <c r="C1389" s="28" t="s">
        <v>161</v>
      </c>
      <c r="D1389" s="11" t="str">
        <f>VLOOKUP(C1389,Hoja2!B:C,2,FALSE)</f>
        <v>Recogida de Residuos</v>
      </c>
      <c r="E1389" s="12" t="str">
        <f t="shared" si="70"/>
        <v>2</v>
      </c>
      <c r="F1389" s="12" t="str">
        <f t="shared" si="71"/>
        <v>22</v>
      </c>
      <c r="G1389" s="28" t="s">
        <v>563</v>
      </c>
      <c r="H1389" s="29" t="s">
        <v>564</v>
      </c>
      <c r="I1389" s="30">
        <v>12000</v>
      </c>
      <c r="J1389" s="30">
        <v>0</v>
      </c>
      <c r="K1389" s="30">
        <v>12000</v>
      </c>
      <c r="L1389" s="30">
        <v>0</v>
      </c>
      <c r="M1389" s="30">
        <v>0</v>
      </c>
      <c r="N1389" s="30">
        <v>0</v>
      </c>
      <c r="O1389" s="30">
        <v>0</v>
      </c>
    </row>
    <row r="1390" spans="1:15" x14ac:dyDescent="0.25">
      <c r="A1390" s="10" t="str">
        <f>MID(Tabla1[[#This Row],[Org 2]],1,2)</f>
        <v>11</v>
      </c>
      <c r="B1390" s="28" t="s">
        <v>156</v>
      </c>
      <c r="C1390" s="28" t="s">
        <v>161</v>
      </c>
      <c r="D1390" s="16" t="str">
        <f>VLOOKUP(C1390,Hoja2!B:C,2,FALSE)</f>
        <v>Recogida de Residuos</v>
      </c>
      <c r="E1390" s="17" t="str">
        <f t="shared" ref="E1390:E1400" si="72">LEFT(G1390,1)</f>
        <v>2</v>
      </c>
      <c r="F1390" s="17" t="str">
        <f t="shared" ref="F1390:F1400" si="73">LEFT(G1390,2)</f>
        <v>22</v>
      </c>
      <c r="G1390" s="28" t="s">
        <v>617</v>
      </c>
      <c r="H1390" s="29" t="s">
        <v>618</v>
      </c>
      <c r="I1390" s="30">
        <v>21000</v>
      </c>
      <c r="J1390" s="30">
        <v>0</v>
      </c>
      <c r="K1390" s="30">
        <v>21000</v>
      </c>
      <c r="L1390" s="30">
        <v>0</v>
      </c>
      <c r="M1390" s="30">
        <v>0</v>
      </c>
      <c r="N1390" s="30">
        <v>0</v>
      </c>
      <c r="O1390" s="30">
        <v>0</v>
      </c>
    </row>
    <row r="1391" spans="1:15" x14ac:dyDescent="0.25">
      <c r="A1391" s="10" t="str">
        <f>MID(Tabla1[[#This Row],[Org 2]],1,2)</f>
        <v>11</v>
      </c>
      <c r="B1391" s="28" t="s">
        <v>156</v>
      </c>
      <c r="C1391" s="28" t="s">
        <v>161</v>
      </c>
      <c r="D1391" s="16" t="str">
        <f>VLOOKUP(C1391,Hoja2!B:C,2,FALSE)</f>
        <v>Recogida de Residuos</v>
      </c>
      <c r="E1391" s="17" t="str">
        <f t="shared" si="72"/>
        <v>2</v>
      </c>
      <c r="F1391" s="17" t="str">
        <f t="shared" si="73"/>
        <v>22</v>
      </c>
      <c r="G1391" s="28" t="s">
        <v>473</v>
      </c>
      <c r="H1391" s="29" t="s">
        <v>474</v>
      </c>
      <c r="I1391" s="30">
        <v>15000</v>
      </c>
      <c r="J1391" s="30">
        <v>0</v>
      </c>
      <c r="K1391" s="30">
        <v>15000</v>
      </c>
      <c r="L1391" s="30">
        <v>11160.9</v>
      </c>
      <c r="M1391" s="30">
        <v>11160.9</v>
      </c>
      <c r="N1391" s="30">
        <v>9076.2800000000007</v>
      </c>
      <c r="O1391" s="30">
        <v>9076.2800000000007</v>
      </c>
    </row>
    <row r="1392" spans="1:15" x14ac:dyDescent="0.25">
      <c r="A1392" s="10" t="str">
        <f>MID(Tabla1[[#This Row],[Org 2]],1,2)</f>
        <v>11</v>
      </c>
      <c r="B1392" s="28" t="s">
        <v>156</v>
      </c>
      <c r="C1392" s="28" t="s">
        <v>161</v>
      </c>
      <c r="D1392" s="16" t="str">
        <f>VLOOKUP(C1392,Hoja2!B:C,2,FALSE)</f>
        <v>Recogida de Residuos</v>
      </c>
      <c r="E1392" s="17" t="str">
        <f t="shared" si="72"/>
        <v>2</v>
      </c>
      <c r="F1392" s="17" t="str">
        <f t="shared" si="73"/>
        <v>22</v>
      </c>
      <c r="G1392" s="28" t="s">
        <v>449</v>
      </c>
      <c r="H1392" s="29" t="s">
        <v>450</v>
      </c>
      <c r="I1392" s="30">
        <v>40000</v>
      </c>
      <c r="J1392" s="30">
        <v>0</v>
      </c>
      <c r="K1392" s="30">
        <v>40000</v>
      </c>
      <c r="L1392" s="30">
        <v>10968.1</v>
      </c>
      <c r="M1392" s="30">
        <v>10968.1</v>
      </c>
      <c r="N1392" s="30">
        <v>10968.04</v>
      </c>
      <c r="O1392" s="30">
        <v>10072.629999999999</v>
      </c>
    </row>
    <row r="1393" spans="1:15" x14ac:dyDescent="0.25">
      <c r="A1393" s="10" t="str">
        <f>MID(Tabla1[[#This Row],[Org 2]],1,2)</f>
        <v>11</v>
      </c>
      <c r="B1393" s="28" t="s">
        <v>156</v>
      </c>
      <c r="C1393" s="28" t="s">
        <v>161</v>
      </c>
      <c r="D1393" s="16" t="str">
        <f>VLOOKUP(C1393,Hoja2!B:C,2,FALSE)</f>
        <v>Recogida de Residuos</v>
      </c>
      <c r="E1393" s="17" t="str">
        <f t="shared" si="72"/>
        <v>2</v>
      </c>
      <c r="F1393" s="17" t="str">
        <f t="shared" si="73"/>
        <v>22</v>
      </c>
      <c r="G1393" s="28" t="s">
        <v>500</v>
      </c>
      <c r="H1393" s="29" t="s">
        <v>501</v>
      </c>
      <c r="I1393" s="30">
        <v>978000</v>
      </c>
      <c r="J1393" s="30">
        <v>-46352.73</v>
      </c>
      <c r="K1393" s="30">
        <v>931647.27</v>
      </c>
      <c r="L1393" s="30">
        <v>957623.27</v>
      </c>
      <c r="M1393" s="30">
        <v>957623.27</v>
      </c>
      <c r="N1393" s="30">
        <v>825306.85</v>
      </c>
      <c r="O1393" s="30">
        <v>462705.54</v>
      </c>
    </row>
    <row r="1394" spans="1:15" x14ac:dyDescent="0.25">
      <c r="A1394" s="10" t="str">
        <f>MID(Tabla1[[#This Row],[Org 2]],1,2)</f>
        <v>11</v>
      </c>
      <c r="B1394" s="28" t="s">
        <v>156</v>
      </c>
      <c r="C1394" s="28" t="s">
        <v>161</v>
      </c>
      <c r="D1394" s="16" t="str">
        <f>VLOOKUP(C1394,Hoja2!B:C,2,FALSE)</f>
        <v>Recogida de Residuos</v>
      </c>
      <c r="E1394" s="17" t="str">
        <f t="shared" si="72"/>
        <v>2</v>
      </c>
      <c r="F1394" s="17" t="str">
        <f t="shared" si="73"/>
        <v>22</v>
      </c>
      <c r="G1394" s="28" t="s">
        <v>461</v>
      </c>
      <c r="H1394" s="29" t="s">
        <v>462</v>
      </c>
      <c r="I1394" s="30">
        <v>48000</v>
      </c>
      <c r="J1394" s="30">
        <v>79000.09</v>
      </c>
      <c r="K1394" s="30">
        <v>127000.09</v>
      </c>
      <c r="L1394" s="30">
        <v>31864.11</v>
      </c>
      <c r="M1394" s="30">
        <v>31864.11</v>
      </c>
      <c r="N1394" s="30">
        <v>22190.3</v>
      </c>
      <c r="O1394" s="30">
        <v>6225.56</v>
      </c>
    </row>
    <row r="1395" spans="1:15" x14ac:dyDescent="0.25">
      <c r="A1395" s="10" t="str">
        <f>MID(Tabla1[[#This Row],[Org 2]],1,2)</f>
        <v>11</v>
      </c>
      <c r="B1395" s="28" t="s">
        <v>156</v>
      </c>
      <c r="C1395" s="28" t="s">
        <v>161</v>
      </c>
      <c r="D1395" s="16" t="str">
        <f>VLOOKUP(C1395,Hoja2!B:C,2,FALSE)</f>
        <v>Recogida de Residuos</v>
      </c>
      <c r="E1395" s="17" t="str">
        <f t="shared" si="72"/>
        <v>2</v>
      </c>
      <c r="F1395" s="17" t="str">
        <f t="shared" si="73"/>
        <v>22</v>
      </c>
      <c r="G1395" s="28" t="s">
        <v>424</v>
      </c>
      <c r="H1395" s="29" t="s">
        <v>425</v>
      </c>
      <c r="I1395" s="30">
        <v>485000</v>
      </c>
      <c r="J1395" s="30">
        <v>0</v>
      </c>
      <c r="K1395" s="30">
        <v>485000</v>
      </c>
      <c r="L1395" s="30">
        <v>483654.68</v>
      </c>
      <c r="M1395" s="30">
        <v>483654.68</v>
      </c>
      <c r="N1395" s="30">
        <v>483654.48</v>
      </c>
      <c r="O1395" s="30">
        <v>443349.94</v>
      </c>
    </row>
    <row r="1396" spans="1:15" x14ac:dyDescent="0.25">
      <c r="A1396" s="10" t="str">
        <f>MID(Tabla1[[#This Row],[Org 2]],1,2)</f>
        <v>11</v>
      </c>
      <c r="B1396" s="28" t="s">
        <v>156</v>
      </c>
      <c r="C1396" s="28" t="s">
        <v>161</v>
      </c>
      <c r="D1396" s="16" t="str">
        <f>VLOOKUP(C1396,Hoja2!B:C,2,FALSE)</f>
        <v>Recogida de Residuos</v>
      </c>
      <c r="E1396" s="17" t="str">
        <f t="shared" si="72"/>
        <v>2</v>
      </c>
      <c r="F1396" s="17" t="str">
        <f t="shared" si="73"/>
        <v>23</v>
      </c>
      <c r="G1396" s="28" t="s">
        <v>404</v>
      </c>
      <c r="H1396" s="29" t="s">
        <v>405</v>
      </c>
      <c r="I1396" s="30">
        <v>1000</v>
      </c>
      <c r="J1396" s="30">
        <v>0</v>
      </c>
      <c r="K1396" s="30">
        <v>1000</v>
      </c>
      <c r="L1396" s="30">
        <v>337.64</v>
      </c>
      <c r="M1396" s="30">
        <v>337.64</v>
      </c>
      <c r="N1396" s="30">
        <v>337.64</v>
      </c>
      <c r="O1396" s="30">
        <v>337.64</v>
      </c>
    </row>
    <row r="1397" spans="1:15" x14ac:dyDescent="0.25">
      <c r="A1397" s="10" t="str">
        <f>MID(Tabla1[[#This Row],[Org 2]],1,2)</f>
        <v>11</v>
      </c>
      <c r="B1397" s="28" t="s">
        <v>156</v>
      </c>
      <c r="C1397" s="28" t="s">
        <v>161</v>
      </c>
      <c r="D1397" s="16" t="str">
        <f>VLOOKUP(C1397,Hoja2!B:C,2,FALSE)</f>
        <v>Recogida de Residuos</v>
      </c>
      <c r="E1397" s="17" t="str">
        <f t="shared" si="72"/>
        <v>2</v>
      </c>
      <c r="F1397" s="17" t="str">
        <f t="shared" si="73"/>
        <v>23</v>
      </c>
      <c r="G1397" s="28" t="s">
        <v>408</v>
      </c>
      <c r="H1397" s="29" t="s">
        <v>409</v>
      </c>
      <c r="I1397" s="30">
        <v>1000</v>
      </c>
      <c r="J1397" s="30">
        <v>0</v>
      </c>
      <c r="K1397" s="30">
        <v>1000</v>
      </c>
      <c r="L1397" s="30">
        <v>440.08</v>
      </c>
      <c r="M1397" s="30">
        <v>440.08</v>
      </c>
      <c r="N1397" s="30">
        <v>440.08</v>
      </c>
      <c r="O1397" s="30">
        <v>440.08</v>
      </c>
    </row>
    <row r="1398" spans="1:15" x14ac:dyDescent="0.25">
      <c r="A1398" s="10" t="str">
        <f>MID(Tabla1[[#This Row],[Org 2]],1,2)</f>
        <v>11</v>
      </c>
      <c r="B1398" s="28" t="s">
        <v>156</v>
      </c>
      <c r="C1398" s="28" t="s">
        <v>161</v>
      </c>
      <c r="D1398" s="16" t="str">
        <f>VLOOKUP(C1398,Hoja2!B:C,2,FALSE)</f>
        <v>Recogida de Residuos</v>
      </c>
      <c r="E1398" s="17" t="str">
        <f t="shared" si="72"/>
        <v>6</v>
      </c>
      <c r="F1398" s="17" t="str">
        <f t="shared" si="73"/>
        <v>62</v>
      </c>
      <c r="G1398" s="28" t="s">
        <v>455</v>
      </c>
      <c r="H1398" s="29" t="s">
        <v>456</v>
      </c>
      <c r="I1398" s="30">
        <v>0</v>
      </c>
      <c r="J1398" s="30">
        <v>272896.77</v>
      </c>
      <c r="K1398" s="30">
        <v>272896.77</v>
      </c>
      <c r="L1398" s="30">
        <v>272878.49</v>
      </c>
      <c r="M1398" s="30">
        <v>272878.49</v>
      </c>
      <c r="N1398" s="30">
        <v>272090.45</v>
      </c>
      <c r="O1398" s="30">
        <v>0</v>
      </c>
    </row>
    <row r="1399" spans="1:15" x14ac:dyDescent="0.25">
      <c r="A1399" s="10" t="str">
        <f>MID(Tabla1[[#This Row],[Org 2]],1,2)</f>
        <v>11</v>
      </c>
      <c r="B1399" s="28" t="s">
        <v>156</v>
      </c>
      <c r="C1399" s="28" t="s">
        <v>161</v>
      </c>
      <c r="D1399" s="16" t="str">
        <f>VLOOKUP(C1399,Hoja2!B:C,2,FALSE)</f>
        <v>Recogida de Residuos</v>
      </c>
      <c r="E1399" s="17" t="str">
        <f t="shared" si="72"/>
        <v>6</v>
      </c>
      <c r="F1399" s="17" t="str">
        <f t="shared" si="73"/>
        <v>63</v>
      </c>
      <c r="G1399" s="28" t="s">
        <v>504</v>
      </c>
      <c r="H1399" s="29" t="s">
        <v>505</v>
      </c>
      <c r="I1399" s="30">
        <v>0</v>
      </c>
      <c r="J1399" s="30">
        <v>11294</v>
      </c>
      <c r="K1399" s="30">
        <v>11294</v>
      </c>
      <c r="L1399" s="30">
        <v>10198.07</v>
      </c>
      <c r="M1399" s="30">
        <v>10198.07</v>
      </c>
      <c r="N1399" s="30">
        <v>10198.06</v>
      </c>
      <c r="O1399" s="30">
        <v>10198.06</v>
      </c>
    </row>
    <row r="1400" spans="1:15" x14ac:dyDescent="0.25">
      <c r="A1400" s="10" t="str">
        <f>MID(Tabla1[[#This Row],[Org 2]],1,2)</f>
        <v>11</v>
      </c>
      <c r="B1400" s="28" t="s">
        <v>156</v>
      </c>
      <c r="C1400" s="28" t="s">
        <v>161</v>
      </c>
      <c r="D1400" s="16" t="str">
        <f>VLOOKUP(C1400,Hoja2!B:C,2,FALSE)</f>
        <v>Recogida de Residuos</v>
      </c>
      <c r="E1400" s="17" t="str">
        <f t="shared" si="72"/>
        <v>6</v>
      </c>
      <c r="F1400" s="17" t="str">
        <f t="shared" si="73"/>
        <v>63</v>
      </c>
      <c r="G1400" s="28" t="s">
        <v>855</v>
      </c>
      <c r="H1400" s="29" t="s">
        <v>503</v>
      </c>
      <c r="I1400" s="30">
        <v>0</v>
      </c>
      <c r="J1400" s="30">
        <v>2352045.84</v>
      </c>
      <c r="K1400" s="30">
        <v>2352045.84</v>
      </c>
      <c r="L1400" s="30">
        <v>2270828.2000000002</v>
      </c>
      <c r="M1400" s="30">
        <v>2264847.94</v>
      </c>
      <c r="N1400" s="30">
        <v>1660723.18</v>
      </c>
      <c r="O1400" s="30">
        <v>1660723.18</v>
      </c>
    </row>
    <row r="1401" spans="1:15" x14ac:dyDescent="0.25">
      <c r="A1401" s="10" t="str">
        <f>MID(Tabla1[[#This Row],[Org 2]],1,2)</f>
        <v>11</v>
      </c>
      <c r="B1401" s="28" t="s">
        <v>156</v>
      </c>
      <c r="C1401" s="28" t="s">
        <v>161</v>
      </c>
      <c r="D1401" s="16" t="str">
        <f>VLOOKUP(C1401,Hoja2!B:C,2,FALSE)</f>
        <v>Recogida de Residuos</v>
      </c>
      <c r="E1401" s="17" t="str">
        <f t="shared" ref="E1401:E1418" si="74">LEFT(G1401,1)</f>
        <v>6</v>
      </c>
      <c r="F1401" s="17" t="str">
        <f t="shared" ref="F1401:F1418" si="75">LEFT(G1401,2)</f>
        <v>64</v>
      </c>
      <c r="G1401" s="28" t="s">
        <v>722</v>
      </c>
      <c r="H1401" s="29" t="s">
        <v>723</v>
      </c>
      <c r="I1401" s="30">
        <v>0</v>
      </c>
      <c r="J1401" s="30">
        <v>100000</v>
      </c>
      <c r="K1401" s="30">
        <v>100000</v>
      </c>
      <c r="L1401" s="30">
        <v>99999.24</v>
      </c>
      <c r="M1401" s="30">
        <v>0</v>
      </c>
      <c r="N1401" s="30">
        <v>0</v>
      </c>
      <c r="O1401" s="30">
        <v>0</v>
      </c>
    </row>
    <row r="1402" spans="1:15" x14ac:dyDescent="0.25">
      <c r="A1402" s="10" t="str">
        <f>MID(Tabla1[[#This Row],[Org 2]],1,2)</f>
        <v>11</v>
      </c>
      <c r="B1402" s="28" t="s">
        <v>156</v>
      </c>
      <c r="C1402" s="28" t="s">
        <v>161</v>
      </c>
      <c r="D1402" s="16" t="str">
        <f>VLOOKUP(C1402,Hoja2!B:C,2,FALSE)</f>
        <v>Recogida de Residuos</v>
      </c>
      <c r="E1402" s="17" t="str">
        <f t="shared" si="74"/>
        <v>6</v>
      </c>
      <c r="F1402" s="17" t="str">
        <f t="shared" si="75"/>
        <v>64</v>
      </c>
      <c r="G1402" s="28" t="s">
        <v>490</v>
      </c>
      <c r="H1402" s="29" t="s">
        <v>491</v>
      </c>
      <c r="I1402" s="30">
        <v>80000</v>
      </c>
      <c r="J1402" s="30">
        <v>0</v>
      </c>
      <c r="K1402" s="30">
        <v>80000</v>
      </c>
      <c r="L1402" s="30">
        <v>0</v>
      </c>
      <c r="M1402" s="30">
        <v>0</v>
      </c>
      <c r="N1402" s="30">
        <v>0</v>
      </c>
      <c r="O1402" s="30">
        <v>0</v>
      </c>
    </row>
    <row r="1403" spans="1:15" x14ac:dyDescent="0.25">
      <c r="A1403" s="10" t="str">
        <f>MID(Tabla1[[#This Row],[Org 2]],1,2)</f>
        <v>11</v>
      </c>
      <c r="B1403" s="28" t="s">
        <v>156</v>
      </c>
      <c r="C1403" s="28" t="s">
        <v>162</v>
      </c>
      <c r="D1403" s="16" t="str">
        <f>VLOOKUP(C1403,Hoja2!B:C,2,FALSE)</f>
        <v>Limpieza Viaria</v>
      </c>
      <c r="E1403" s="17" t="str">
        <f t="shared" si="74"/>
        <v>1</v>
      </c>
      <c r="F1403" s="17" t="str">
        <f t="shared" si="75"/>
        <v>12</v>
      </c>
      <c r="G1403" s="28" t="s">
        <v>412</v>
      </c>
      <c r="H1403" s="29" t="s">
        <v>413</v>
      </c>
      <c r="I1403" s="30">
        <v>32818</v>
      </c>
      <c r="J1403" s="30">
        <v>0</v>
      </c>
      <c r="K1403" s="30">
        <v>32818</v>
      </c>
      <c r="L1403" s="30">
        <v>22162.9</v>
      </c>
      <c r="M1403" s="30">
        <v>22162.9</v>
      </c>
      <c r="N1403" s="30">
        <v>20570.7</v>
      </c>
      <c r="O1403" s="30">
        <v>20570.7</v>
      </c>
    </row>
    <row r="1404" spans="1:15" x14ac:dyDescent="0.25">
      <c r="A1404" s="10" t="str">
        <f>MID(Tabla1[[#This Row],[Org 2]],1,2)</f>
        <v>11</v>
      </c>
      <c r="B1404" s="28" t="s">
        <v>156</v>
      </c>
      <c r="C1404" s="28" t="s">
        <v>162</v>
      </c>
      <c r="D1404" s="16" t="str">
        <f>VLOOKUP(C1404,Hoja2!B:C,2,FALSE)</f>
        <v>Limpieza Viaria</v>
      </c>
      <c r="E1404" s="17" t="str">
        <f t="shared" si="74"/>
        <v>1</v>
      </c>
      <c r="F1404" s="17" t="str">
        <f t="shared" si="75"/>
        <v>12</v>
      </c>
      <c r="G1404" s="28" t="s">
        <v>382</v>
      </c>
      <c r="H1404" s="29" t="s">
        <v>383</v>
      </c>
      <c r="I1404" s="30">
        <v>11051</v>
      </c>
      <c r="J1404" s="30">
        <v>0</v>
      </c>
      <c r="K1404" s="30">
        <v>11051</v>
      </c>
      <c r="L1404" s="30">
        <v>11201.24</v>
      </c>
      <c r="M1404" s="30">
        <v>11201.24</v>
      </c>
      <c r="N1404" s="30">
        <v>10114.27</v>
      </c>
      <c r="O1404" s="30">
        <v>10114.27</v>
      </c>
    </row>
    <row r="1405" spans="1:15" x14ac:dyDescent="0.25">
      <c r="A1405" s="10" t="str">
        <f>MID(Tabla1[[#This Row],[Org 2]],1,2)</f>
        <v>11</v>
      </c>
      <c r="B1405" s="28" t="s">
        <v>156</v>
      </c>
      <c r="C1405" s="28" t="s">
        <v>162</v>
      </c>
      <c r="D1405" s="16" t="str">
        <f>VLOOKUP(C1405,Hoja2!B:C,2,FALSE)</f>
        <v>Limpieza Viaria</v>
      </c>
      <c r="E1405" s="17" t="str">
        <f t="shared" si="74"/>
        <v>1</v>
      </c>
      <c r="F1405" s="17" t="str">
        <f t="shared" si="75"/>
        <v>12</v>
      </c>
      <c r="G1405" s="28" t="s">
        <v>416</v>
      </c>
      <c r="H1405" s="29" t="s">
        <v>417</v>
      </c>
      <c r="I1405" s="30">
        <v>18734</v>
      </c>
      <c r="J1405" s="30">
        <v>0</v>
      </c>
      <c r="K1405" s="30">
        <v>18734</v>
      </c>
      <c r="L1405" s="30">
        <v>26759</v>
      </c>
      <c r="M1405" s="30">
        <v>26759</v>
      </c>
      <c r="N1405" s="30">
        <v>18199.099999999999</v>
      </c>
      <c r="O1405" s="30">
        <v>18199.099999999999</v>
      </c>
    </row>
    <row r="1406" spans="1:15" x14ac:dyDescent="0.25">
      <c r="A1406" s="10" t="str">
        <f>MID(Tabla1[[#This Row],[Org 2]],1,2)</f>
        <v>11</v>
      </c>
      <c r="B1406" s="28" t="s">
        <v>156</v>
      </c>
      <c r="C1406" s="28" t="s">
        <v>162</v>
      </c>
      <c r="D1406" s="16" t="str">
        <f>VLOOKUP(C1406,Hoja2!B:C,2,FALSE)</f>
        <v>Limpieza Viaria</v>
      </c>
      <c r="E1406" s="17" t="str">
        <f t="shared" si="74"/>
        <v>1</v>
      </c>
      <c r="F1406" s="17" t="str">
        <f t="shared" si="75"/>
        <v>12</v>
      </c>
      <c r="G1406" s="28" t="s">
        <v>384</v>
      </c>
      <c r="H1406" s="29" t="s">
        <v>385</v>
      </c>
      <c r="I1406" s="30">
        <v>9170</v>
      </c>
      <c r="J1406" s="30">
        <v>0</v>
      </c>
      <c r="K1406" s="30">
        <v>9170</v>
      </c>
      <c r="L1406" s="30">
        <v>10595.68</v>
      </c>
      <c r="M1406" s="30">
        <v>10595.68</v>
      </c>
      <c r="N1406" s="30">
        <v>9969.52</v>
      </c>
      <c r="O1406" s="30">
        <v>9969.52</v>
      </c>
    </row>
    <row r="1407" spans="1:15" x14ac:dyDescent="0.25">
      <c r="A1407" s="10" t="str">
        <f>MID(Tabla1[[#This Row],[Org 2]],1,2)</f>
        <v>11</v>
      </c>
      <c r="B1407" s="28" t="s">
        <v>156</v>
      </c>
      <c r="C1407" s="28" t="s">
        <v>162</v>
      </c>
      <c r="D1407" s="16" t="str">
        <f>VLOOKUP(C1407,Hoja2!B:C,2,FALSE)</f>
        <v>Limpieza Viaria</v>
      </c>
      <c r="E1407" s="17" t="str">
        <f t="shared" si="74"/>
        <v>1</v>
      </c>
      <c r="F1407" s="17" t="str">
        <f t="shared" si="75"/>
        <v>12</v>
      </c>
      <c r="G1407" s="28" t="s">
        <v>386</v>
      </c>
      <c r="H1407" s="29" t="s">
        <v>387</v>
      </c>
      <c r="I1407" s="30">
        <v>36737</v>
      </c>
      <c r="J1407" s="30">
        <v>0</v>
      </c>
      <c r="K1407" s="30">
        <v>36737</v>
      </c>
      <c r="L1407" s="30">
        <v>36625.120000000003</v>
      </c>
      <c r="M1407" s="30">
        <v>36625.120000000003</v>
      </c>
      <c r="N1407" s="30">
        <v>31089.86</v>
      </c>
      <c r="O1407" s="30">
        <v>31089.86</v>
      </c>
    </row>
    <row r="1408" spans="1:15" x14ac:dyDescent="0.25">
      <c r="A1408" s="10" t="str">
        <f>MID(Tabla1[[#This Row],[Org 2]],1,2)</f>
        <v>11</v>
      </c>
      <c r="B1408" s="28" t="s">
        <v>156</v>
      </c>
      <c r="C1408" s="28" t="s">
        <v>162</v>
      </c>
      <c r="D1408" s="16" t="str">
        <f>VLOOKUP(C1408,Hoja2!B:C,2,FALSE)</f>
        <v>Limpieza Viaria</v>
      </c>
      <c r="E1408" s="17" t="str">
        <f t="shared" si="74"/>
        <v>1</v>
      </c>
      <c r="F1408" s="17" t="str">
        <f t="shared" si="75"/>
        <v>12</v>
      </c>
      <c r="G1408" s="28" t="s">
        <v>388</v>
      </c>
      <c r="H1408" s="29" t="s">
        <v>389</v>
      </c>
      <c r="I1408" s="30">
        <v>91550</v>
      </c>
      <c r="J1408" s="30">
        <v>10000</v>
      </c>
      <c r="K1408" s="30">
        <v>101550</v>
      </c>
      <c r="L1408" s="30">
        <v>82733</v>
      </c>
      <c r="M1408" s="30">
        <v>82733</v>
      </c>
      <c r="N1408" s="30">
        <v>80937.34</v>
      </c>
      <c r="O1408" s="30">
        <v>80937.34</v>
      </c>
    </row>
    <row r="1409" spans="1:15" x14ac:dyDescent="0.25">
      <c r="A1409" s="10" t="str">
        <f>MID(Tabla1[[#This Row],[Org 2]],1,2)</f>
        <v>11</v>
      </c>
      <c r="B1409" s="28" t="s">
        <v>156</v>
      </c>
      <c r="C1409" s="28" t="s">
        <v>162</v>
      </c>
      <c r="D1409" s="16" t="str">
        <f>VLOOKUP(C1409,Hoja2!B:C,2,FALSE)</f>
        <v>Limpieza Viaria</v>
      </c>
      <c r="E1409" s="17" t="str">
        <f t="shared" si="74"/>
        <v>1</v>
      </c>
      <c r="F1409" s="17" t="str">
        <f t="shared" si="75"/>
        <v>12</v>
      </c>
      <c r="G1409" s="28" t="s">
        <v>390</v>
      </c>
      <c r="H1409" s="29" t="s">
        <v>391</v>
      </c>
      <c r="I1409" s="30">
        <v>3617</v>
      </c>
      <c r="J1409" s="30">
        <v>0</v>
      </c>
      <c r="K1409" s="30">
        <v>3617</v>
      </c>
      <c r="L1409" s="30">
        <v>6630.17</v>
      </c>
      <c r="M1409" s="30">
        <v>6630.17</v>
      </c>
      <c r="N1409" s="30">
        <v>6343.9</v>
      </c>
      <c r="O1409" s="30">
        <v>6343.9</v>
      </c>
    </row>
    <row r="1410" spans="1:15" x14ac:dyDescent="0.25">
      <c r="A1410" s="10" t="str">
        <f>MID(Tabla1[[#This Row],[Org 2]],1,2)</f>
        <v>11</v>
      </c>
      <c r="B1410" s="28" t="s">
        <v>156</v>
      </c>
      <c r="C1410" s="28" t="s">
        <v>162</v>
      </c>
      <c r="D1410" s="16" t="str">
        <f>VLOOKUP(C1410,Hoja2!B:C,2,FALSE)</f>
        <v>Limpieza Viaria</v>
      </c>
      <c r="E1410" s="17" t="str">
        <f t="shared" si="74"/>
        <v>1</v>
      </c>
      <c r="F1410" s="17" t="str">
        <f t="shared" si="75"/>
        <v>13</v>
      </c>
      <c r="G1410" s="28" t="s">
        <v>428</v>
      </c>
      <c r="H1410" s="29" t="s">
        <v>379</v>
      </c>
      <c r="I1410" s="30">
        <v>3886326</v>
      </c>
      <c r="J1410" s="30">
        <v>0</v>
      </c>
      <c r="K1410" s="30">
        <v>3886326</v>
      </c>
      <c r="L1410" s="30">
        <v>3389001.89</v>
      </c>
      <c r="M1410" s="30">
        <v>3389001.89</v>
      </c>
      <c r="N1410" s="30">
        <v>3249147.93</v>
      </c>
      <c r="O1410" s="30">
        <v>3249147.93</v>
      </c>
    </row>
    <row r="1411" spans="1:15" x14ac:dyDescent="0.25">
      <c r="A1411" s="10" t="str">
        <f>MID(Tabla1[[#This Row],[Org 2]],1,2)</f>
        <v>11</v>
      </c>
      <c r="B1411" s="28" t="s">
        <v>156</v>
      </c>
      <c r="C1411" s="28" t="s">
        <v>162</v>
      </c>
      <c r="D1411" s="16" t="str">
        <f>VLOOKUP(C1411,Hoja2!B:C,2,FALSE)</f>
        <v>Limpieza Viaria</v>
      </c>
      <c r="E1411" s="17" t="str">
        <f t="shared" si="74"/>
        <v>1</v>
      </c>
      <c r="F1411" s="17" t="str">
        <f t="shared" si="75"/>
        <v>13</v>
      </c>
      <c r="G1411" s="28" t="s">
        <v>429</v>
      </c>
      <c r="H1411" s="29" t="s">
        <v>430</v>
      </c>
      <c r="I1411" s="30">
        <v>108910</v>
      </c>
      <c r="J1411" s="30">
        <v>0</v>
      </c>
      <c r="K1411" s="30">
        <v>108910</v>
      </c>
      <c r="L1411" s="30">
        <v>102771.62</v>
      </c>
      <c r="M1411" s="30">
        <v>102771.62</v>
      </c>
      <c r="N1411" s="30">
        <v>95360.71</v>
      </c>
      <c r="O1411" s="30">
        <v>95360.71</v>
      </c>
    </row>
    <row r="1412" spans="1:15" x14ac:dyDescent="0.25">
      <c r="A1412" s="10" t="str">
        <f>MID(Tabla1[[#This Row],[Org 2]],1,2)</f>
        <v>11</v>
      </c>
      <c r="B1412" s="28" t="s">
        <v>156</v>
      </c>
      <c r="C1412" s="28" t="s">
        <v>162</v>
      </c>
      <c r="D1412" s="16" t="str">
        <f>VLOOKUP(C1412,Hoja2!B:C,2,FALSE)</f>
        <v>Limpieza Viaria</v>
      </c>
      <c r="E1412" s="17" t="str">
        <f t="shared" si="74"/>
        <v>1</v>
      </c>
      <c r="F1412" s="17" t="str">
        <f t="shared" si="75"/>
        <v>13</v>
      </c>
      <c r="G1412" s="28" t="s">
        <v>431</v>
      </c>
      <c r="H1412" s="29" t="s">
        <v>432</v>
      </c>
      <c r="I1412" s="30">
        <v>4379614</v>
      </c>
      <c r="J1412" s="30">
        <v>0</v>
      </c>
      <c r="K1412" s="30">
        <v>4379614</v>
      </c>
      <c r="L1412" s="30">
        <v>4267164.03</v>
      </c>
      <c r="M1412" s="30">
        <v>4267164.03</v>
      </c>
      <c r="N1412" s="30">
        <v>4216226.21</v>
      </c>
      <c r="O1412" s="30">
        <v>4216226.21</v>
      </c>
    </row>
    <row r="1413" spans="1:15" x14ac:dyDescent="0.25">
      <c r="A1413" s="10" t="str">
        <f>MID(Tabla1[[#This Row],[Org 2]],1,2)</f>
        <v>11</v>
      </c>
      <c r="B1413" s="28" t="s">
        <v>156</v>
      </c>
      <c r="C1413" s="28" t="s">
        <v>162</v>
      </c>
      <c r="D1413" s="16" t="str">
        <f>VLOOKUP(C1413,Hoja2!B:C,2,FALSE)</f>
        <v>Limpieza Viaria</v>
      </c>
      <c r="E1413" s="17" t="str">
        <f t="shared" si="74"/>
        <v>1</v>
      </c>
      <c r="F1413" s="17" t="str">
        <f t="shared" si="75"/>
        <v>13</v>
      </c>
      <c r="G1413" s="28" t="s">
        <v>451</v>
      </c>
      <c r="H1413" s="29" t="s">
        <v>452</v>
      </c>
      <c r="I1413" s="30">
        <v>37330</v>
      </c>
      <c r="J1413" s="30">
        <v>0</v>
      </c>
      <c r="K1413" s="30">
        <v>37330</v>
      </c>
      <c r="L1413" s="30">
        <v>537088</v>
      </c>
      <c r="M1413" s="30">
        <v>537088</v>
      </c>
      <c r="N1413" s="30">
        <v>521138.87</v>
      </c>
      <c r="O1413" s="30">
        <v>521138.87</v>
      </c>
    </row>
    <row r="1414" spans="1:15" x14ac:dyDescent="0.25">
      <c r="A1414" s="10" t="str">
        <f>MID(Tabla1[[#This Row],[Org 2]],1,2)</f>
        <v>11</v>
      </c>
      <c r="B1414" s="28" t="s">
        <v>156</v>
      </c>
      <c r="C1414" s="28" t="s">
        <v>162</v>
      </c>
      <c r="D1414" s="16" t="str">
        <f>VLOOKUP(C1414,Hoja2!B:C,2,FALSE)</f>
        <v>Limpieza Viaria</v>
      </c>
      <c r="E1414" s="17" t="str">
        <f t="shared" si="74"/>
        <v>1</v>
      </c>
      <c r="F1414" s="17" t="str">
        <f t="shared" si="75"/>
        <v>15</v>
      </c>
      <c r="G1414" s="28" t="s">
        <v>590</v>
      </c>
      <c r="H1414" s="29" t="s">
        <v>591</v>
      </c>
      <c r="I1414" s="30">
        <v>107905</v>
      </c>
      <c r="J1414" s="30">
        <v>0</v>
      </c>
      <c r="K1414" s="30">
        <v>107905</v>
      </c>
      <c r="L1414" s="30">
        <v>90000</v>
      </c>
      <c r="M1414" s="30">
        <v>90000</v>
      </c>
      <c r="N1414" s="30">
        <v>76648.38</v>
      </c>
      <c r="O1414" s="30">
        <v>76648.38</v>
      </c>
    </row>
    <row r="1415" spans="1:15" x14ac:dyDescent="0.25">
      <c r="A1415" s="10" t="str">
        <f>MID(Tabla1[[#This Row],[Org 2]],1,2)</f>
        <v>11</v>
      </c>
      <c r="B1415" s="28" t="s">
        <v>156</v>
      </c>
      <c r="C1415" s="28" t="s">
        <v>162</v>
      </c>
      <c r="D1415" s="16" t="str">
        <f>VLOOKUP(C1415,Hoja2!B:C,2,FALSE)</f>
        <v>Limpieza Viaria</v>
      </c>
      <c r="E1415" s="17" t="str">
        <f t="shared" si="74"/>
        <v>2</v>
      </c>
      <c r="F1415" s="17" t="str">
        <f t="shared" si="75"/>
        <v>20</v>
      </c>
      <c r="G1415" s="28" t="s">
        <v>559</v>
      </c>
      <c r="H1415" s="29" t="s">
        <v>560</v>
      </c>
      <c r="I1415" s="30">
        <v>15000</v>
      </c>
      <c r="J1415" s="30">
        <v>0</v>
      </c>
      <c r="K1415" s="30">
        <v>15000</v>
      </c>
      <c r="L1415" s="30">
        <v>11533.95</v>
      </c>
      <c r="M1415" s="30">
        <v>11533.95</v>
      </c>
      <c r="N1415" s="30">
        <v>11533.95</v>
      </c>
      <c r="O1415" s="30">
        <v>11533.95</v>
      </c>
    </row>
    <row r="1416" spans="1:15" x14ac:dyDescent="0.25">
      <c r="A1416" s="10" t="str">
        <f>MID(Tabla1[[#This Row],[Org 2]],1,2)</f>
        <v>11</v>
      </c>
      <c r="B1416" s="28" t="s">
        <v>156</v>
      </c>
      <c r="C1416" s="28" t="s">
        <v>162</v>
      </c>
      <c r="D1416" s="16" t="str">
        <f>VLOOKUP(C1416,Hoja2!B:C,2,FALSE)</f>
        <v>Limpieza Viaria</v>
      </c>
      <c r="E1416" s="17" t="str">
        <f t="shared" si="74"/>
        <v>2</v>
      </c>
      <c r="F1416" s="17" t="str">
        <f t="shared" si="75"/>
        <v>20</v>
      </c>
      <c r="G1416" s="28" t="s">
        <v>418</v>
      </c>
      <c r="H1416" s="29" t="s">
        <v>419</v>
      </c>
      <c r="I1416" s="30">
        <v>18500</v>
      </c>
      <c r="J1416" s="30">
        <v>0</v>
      </c>
      <c r="K1416" s="30">
        <v>18500</v>
      </c>
      <c r="L1416" s="30">
        <v>0</v>
      </c>
      <c r="M1416" s="30">
        <v>0</v>
      </c>
      <c r="N1416" s="30">
        <v>0</v>
      </c>
      <c r="O1416" s="30">
        <v>0</v>
      </c>
    </row>
    <row r="1417" spans="1:15" x14ac:dyDescent="0.25">
      <c r="A1417" s="10" t="str">
        <f>MID(Tabla1[[#This Row],[Org 2]],1,2)</f>
        <v>11</v>
      </c>
      <c r="B1417" s="28" t="s">
        <v>156</v>
      </c>
      <c r="C1417" s="28" t="s">
        <v>162</v>
      </c>
      <c r="D1417" s="16" t="str">
        <f>VLOOKUP(C1417,Hoja2!B:C,2,FALSE)</f>
        <v>Limpieza Viaria</v>
      </c>
      <c r="E1417" s="17" t="str">
        <f t="shared" si="74"/>
        <v>2</v>
      </c>
      <c r="F1417" s="17" t="str">
        <f t="shared" si="75"/>
        <v>20</v>
      </c>
      <c r="G1417" s="28" t="s">
        <v>633</v>
      </c>
      <c r="H1417" s="29" t="s">
        <v>634</v>
      </c>
      <c r="I1417" s="30">
        <v>3000</v>
      </c>
      <c r="J1417" s="30">
        <v>0</v>
      </c>
      <c r="K1417" s="30">
        <v>3000</v>
      </c>
      <c r="L1417" s="30">
        <v>6000</v>
      </c>
      <c r="M1417" s="30">
        <v>6000</v>
      </c>
      <c r="N1417" s="30">
        <v>4566</v>
      </c>
      <c r="O1417" s="30">
        <v>4408.7</v>
      </c>
    </row>
    <row r="1418" spans="1:15" x14ac:dyDescent="0.25">
      <c r="A1418" s="10" t="str">
        <f>MID(Tabla1[[#This Row],[Org 2]],1,2)</f>
        <v>11</v>
      </c>
      <c r="B1418" s="28" t="s">
        <v>156</v>
      </c>
      <c r="C1418" s="28" t="s">
        <v>162</v>
      </c>
      <c r="D1418" s="16" t="str">
        <f>VLOOKUP(C1418,Hoja2!B:C,2,FALSE)</f>
        <v>Limpieza Viaria</v>
      </c>
      <c r="E1418" s="17" t="str">
        <f t="shared" si="74"/>
        <v>2</v>
      </c>
      <c r="F1418" s="17" t="str">
        <f t="shared" si="75"/>
        <v>21</v>
      </c>
      <c r="G1418" s="28" t="s">
        <v>496</v>
      </c>
      <c r="H1418" s="29" t="s">
        <v>497</v>
      </c>
      <c r="I1418" s="30">
        <v>5000</v>
      </c>
      <c r="J1418" s="30">
        <v>0</v>
      </c>
      <c r="K1418" s="30">
        <v>5000</v>
      </c>
      <c r="L1418" s="30">
        <v>13797.7</v>
      </c>
      <c r="M1418" s="30">
        <v>12922.55</v>
      </c>
      <c r="N1418" s="30">
        <v>7802.03</v>
      </c>
      <c r="O1418" s="30">
        <v>7802.03</v>
      </c>
    </row>
    <row r="1419" spans="1:15" x14ac:dyDescent="0.25">
      <c r="A1419" s="10" t="str">
        <f>MID(Tabla1[[#This Row],[Org 2]],1,2)</f>
        <v>11</v>
      </c>
      <c r="B1419" s="28" t="s">
        <v>156</v>
      </c>
      <c r="C1419" s="28" t="s">
        <v>162</v>
      </c>
      <c r="D1419" s="16" t="str">
        <f>VLOOKUP(C1419,Hoja2!B:C,2,FALSE)</f>
        <v>Limpieza Viaria</v>
      </c>
      <c r="E1419" s="17" t="str">
        <f t="shared" ref="E1419:E1426" si="76">LEFT(G1419,1)</f>
        <v>2</v>
      </c>
      <c r="F1419" s="17" t="str">
        <f t="shared" ref="F1419:F1426" si="77">LEFT(G1419,2)</f>
        <v>21</v>
      </c>
      <c r="G1419" s="28" t="s">
        <v>420</v>
      </c>
      <c r="H1419" s="29" t="s">
        <v>421</v>
      </c>
      <c r="I1419" s="30">
        <v>5000</v>
      </c>
      <c r="J1419" s="30">
        <v>0</v>
      </c>
      <c r="K1419" s="30">
        <v>5000</v>
      </c>
      <c r="L1419" s="30">
        <v>8252.0400000000009</v>
      </c>
      <c r="M1419" s="30">
        <v>8252.0400000000009</v>
      </c>
      <c r="N1419" s="30">
        <v>8251.17</v>
      </c>
      <c r="O1419" s="30">
        <v>8251.17</v>
      </c>
    </row>
    <row r="1420" spans="1:15" x14ac:dyDescent="0.25">
      <c r="A1420" s="10" t="str">
        <f>MID(Tabla1[[#This Row],[Org 2]],1,2)</f>
        <v>11</v>
      </c>
      <c r="B1420" s="28" t="s">
        <v>156</v>
      </c>
      <c r="C1420" s="28" t="s">
        <v>162</v>
      </c>
      <c r="D1420" s="16" t="str">
        <f>VLOOKUP(C1420,Hoja2!B:C,2,FALSE)</f>
        <v>Limpieza Viaria</v>
      </c>
      <c r="E1420" s="17" t="str">
        <f t="shared" si="76"/>
        <v>2</v>
      </c>
      <c r="F1420" s="17" t="str">
        <f t="shared" si="77"/>
        <v>21</v>
      </c>
      <c r="G1420" s="28" t="s">
        <v>435</v>
      </c>
      <c r="H1420" s="29" t="s">
        <v>436</v>
      </c>
      <c r="I1420" s="30">
        <v>200000</v>
      </c>
      <c r="J1420" s="30">
        <v>0</v>
      </c>
      <c r="K1420" s="30">
        <v>200000</v>
      </c>
      <c r="L1420" s="30">
        <v>168259</v>
      </c>
      <c r="M1420" s="30">
        <v>140842.45000000001</v>
      </c>
      <c r="N1420" s="30">
        <v>137641.72</v>
      </c>
      <c r="O1420" s="30">
        <v>135447.48000000001</v>
      </c>
    </row>
    <row r="1421" spans="1:15" x14ac:dyDescent="0.25">
      <c r="A1421" s="10" t="str">
        <f>MID(Tabla1[[#This Row],[Org 2]],1,2)</f>
        <v>11</v>
      </c>
      <c r="B1421" s="28" t="s">
        <v>156</v>
      </c>
      <c r="C1421" s="28" t="s">
        <v>162</v>
      </c>
      <c r="D1421" s="16" t="str">
        <f>VLOOKUP(C1421,Hoja2!B:C,2,FALSE)</f>
        <v>Limpieza Viaria</v>
      </c>
      <c r="E1421" s="17" t="str">
        <f t="shared" si="76"/>
        <v>2</v>
      </c>
      <c r="F1421" s="17" t="str">
        <f t="shared" si="77"/>
        <v>21</v>
      </c>
      <c r="G1421" s="28" t="s">
        <v>856</v>
      </c>
      <c r="H1421" s="29" t="s">
        <v>857</v>
      </c>
      <c r="I1421" s="30">
        <v>7000</v>
      </c>
      <c r="J1421" s="30">
        <v>0</v>
      </c>
      <c r="K1421" s="30">
        <v>7000</v>
      </c>
      <c r="L1421" s="30">
        <v>7000</v>
      </c>
      <c r="M1421" s="30">
        <v>7000</v>
      </c>
      <c r="N1421" s="30">
        <v>6998.49</v>
      </c>
      <c r="O1421" s="30">
        <v>6998.49</v>
      </c>
    </row>
    <row r="1422" spans="1:15" x14ac:dyDescent="0.25">
      <c r="A1422" s="10" t="str">
        <f>MID(Tabla1[[#This Row],[Org 2]],1,2)</f>
        <v>11</v>
      </c>
      <c r="B1422" s="28" t="s">
        <v>156</v>
      </c>
      <c r="C1422" s="28" t="s">
        <v>162</v>
      </c>
      <c r="D1422" s="16" t="str">
        <f>VLOOKUP(C1422,Hoja2!B:C,2,FALSE)</f>
        <v>Limpieza Viaria</v>
      </c>
      <c r="E1422" s="17" t="str">
        <f t="shared" si="76"/>
        <v>2</v>
      </c>
      <c r="F1422" s="17" t="str">
        <f t="shared" si="77"/>
        <v>22</v>
      </c>
      <c r="G1422" s="28" t="s">
        <v>453</v>
      </c>
      <c r="H1422" s="29" t="s">
        <v>454</v>
      </c>
      <c r="I1422" s="30">
        <v>70000</v>
      </c>
      <c r="J1422" s="30">
        <v>0</v>
      </c>
      <c r="K1422" s="30">
        <v>70000</v>
      </c>
      <c r="L1422" s="30">
        <v>65000</v>
      </c>
      <c r="M1422" s="30">
        <v>65000</v>
      </c>
      <c r="N1422" s="30">
        <v>28842.32</v>
      </c>
      <c r="O1422" s="30">
        <v>26826.95</v>
      </c>
    </row>
    <row r="1423" spans="1:15" x14ac:dyDescent="0.25">
      <c r="A1423" s="10" t="str">
        <f>MID(Tabla1[[#This Row],[Org 2]],1,2)</f>
        <v>11</v>
      </c>
      <c r="B1423" s="28" t="s">
        <v>156</v>
      </c>
      <c r="C1423" s="28" t="s">
        <v>162</v>
      </c>
      <c r="D1423" s="16" t="str">
        <f>VLOOKUP(C1423,Hoja2!B:C,2,FALSE)</f>
        <v>Limpieza Viaria</v>
      </c>
      <c r="E1423" s="17" t="str">
        <f t="shared" si="76"/>
        <v>2</v>
      </c>
      <c r="F1423" s="17" t="str">
        <f t="shared" si="77"/>
        <v>22</v>
      </c>
      <c r="G1423" s="28" t="s">
        <v>437</v>
      </c>
      <c r="H1423" s="29" t="s">
        <v>438</v>
      </c>
      <c r="I1423" s="30">
        <v>220000</v>
      </c>
      <c r="J1423" s="30">
        <v>0</v>
      </c>
      <c r="K1423" s="30">
        <v>220000</v>
      </c>
      <c r="L1423" s="30">
        <v>210000</v>
      </c>
      <c r="M1423" s="30">
        <v>210000</v>
      </c>
      <c r="N1423" s="30">
        <v>208100.3</v>
      </c>
      <c r="O1423" s="30">
        <v>207302.23</v>
      </c>
    </row>
    <row r="1424" spans="1:15" x14ac:dyDescent="0.25">
      <c r="A1424" s="10" t="str">
        <f>MID(Tabla1[[#This Row],[Org 2]],1,2)</f>
        <v>11</v>
      </c>
      <c r="B1424" s="28" t="s">
        <v>156</v>
      </c>
      <c r="C1424" s="28" t="s">
        <v>162</v>
      </c>
      <c r="D1424" s="16" t="str">
        <f>VLOOKUP(C1424,Hoja2!B:C,2,FALSE)</f>
        <v>Limpieza Viaria</v>
      </c>
      <c r="E1424" s="17" t="str">
        <f t="shared" si="76"/>
        <v>2</v>
      </c>
      <c r="F1424" s="17" t="str">
        <f t="shared" si="77"/>
        <v>22</v>
      </c>
      <c r="G1424" s="28" t="s">
        <v>439</v>
      </c>
      <c r="H1424" s="29" t="s">
        <v>440</v>
      </c>
      <c r="I1424" s="30">
        <v>140000</v>
      </c>
      <c r="J1424" s="30">
        <v>0</v>
      </c>
      <c r="K1424" s="30">
        <v>140000</v>
      </c>
      <c r="L1424" s="30">
        <v>41940.980000000003</v>
      </c>
      <c r="M1424" s="30">
        <v>41813.54</v>
      </c>
      <c r="N1424" s="30">
        <v>40842.85</v>
      </c>
      <c r="O1424" s="30">
        <v>40842.85</v>
      </c>
    </row>
    <row r="1425" spans="1:15" x14ac:dyDescent="0.25">
      <c r="A1425" s="10" t="str">
        <f>MID(Tabla1[[#This Row],[Org 2]],1,2)</f>
        <v>11</v>
      </c>
      <c r="B1425" s="28" t="s">
        <v>156</v>
      </c>
      <c r="C1425" s="28" t="s">
        <v>162</v>
      </c>
      <c r="D1425" s="16" t="str">
        <f>VLOOKUP(C1425,Hoja2!B:C,2,FALSE)</f>
        <v>Limpieza Viaria</v>
      </c>
      <c r="E1425" s="17" t="str">
        <f t="shared" si="76"/>
        <v>2</v>
      </c>
      <c r="F1425" s="17" t="str">
        <f t="shared" si="77"/>
        <v>22</v>
      </c>
      <c r="G1425" s="28" t="s">
        <v>586</v>
      </c>
      <c r="H1425" s="29" t="s">
        <v>587</v>
      </c>
      <c r="I1425" s="30">
        <v>1000</v>
      </c>
      <c r="J1425" s="30">
        <v>0</v>
      </c>
      <c r="K1425" s="30">
        <v>1000</v>
      </c>
      <c r="L1425" s="30">
        <v>3000</v>
      </c>
      <c r="M1425" s="30">
        <v>3000</v>
      </c>
      <c r="N1425" s="30">
        <v>3000</v>
      </c>
      <c r="O1425" s="30">
        <v>3000</v>
      </c>
    </row>
    <row r="1426" spans="1:15" x14ac:dyDescent="0.25">
      <c r="A1426" s="10" t="str">
        <f>MID(Tabla1[[#This Row],[Org 2]],1,2)</f>
        <v>11</v>
      </c>
      <c r="B1426" s="28" t="s">
        <v>156</v>
      </c>
      <c r="C1426" s="28" t="s">
        <v>162</v>
      </c>
      <c r="D1426" s="16" t="str">
        <f>VLOOKUP(C1426,Hoja2!B:C,2,FALSE)</f>
        <v>Limpieza Viaria</v>
      </c>
      <c r="E1426" s="17" t="str">
        <f t="shared" si="76"/>
        <v>2</v>
      </c>
      <c r="F1426" s="17" t="str">
        <f t="shared" si="77"/>
        <v>22</v>
      </c>
      <c r="G1426" s="28" t="s">
        <v>441</v>
      </c>
      <c r="H1426" s="29" t="s">
        <v>442</v>
      </c>
      <c r="I1426" s="30">
        <v>60000</v>
      </c>
      <c r="J1426" s="30">
        <v>0</v>
      </c>
      <c r="K1426" s="30">
        <v>60000</v>
      </c>
      <c r="L1426" s="30">
        <v>80102.5</v>
      </c>
      <c r="M1426" s="30">
        <v>76613.929999999993</v>
      </c>
      <c r="N1426" s="30">
        <v>33949.18</v>
      </c>
      <c r="O1426" s="30">
        <v>31889.88</v>
      </c>
    </row>
    <row r="1427" spans="1:15" x14ac:dyDescent="0.25">
      <c r="A1427" s="10" t="str">
        <f>MID(Tabla1[[#This Row],[Org 2]],1,2)</f>
        <v>11</v>
      </c>
      <c r="B1427" s="28" t="s">
        <v>156</v>
      </c>
      <c r="C1427" s="28" t="s">
        <v>162</v>
      </c>
      <c r="D1427" s="16" t="str">
        <f>VLOOKUP(C1427,Hoja2!B:C,2,FALSE)</f>
        <v>Limpieza Viaria</v>
      </c>
      <c r="E1427" s="17" t="str">
        <f t="shared" ref="E1427:E1451" si="78">LEFT(G1427,1)</f>
        <v>2</v>
      </c>
      <c r="F1427" s="17" t="str">
        <f t="shared" ref="F1427:F1451" si="79">LEFT(G1427,2)</f>
        <v>22</v>
      </c>
      <c r="G1427" s="28" t="s">
        <v>443</v>
      </c>
      <c r="H1427" s="29" t="s">
        <v>444</v>
      </c>
      <c r="I1427" s="30">
        <v>50000</v>
      </c>
      <c r="J1427" s="30">
        <v>0</v>
      </c>
      <c r="K1427" s="30">
        <v>50000</v>
      </c>
      <c r="L1427" s="30">
        <v>30000</v>
      </c>
      <c r="M1427" s="30">
        <v>21991.56</v>
      </c>
      <c r="N1427" s="30">
        <v>21991.56</v>
      </c>
      <c r="O1427" s="30">
        <v>21979.69</v>
      </c>
    </row>
    <row r="1428" spans="1:15" x14ac:dyDescent="0.25">
      <c r="A1428" s="10" t="str">
        <f>MID(Tabla1[[#This Row],[Org 2]],1,2)</f>
        <v>11</v>
      </c>
      <c r="B1428" s="28" t="s">
        <v>156</v>
      </c>
      <c r="C1428" s="28" t="s">
        <v>162</v>
      </c>
      <c r="D1428" s="16" t="str">
        <f>VLOOKUP(C1428,Hoja2!B:C,2,FALSE)</f>
        <v>Limpieza Viaria</v>
      </c>
      <c r="E1428" s="17" t="str">
        <f t="shared" si="78"/>
        <v>2</v>
      </c>
      <c r="F1428" s="17" t="str">
        <f t="shared" si="79"/>
        <v>22</v>
      </c>
      <c r="G1428" s="28" t="s">
        <v>563</v>
      </c>
      <c r="H1428" s="29" t="s">
        <v>564</v>
      </c>
      <c r="I1428" s="30">
        <v>10000</v>
      </c>
      <c r="J1428" s="30">
        <v>0</v>
      </c>
      <c r="K1428" s="30">
        <v>10000</v>
      </c>
      <c r="L1428" s="30">
        <v>0</v>
      </c>
      <c r="M1428" s="30">
        <v>0</v>
      </c>
      <c r="N1428" s="30">
        <v>0</v>
      </c>
      <c r="O1428" s="30">
        <v>0</v>
      </c>
    </row>
    <row r="1429" spans="1:15" x14ac:dyDescent="0.25">
      <c r="A1429" s="10" t="str">
        <f>MID(Tabla1[[#This Row],[Org 2]],1,2)</f>
        <v>11</v>
      </c>
      <c r="B1429" s="28" t="s">
        <v>156</v>
      </c>
      <c r="C1429" s="28" t="s">
        <v>162</v>
      </c>
      <c r="D1429" s="16" t="str">
        <f>VLOOKUP(C1429,Hoja2!B:C,2,FALSE)</f>
        <v>Limpieza Viaria</v>
      </c>
      <c r="E1429" s="17" t="str">
        <f t="shared" si="78"/>
        <v>2</v>
      </c>
      <c r="F1429" s="17" t="str">
        <f t="shared" si="79"/>
        <v>22</v>
      </c>
      <c r="G1429" s="28" t="s">
        <v>617</v>
      </c>
      <c r="H1429" s="29" t="s">
        <v>618</v>
      </c>
      <c r="I1429" s="30">
        <v>5000</v>
      </c>
      <c r="J1429" s="30">
        <v>0</v>
      </c>
      <c r="K1429" s="30">
        <v>5000</v>
      </c>
      <c r="L1429" s="30">
        <v>0</v>
      </c>
      <c r="M1429" s="30">
        <v>0</v>
      </c>
      <c r="N1429" s="30">
        <v>0</v>
      </c>
      <c r="O1429" s="30">
        <v>0</v>
      </c>
    </row>
    <row r="1430" spans="1:15" x14ac:dyDescent="0.25">
      <c r="A1430" s="10" t="str">
        <f>MID(Tabla1[[#This Row],[Org 2]],1,2)</f>
        <v>11</v>
      </c>
      <c r="B1430" s="28" t="s">
        <v>156</v>
      </c>
      <c r="C1430" s="28" t="s">
        <v>162</v>
      </c>
      <c r="D1430" s="16" t="str">
        <f>VLOOKUP(C1430,Hoja2!B:C,2,FALSE)</f>
        <v>Limpieza Viaria</v>
      </c>
      <c r="E1430" s="17" t="str">
        <f t="shared" si="78"/>
        <v>2</v>
      </c>
      <c r="F1430" s="17" t="str">
        <f t="shared" si="79"/>
        <v>22</v>
      </c>
      <c r="G1430" s="28" t="s">
        <v>500</v>
      </c>
      <c r="H1430" s="29" t="s">
        <v>501</v>
      </c>
      <c r="I1430" s="30">
        <v>130000</v>
      </c>
      <c r="J1430" s="30">
        <v>50000</v>
      </c>
      <c r="K1430" s="30">
        <v>180000</v>
      </c>
      <c r="L1430" s="30">
        <v>183597.6</v>
      </c>
      <c r="M1430" s="30">
        <v>133597.6</v>
      </c>
      <c r="N1430" s="30">
        <v>133479.26999999999</v>
      </c>
      <c r="O1430" s="30">
        <v>127927.58</v>
      </c>
    </row>
    <row r="1431" spans="1:15" x14ac:dyDescent="0.25">
      <c r="A1431" s="10" t="str">
        <f>MID(Tabla1[[#This Row],[Org 2]],1,2)</f>
        <v>11</v>
      </c>
      <c r="B1431" s="28" t="s">
        <v>156</v>
      </c>
      <c r="C1431" s="28" t="s">
        <v>162</v>
      </c>
      <c r="D1431" s="16" t="str">
        <f>VLOOKUP(C1431,Hoja2!B:C,2,FALSE)</f>
        <v>Limpieza Viaria</v>
      </c>
      <c r="E1431" s="17" t="str">
        <f t="shared" si="78"/>
        <v>6</v>
      </c>
      <c r="F1431" s="17" t="str">
        <f t="shared" si="79"/>
        <v>62</v>
      </c>
      <c r="G1431" s="28" t="s">
        <v>455</v>
      </c>
      <c r="H1431" s="29" t="s">
        <v>456</v>
      </c>
      <c r="I1431" s="30">
        <v>0</v>
      </c>
      <c r="J1431" s="30">
        <v>5082</v>
      </c>
      <c r="K1431" s="30">
        <v>5082</v>
      </c>
      <c r="L1431" s="30">
        <v>5063.8500000000004</v>
      </c>
      <c r="M1431" s="30">
        <v>5063.8500000000004</v>
      </c>
      <c r="N1431" s="30">
        <v>5026.34</v>
      </c>
      <c r="O1431" s="30">
        <v>5026.34</v>
      </c>
    </row>
    <row r="1432" spans="1:15" x14ac:dyDescent="0.25">
      <c r="A1432" s="10" t="str">
        <f>MID(Tabla1[[#This Row],[Org 2]],1,2)</f>
        <v>11</v>
      </c>
      <c r="B1432" s="28" t="s">
        <v>156</v>
      </c>
      <c r="C1432" s="28" t="s">
        <v>162</v>
      </c>
      <c r="D1432" s="16" t="str">
        <f>VLOOKUP(C1432,Hoja2!B:C,2,FALSE)</f>
        <v>Limpieza Viaria</v>
      </c>
      <c r="E1432" s="17" t="str">
        <f t="shared" si="78"/>
        <v>6</v>
      </c>
      <c r="F1432" s="17" t="str">
        <f t="shared" si="79"/>
        <v>62</v>
      </c>
      <c r="G1432" s="28" t="s">
        <v>614</v>
      </c>
      <c r="H1432" s="29" t="s">
        <v>577</v>
      </c>
      <c r="I1432" s="30">
        <v>0</v>
      </c>
      <c r="J1432" s="30">
        <v>0</v>
      </c>
      <c r="K1432" s="30">
        <v>0</v>
      </c>
      <c r="L1432" s="30">
        <v>0</v>
      </c>
      <c r="M1432" s="30">
        <v>0</v>
      </c>
      <c r="N1432" s="30">
        <v>0</v>
      </c>
      <c r="O1432" s="30">
        <v>0</v>
      </c>
    </row>
    <row r="1433" spans="1:15" x14ac:dyDescent="0.25">
      <c r="A1433" s="10" t="str">
        <f>MID(Tabla1[[#This Row],[Org 2]],1,2)</f>
        <v>11</v>
      </c>
      <c r="B1433" s="28" t="s">
        <v>156</v>
      </c>
      <c r="C1433" s="28" t="s">
        <v>162</v>
      </c>
      <c r="D1433" s="16" t="str">
        <f>VLOOKUP(C1433,Hoja2!B:C,2,FALSE)</f>
        <v>Limpieza Viaria</v>
      </c>
      <c r="E1433" s="17" t="str">
        <f t="shared" si="78"/>
        <v>6</v>
      </c>
      <c r="F1433" s="17" t="str">
        <f t="shared" si="79"/>
        <v>63</v>
      </c>
      <c r="G1433" s="28" t="s">
        <v>504</v>
      </c>
      <c r="H1433" s="29" t="s">
        <v>505</v>
      </c>
      <c r="I1433" s="30">
        <v>0</v>
      </c>
      <c r="J1433" s="30">
        <v>14441.43</v>
      </c>
      <c r="K1433" s="30">
        <v>14441.43</v>
      </c>
      <c r="L1433" s="30">
        <v>13216.52</v>
      </c>
      <c r="M1433" s="30">
        <v>13216.52</v>
      </c>
      <c r="N1433" s="30">
        <v>12387.05</v>
      </c>
      <c r="O1433" s="30">
        <v>12387.05</v>
      </c>
    </row>
    <row r="1434" spans="1:15" x14ac:dyDescent="0.25">
      <c r="A1434" s="10" t="str">
        <f>MID(Tabla1[[#This Row],[Org 2]],1,2)</f>
        <v>11</v>
      </c>
      <c r="B1434" s="28" t="s">
        <v>156</v>
      </c>
      <c r="C1434" s="28" t="s">
        <v>162</v>
      </c>
      <c r="D1434" s="16" t="str">
        <f>VLOOKUP(C1434,Hoja2!B:C,2,FALSE)</f>
        <v>Limpieza Viaria</v>
      </c>
      <c r="E1434" s="17" t="str">
        <f t="shared" si="78"/>
        <v>6</v>
      </c>
      <c r="F1434" s="17" t="str">
        <f t="shared" si="79"/>
        <v>63</v>
      </c>
      <c r="G1434" s="28" t="s">
        <v>855</v>
      </c>
      <c r="H1434" s="29" t="s">
        <v>503</v>
      </c>
      <c r="I1434" s="30">
        <v>0</v>
      </c>
      <c r="J1434" s="30">
        <v>352003.31</v>
      </c>
      <c r="K1434" s="30">
        <v>352003.31</v>
      </c>
      <c r="L1434" s="30">
        <v>352003.31</v>
      </c>
      <c r="M1434" s="30">
        <v>333090.08</v>
      </c>
      <c r="N1434" s="30">
        <v>146480.79</v>
      </c>
      <c r="O1434" s="30">
        <v>146480.79</v>
      </c>
    </row>
    <row r="1435" spans="1:15" x14ac:dyDescent="0.25">
      <c r="A1435" s="10" t="str">
        <f>MID(Tabla1[[#This Row],[Org 2]],1,2)</f>
        <v>11</v>
      </c>
      <c r="B1435" s="28" t="s">
        <v>156</v>
      </c>
      <c r="C1435" s="28" t="s">
        <v>163</v>
      </c>
      <c r="D1435" s="16" t="str">
        <f>VLOOKUP(C1435,Hoja2!B:C,2,FALSE)</f>
        <v>Protección de la Salubridad Pública</v>
      </c>
      <c r="E1435" s="17" t="str">
        <f t="shared" si="78"/>
        <v>1</v>
      </c>
      <c r="F1435" s="17" t="str">
        <f t="shared" si="79"/>
        <v>12</v>
      </c>
      <c r="G1435" s="28" t="s">
        <v>412</v>
      </c>
      <c r="H1435" s="29" t="s">
        <v>413</v>
      </c>
      <c r="I1435" s="30">
        <v>131271</v>
      </c>
      <c r="J1435" s="30">
        <v>0</v>
      </c>
      <c r="K1435" s="30">
        <v>131271</v>
      </c>
      <c r="L1435" s="30">
        <v>114664.25</v>
      </c>
      <c r="M1435" s="30">
        <v>114664.25</v>
      </c>
      <c r="N1435" s="30">
        <v>98854.26</v>
      </c>
      <c r="O1435" s="30">
        <v>98854.26</v>
      </c>
    </row>
    <row r="1436" spans="1:15" x14ac:dyDescent="0.25">
      <c r="A1436" s="10" t="str">
        <f>MID(Tabla1[[#This Row],[Org 2]],1,2)</f>
        <v>11</v>
      </c>
      <c r="B1436" s="28" t="s">
        <v>156</v>
      </c>
      <c r="C1436" s="28" t="s">
        <v>163</v>
      </c>
      <c r="D1436" s="16" t="str">
        <f>VLOOKUP(C1436,Hoja2!B:C,2,FALSE)</f>
        <v>Protección de la Salubridad Pública</v>
      </c>
      <c r="E1436" s="17" t="str">
        <f t="shared" si="78"/>
        <v>1</v>
      </c>
      <c r="F1436" s="17" t="str">
        <f t="shared" si="79"/>
        <v>12</v>
      </c>
      <c r="G1436" s="28" t="s">
        <v>414</v>
      </c>
      <c r="H1436" s="29" t="s">
        <v>415</v>
      </c>
      <c r="I1436" s="30">
        <v>28858</v>
      </c>
      <c r="J1436" s="30">
        <v>0</v>
      </c>
      <c r="K1436" s="30">
        <v>28858</v>
      </c>
      <c r="L1436" s="30">
        <v>15098.25</v>
      </c>
      <c r="M1436" s="30">
        <v>15098.25</v>
      </c>
      <c r="N1436" s="30">
        <v>14626.98</v>
      </c>
      <c r="O1436" s="30">
        <v>14626.98</v>
      </c>
    </row>
    <row r="1437" spans="1:15" x14ac:dyDescent="0.25">
      <c r="A1437" s="10" t="str">
        <f>MID(Tabla1[[#This Row],[Org 2]],1,2)</f>
        <v>11</v>
      </c>
      <c r="B1437" s="28" t="s">
        <v>156</v>
      </c>
      <c r="C1437" s="28" t="s">
        <v>163</v>
      </c>
      <c r="D1437" s="16" t="str">
        <f>VLOOKUP(C1437,Hoja2!B:C,2,FALSE)</f>
        <v>Protección de la Salubridad Pública</v>
      </c>
      <c r="E1437" s="17" t="str">
        <f t="shared" si="78"/>
        <v>1</v>
      </c>
      <c r="F1437" s="17" t="str">
        <f t="shared" si="79"/>
        <v>12</v>
      </c>
      <c r="G1437" s="28" t="s">
        <v>382</v>
      </c>
      <c r="H1437" s="29" t="s">
        <v>383</v>
      </c>
      <c r="I1437" s="30">
        <v>33154</v>
      </c>
      <c r="J1437" s="30">
        <v>0</v>
      </c>
      <c r="K1437" s="30">
        <v>33154</v>
      </c>
      <c r="L1437" s="30">
        <v>21925</v>
      </c>
      <c r="M1437" s="30">
        <v>21925</v>
      </c>
      <c r="N1437" s="30">
        <v>18656.45</v>
      </c>
      <c r="O1437" s="30">
        <v>18656.45</v>
      </c>
    </row>
    <row r="1438" spans="1:15" x14ac:dyDescent="0.25">
      <c r="A1438" s="10" t="str">
        <f>MID(Tabla1[[#This Row],[Org 2]],1,2)</f>
        <v>11</v>
      </c>
      <c r="B1438" s="28" t="s">
        <v>156</v>
      </c>
      <c r="C1438" s="28" t="s">
        <v>163</v>
      </c>
      <c r="D1438" s="16" t="str">
        <f>VLOOKUP(C1438,Hoja2!B:C,2,FALSE)</f>
        <v>Protección de la Salubridad Pública</v>
      </c>
      <c r="E1438" s="17" t="str">
        <f t="shared" si="78"/>
        <v>1</v>
      </c>
      <c r="F1438" s="17" t="str">
        <f t="shared" si="79"/>
        <v>12</v>
      </c>
      <c r="G1438" s="28" t="s">
        <v>416</v>
      </c>
      <c r="H1438" s="29" t="s">
        <v>417</v>
      </c>
      <c r="I1438" s="30">
        <v>28102</v>
      </c>
      <c r="J1438" s="30">
        <v>0</v>
      </c>
      <c r="K1438" s="30">
        <v>28102</v>
      </c>
      <c r="L1438" s="30">
        <v>19398.14</v>
      </c>
      <c r="M1438" s="30">
        <v>19398.14</v>
      </c>
      <c r="N1438" s="30">
        <v>18816.46</v>
      </c>
      <c r="O1438" s="30">
        <v>18816.46</v>
      </c>
    </row>
    <row r="1439" spans="1:15" x14ac:dyDescent="0.25">
      <c r="A1439" s="10" t="str">
        <f>MID(Tabla1[[#This Row],[Org 2]],1,2)</f>
        <v>11</v>
      </c>
      <c r="B1439" s="28" t="s">
        <v>156</v>
      </c>
      <c r="C1439" s="28" t="s">
        <v>163</v>
      </c>
      <c r="D1439" s="16" t="str">
        <f>VLOOKUP(C1439,Hoja2!B:C,2,FALSE)</f>
        <v>Protección de la Salubridad Pública</v>
      </c>
      <c r="E1439" s="17" t="str">
        <f t="shared" si="78"/>
        <v>1</v>
      </c>
      <c r="F1439" s="17" t="str">
        <f t="shared" si="79"/>
        <v>12</v>
      </c>
      <c r="G1439" s="28" t="s">
        <v>384</v>
      </c>
      <c r="H1439" s="29" t="s">
        <v>385</v>
      </c>
      <c r="I1439" s="30">
        <v>50724</v>
      </c>
      <c r="J1439" s="30">
        <v>0</v>
      </c>
      <c r="K1439" s="30">
        <v>50724</v>
      </c>
      <c r="L1439" s="30">
        <v>51362.46</v>
      </c>
      <c r="M1439" s="30">
        <v>51362.46</v>
      </c>
      <c r="N1439" s="30">
        <v>42883.92</v>
      </c>
      <c r="O1439" s="30">
        <v>42883.92</v>
      </c>
    </row>
    <row r="1440" spans="1:15" x14ac:dyDescent="0.25">
      <c r="A1440" s="10" t="str">
        <f>MID(Tabla1[[#This Row],[Org 2]],1,2)</f>
        <v>11</v>
      </c>
      <c r="B1440" s="28" t="s">
        <v>156</v>
      </c>
      <c r="C1440" s="28" t="s">
        <v>163</v>
      </c>
      <c r="D1440" s="16" t="str">
        <f>VLOOKUP(C1440,Hoja2!B:C,2,FALSE)</f>
        <v>Protección de la Salubridad Pública</v>
      </c>
      <c r="E1440" s="17" t="str">
        <f t="shared" si="78"/>
        <v>1</v>
      </c>
      <c r="F1440" s="17" t="str">
        <f t="shared" si="79"/>
        <v>12</v>
      </c>
      <c r="G1440" s="28" t="s">
        <v>386</v>
      </c>
      <c r="H1440" s="29" t="s">
        <v>387</v>
      </c>
      <c r="I1440" s="30">
        <v>122813</v>
      </c>
      <c r="J1440" s="30">
        <v>0</v>
      </c>
      <c r="K1440" s="30">
        <v>122813</v>
      </c>
      <c r="L1440" s="30">
        <v>94504.2</v>
      </c>
      <c r="M1440" s="30">
        <v>94504.2</v>
      </c>
      <c r="N1440" s="30">
        <v>84904.83</v>
      </c>
      <c r="O1440" s="30">
        <v>84904.83</v>
      </c>
    </row>
    <row r="1441" spans="1:15" x14ac:dyDescent="0.25">
      <c r="A1441" s="10" t="str">
        <f>MID(Tabla1[[#This Row],[Org 2]],1,2)</f>
        <v>11</v>
      </c>
      <c r="B1441" s="28" t="s">
        <v>156</v>
      </c>
      <c r="C1441" s="28" t="s">
        <v>163</v>
      </c>
      <c r="D1441" s="16" t="str">
        <f>VLOOKUP(C1441,Hoja2!B:C,2,FALSE)</f>
        <v>Protección de la Salubridad Pública</v>
      </c>
      <c r="E1441" s="17" t="str">
        <f t="shared" si="78"/>
        <v>1</v>
      </c>
      <c r="F1441" s="17" t="str">
        <f t="shared" si="79"/>
        <v>12</v>
      </c>
      <c r="G1441" s="28" t="s">
        <v>388</v>
      </c>
      <c r="H1441" s="29" t="s">
        <v>389</v>
      </c>
      <c r="I1441" s="30">
        <v>309904</v>
      </c>
      <c r="J1441" s="30">
        <v>0</v>
      </c>
      <c r="K1441" s="30">
        <v>309904</v>
      </c>
      <c r="L1441" s="30">
        <v>246065.96</v>
      </c>
      <c r="M1441" s="30">
        <v>246065.96</v>
      </c>
      <c r="N1441" s="30">
        <v>238996.75</v>
      </c>
      <c r="O1441" s="30">
        <v>238996.75</v>
      </c>
    </row>
    <row r="1442" spans="1:15" x14ac:dyDescent="0.25">
      <c r="A1442" s="10" t="str">
        <f>MID(Tabla1[[#This Row],[Org 2]],1,2)</f>
        <v>11</v>
      </c>
      <c r="B1442" s="28" t="s">
        <v>156</v>
      </c>
      <c r="C1442" s="28" t="s">
        <v>163</v>
      </c>
      <c r="D1442" s="16" t="str">
        <f>VLOOKUP(C1442,Hoja2!B:C,2,FALSE)</f>
        <v>Protección de la Salubridad Pública</v>
      </c>
      <c r="E1442" s="17" t="str">
        <f t="shared" si="78"/>
        <v>1</v>
      </c>
      <c r="F1442" s="17" t="str">
        <f t="shared" si="79"/>
        <v>12</v>
      </c>
      <c r="G1442" s="28" t="s">
        <v>390</v>
      </c>
      <c r="H1442" s="29" t="s">
        <v>391</v>
      </c>
      <c r="I1442" s="30">
        <v>26082</v>
      </c>
      <c r="J1442" s="30">
        <v>0</v>
      </c>
      <c r="K1442" s="30">
        <v>26082</v>
      </c>
      <c r="L1442" s="30">
        <v>26421.84</v>
      </c>
      <c r="M1442" s="30">
        <v>26421.84</v>
      </c>
      <c r="N1442" s="30">
        <v>22317.59</v>
      </c>
      <c r="O1442" s="30">
        <v>22317.59</v>
      </c>
    </row>
    <row r="1443" spans="1:15" x14ac:dyDescent="0.25">
      <c r="A1443" s="10" t="str">
        <f>MID(Tabla1[[#This Row],[Org 2]],1,2)</f>
        <v>11</v>
      </c>
      <c r="B1443" s="28" t="s">
        <v>156</v>
      </c>
      <c r="C1443" s="28" t="s">
        <v>163</v>
      </c>
      <c r="D1443" s="16" t="str">
        <f>VLOOKUP(C1443,Hoja2!B:C,2,FALSE)</f>
        <v>Protección de la Salubridad Pública</v>
      </c>
      <c r="E1443" s="17" t="str">
        <f t="shared" si="78"/>
        <v>1</v>
      </c>
      <c r="F1443" s="17" t="str">
        <f t="shared" si="79"/>
        <v>13</v>
      </c>
      <c r="G1443" s="28" t="s">
        <v>428</v>
      </c>
      <c r="H1443" s="29" t="s">
        <v>379</v>
      </c>
      <c r="I1443" s="30">
        <v>206384</v>
      </c>
      <c r="J1443" s="30">
        <v>0</v>
      </c>
      <c r="K1443" s="30">
        <v>206384</v>
      </c>
      <c r="L1443" s="30">
        <v>229485.45</v>
      </c>
      <c r="M1443" s="30">
        <v>229485.45</v>
      </c>
      <c r="N1443" s="30">
        <v>219334.06</v>
      </c>
      <c r="O1443" s="30">
        <v>219334.06</v>
      </c>
    </row>
    <row r="1444" spans="1:15" x14ac:dyDescent="0.25">
      <c r="A1444" s="10" t="str">
        <f>MID(Tabla1[[#This Row],[Org 2]],1,2)</f>
        <v>11</v>
      </c>
      <c r="B1444" s="28" t="s">
        <v>156</v>
      </c>
      <c r="C1444" s="28" t="s">
        <v>163</v>
      </c>
      <c r="D1444" s="16" t="str">
        <f>VLOOKUP(C1444,Hoja2!B:C,2,FALSE)</f>
        <v>Protección de la Salubridad Pública</v>
      </c>
      <c r="E1444" s="17" t="str">
        <f t="shared" si="78"/>
        <v>1</v>
      </c>
      <c r="F1444" s="17" t="str">
        <f t="shared" si="79"/>
        <v>13</v>
      </c>
      <c r="G1444" s="28" t="s">
        <v>429</v>
      </c>
      <c r="H1444" s="29" t="s">
        <v>430</v>
      </c>
      <c r="I1444" s="30">
        <v>3000</v>
      </c>
      <c r="J1444" s="30">
        <v>0</v>
      </c>
      <c r="K1444" s="30">
        <v>3000</v>
      </c>
      <c r="L1444" s="30">
        <v>891.72</v>
      </c>
      <c r="M1444" s="30">
        <v>891.72</v>
      </c>
      <c r="N1444" s="30">
        <v>874.7</v>
      </c>
      <c r="O1444" s="30">
        <v>874.7</v>
      </c>
    </row>
    <row r="1445" spans="1:15" x14ac:dyDescent="0.25">
      <c r="A1445" s="10" t="str">
        <f>MID(Tabla1[[#This Row],[Org 2]],1,2)</f>
        <v>11</v>
      </c>
      <c r="B1445" s="28" t="s">
        <v>156</v>
      </c>
      <c r="C1445" s="28" t="s">
        <v>163</v>
      </c>
      <c r="D1445" s="16" t="str">
        <f>VLOOKUP(C1445,Hoja2!B:C,2,FALSE)</f>
        <v>Protección de la Salubridad Pública</v>
      </c>
      <c r="E1445" s="17" t="str">
        <f t="shared" si="78"/>
        <v>1</v>
      </c>
      <c r="F1445" s="17" t="str">
        <f t="shared" si="79"/>
        <v>13</v>
      </c>
      <c r="G1445" s="28" t="s">
        <v>431</v>
      </c>
      <c r="H1445" s="29" t="s">
        <v>432</v>
      </c>
      <c r="I1445" s="30">
        <v>209755</v>
      </c>
      <c r="J1445" s="30">
        <v>47000</v>
      </c>
      <c r="K1445" s="30">
        <v>256755</v>
      </c>
      <c r="L1445" s="30">
        <v>238195.8</v>
      </c>
      <c r="M1445" s="30">
        <v>238195.8</v>
      </c>
      <c r="N1445" s="30">
        <v>232495.3</v>
      </c>
      <c r="O1445" s="30">
        <v>232495.3</v>
      </c>
    </row>
    <row r="1446" spans="1:15" x14ac:dyDescent="0.25">
      <c r="A1446" s="10" t="str">
        <f>MID(Tabla1[[#This Row],[Org 2]],1,2)</f>
        <v>11</v>
      </c>
      <c r="B1446" s="28" t="s">
        <v>156</v>
      </c>
      <c r="C1446" s="28" t="s">
        <v>163</v>
      </c>
      <c r="D1446" s="16" t="str">
        <f>VLOOKUP(C1446,Hoja2!B:C,2,FALSE)</f>
        <v>Protección de la Salubridad Pública</v>
      </c>
      <c r="E1446" s="17" t="str">
        <f t="shared" si="78"/>
        <v>1</v>
      </c>
      <c r="F1446" s="17" t="str">
        <f t="shared" si="79"/>
        <v>13</v>
      </c>
      <c r="G1446" s="28" t="s">
        <v>451</v>
      </c>
      <c r="H1446" s="29" t="s">
        <v>452</v>
      </c>
      <c r="I1446" s="30">
        <v>37984</v>
      </c>
      <c r="J1446" s="30">
        <v>0</v>
      </c>
      <c r="K1446" s="30">
        <v>37984</v>
      </c>
      <c r="L1446" s="30">
        <v>24497.82</v>
      </c>
      <c r="M1446" s="30">
        <v>24497.82</v>
      </c>
      <c r="N1446" s="30">
        <v>18469.93</v>
      </c>
      <c r="O1446" s="30">
        <v>18469.93</v>
      </c>
    </row>
    <row r="1447" spans="1:15" x14ac:dyDescent="0.25">
      <c r="A1447" s="10" t="str">
        <f>MID(Tabla1[[#This Row],[Org 2]],1,2)</f>
        <v>11</v>
      </c>
      <c r="B1447" s="28" t="s">
        <v>156</v>
      </c>
      <c r="C1447" s="28" t="s">
        <v>163</v>
      </c>
      <c r="D1447" s="16" t="str">
        <f>VLOOKUP(C1447,Hoja2!B:C,2,FALSE)</f>
        <v>Protección de la Salubridad Pública</v>
      </c>
      <c r="E1447" s="17" t="str">
        <f t="shared" si="78"/>
        <v>1</v>
      </c>
      <c r="F1447" s="17" t="str">
        <f t="shared" si="79"/>
        <v>15</v>
      </c>
      <c r="G1447" s="28" t="s">
        <v>433</v>
      </c>
      <c r="H1447" s="29" t="s">
        <v>434</v>
      </c>
      <c r="I1447" s="30">
        <v>1000</v>
      </c>
      <c r="J1447" s="30">
        <v>0</v>
      </c>
      <c r="K1447" s="30">
        <v>1000</v>
      </c>
      <c r="L1447" s="30">
        <v>1000</v>
      </c>
      <c r="M1447" s="30">
        <v>1000</v>
      </c>
      <c r="N1447" s="30">
        <v>967.91</v>
      </c>
      <c r="O1447" s="30">
        <v>967.91</v>
      </c>
    </row>
    <row r="1448" spans="1:15" x14ac:dyDescent="0.25">
      <c r="A1448" s="10" t="str">
        <f>MID(Tabla1[[#This Row],[Org 2]],1,2)</f>
        <v>11</v>
      </c>
      <c r="B1448" s="28" t="s">
        <v>156</v>
      </c>
      <c r="C1448" s="28" t="s">
        <v>163</v>
      </c>
      <c r="D1448" s="16" t="str">
        <f>VLOOKUP(C1448,Hoja2!B:C,2,FALSE)</f>
        <v>Protección de la Salubridad Pública</v>
      </c>
      <c r="E1448" s="17" t="str">
        <f t="shared" si="78"/>
        <v>2</v>
      </c>
      <c r="F1448" s="17" t="str">
        <f t="shared" si="79"/>
        <v>20</v>
      </c>
      <c r="G1448" s="28" t="s">
        <v>418</v>
      </c>
      <c r="H1448" s="29" t="s">
        <v>419</v>
      </c>
      <c r="I1448" s="30">
        <v>5300</v>
      </c>
      <c r="J1448" s="30">
        <v>4050</v>
      </c>
      <c r="K1448" s="30">
        <v>9350</v>
      </c>
      <c r="L1448" s="30">
        <v>9320</v>
      </c>
      <c r="M1448" s="30">
        <v>9320</v>
      </c>
      <c r="N1448" s="30">
        <v>8048.08</v>
      </c>
      <c r="O1448" s="30">
        <v>7594.75</v>
      </c>
    </row>
    <row r="1449" spans="1:15" x14ac:dyDescent="0.25">
      <c r="A1449" s="10" t="str">
        <f>MID(Tabla1[[#This Row],[Org 2]],1,2)</f>
        <v>11</v>
      </c>
      <c r="B1449" s="28" t="s">
        <v>156</v>
      </c>
      <c r="C1449" s="28" t="s">
        <v>163</v>
      </c>
      <c r="D1449" s="16" t="str">
        <f>VLOOKUP(C1449,Hoja2!B:C,2,FALSE)</f>
        <v>Protección de la Salubridad Pública</v>
      </c>
      <c r="E1449" s="17" t="str">
        <f t="shared" si="78"/>
        <v>2</v>
      </c>
      <c r="F1449" s="17" t="str">
        <f t="shared" si="79"/>
        <v>21</v>
      </c>
      <c r="G1449" s="28" t="s">
        <v>496</v>
      </c>
      <c r="H1449" s="29" t="s">
        <v>497</v>
      </c>
      <c r="I1449" s="30">
        <v>3000</v>
      </c>
      <c r="J1449" s="30">
        <v>0</v>
      </c>
      <c r="K1449" s="30">
        <v>3000</v>
      </c>
      <c r="L1449" s="30">
        <v>0</v>
      </c>
      <c r="M1449" s="30">
        <v>0</v>
      </c>
      <c r="N1449" s="30">
        <v>0</v>
      </c>
      <c r="O1449" s="30">
        <v>0</v>
      </c>
    </row>
    <row r="1450" spans="1:15" x14ac:dyDescent="0.25">
      <c r="A1450" s="10" t="str">
        <f>MID(Tabla1[[#This Row],[Org 2]],1,2)</f>
        <v>11</v>
      </c>
      <c r="B1450" s="28" t="s">
        <v>156</v>
      </c>
      <c r="C1450" s="28" t="s">
        <v>163</v>
      </c>
      <c r="D1450" s="16" t="str">
        <f>VLOOKUP(C1450,Hoja2!B:C,2,FALSE)</f>
        <v>Protección de la Salubridad Pública</v>
      </c>
      <c r="E1450" s="17" t="str">
        <f t="shared" si="78"/>
        <v>2</v>
      </c>
      <c r="F1450" s="17" t="str">
        <f t="shared" si="79"/>
        <v>21</v>
      </c>
      <c r="G1450" s="28" t="s">
        <v>420</v>
      </c>
      <c r="H1450" s="29" t="s">
        <v>421</v>
      </c>
      <c r="I1450" s="30">
        <v>6000</v>
      </c>
      <c r="J1450" s="30">
        <v>0</v>
      </c>
      <c r="K1450" s="30">
        <v>6000</v>
      </c>
      <c r="L1450" s="30">
        <v>7974.19</v>
      </c>
      <c r="M1450" s="30">
        <v>7974.19</v>
      </c>
      <c r="N1450" s="30">
        <v>7869.26</v>
      </c>
      <c r="O1450" s="30">
        <v>7712.83</v>
      </c>
    </row>
    <row r="1451" spans="1:15" x14ac:dyDescent="0.25">
      <c r="A1451" s="10" t="str">
        <f>MID(Tabla1[[#This Row],[Org 2]],1,2)</f>
        <v>11</v>
      </c>
      <c r="B1451" s="28" t="s">
        <v>156</v>
      </c>
      <c r="C1451" s="28" t="s">
        <v>163</v>
      </c>
      <c r="D1451" s="16" t="str">
        <f>VLOOKUP(C1451,Hoja2!B:C,2,FALSE)</f>
        <v>Protección de la Salubridad Pública</v>
      </c>
      <c r="E1451" s="17" t="str">
        <f t="shared" si="78"/>
        <v>2</v>
      </c>
      <c r="F1451" s="17" t="str">
        <f t="shared" si="79"/>
        <v>21</v>
      </c>
      <c r="G1451" s="28" t="s">
        <v>435</v>
      </c>
      <c r="H1451" s="29" t="s">
        <v>436</v>
      </c>
      <c r="I1451" s="30">
        <v>5000</v>
      </c>
      <c r="J1451" s="30">
        <v>0</v>
      </c>
      <c r="K1451" s="30">
        <v>5000</v>
      </c>
      <c r="L1451" s="30">
        <v>5181.7</v>
      </c>
      <c r="M1451" s="30">
        <v>5053.13</v>
      </c>
      <c r="N1451" s="30">
        <v>4924.13</v>
      </c>
      <c r="O1451" s="30">
        <v>2794.14</v>
      </c>
    </row>
    <row r="1452" spans="1:15" x14ac:dyDescent="0.25">
      <c r="A1452" s="10" t="str">
        <f>MID(Tabla1[[#This Row],[Org 2]],1,2)</f>
        <v>11</v>
      </c>
      <c r="B1452" s="28" t="s">
        <v>156</v>
      </c>
      <c r="C1452" s="28" t="s">
        <v>163</v>
      </c>
      <c r="D1452" s="16" t="str">
        <f>VLOOKUP(C1452,Hoja2!B:C,2,FALSE)</f>
        <v>Protección de la Salubridad Pública</v>
      </c>
      <c r="E1452" s="17" t="str">
        <f t="shared" ref="E1452:E1465" si="80">LEFT(G1452,1)</f>
        <v>2</v>
      </c>
      <c r="F1452" s="17" t="str">
        <f t="shared" ref="F1452:F1465" si="81">LEFT(G1452,2)</f>
        <v>22</v>
      </c>
      <c r="G1452" s="28" t="s">
        <v>453</v>
      </c>
      <c r="H1452" s="29" t="s">
        <v>454</v>
      </c>
      <c r="I1452" s="30">
        <v>18000</v>
      </c>
      <c r="J1452" s="30">
        <v>-2000</v>
      </c>
      <c r="K1452" s="30">
        <v>16000</v>
      </c>
      <c r="L1452" s="30">
        <v>6000</v>
      </c>
      <c r="M1452" s="30">
        <v>6000</v>
      </c>
      <c r="N1452" s="30">
        <v>3436.09</v>
      </c>
      <c r="O1452" s="30">
        <v>3118.6</v>
      </c>
    </row>
    <row r="1453" spans="1:15" x14ac:dyDescent="0.25">
      <c r="A1453" s="10" t="str">
        <f>MID(Tabla1[[#This Row],[Org 2]],1,2)</f>
        <v>11</v>
      </c>
      <c r="B1453" s="28" t="s">
        <v>156</v>
      </c>
      <c r="C1453" s="28" t="s">
        <v>163</v>
      </c>
      <c r="D1453" s="16" t="str">
        <f>VLOOKUP(C1453,Hoja2!B:C,2,FALSE)</f>
        <v>Protección de la Salubridad Pública</v>
      </c>
      <c r="E1453" s="17" t="str">
        <f t="shared" si="80"/>
        <v>2</v>
      </c>
      <c r="F1453" s="17" t="str">
        <f t="shared" si="81"/>
        <v>22</v>
      </c>
      <c r="G1453" s="28" t="s">
        <v>498</v>
      </c>
      <c r="H1453" s="29" t="s">
        <v>499</v>
      </c>
      <c r="I1453" s="30">
        <v>2050</v>
      </c>
      <c r="J1453" s="30">
        <v>-2050</v>
      </c>
      <c r="K1453" s="30">
        <v>0</v>
      </c>
      <c r="L1453" s="30">
        <v>0</v>
      </c>
      <c r="M1453" s="30">
        <v>0</v>
      </c>
      <c r="N1453" s="30">
        <v>0</v>
      </c>
      <c r="O1453" s="30">
        <v>0</v>
      </c>
    </row>
    <row r="1454" spans="1:15" x14ac:dyDescent="0.25">
      <c r="A1454" s="10" t="str">
        <f>MID(Tabla1[[#This Row],[Org 2]],1,2)</f>
        <v>11</v>
      </c>
      <c r="B1454" s="28" t="s">
        <v>156</v>
      </c>
      <c r="C1454" s="28" t="s">
        <v>163</v>
      </c>
      <c r="D1454" s="16" t="str">
        <f>VLOOKUP(C1454,Hoja2!B:C,2,FALSE)</f>
        <v>Protección de la Salubridad Pública</v>
      </c>
      <c r="E1454" s="17" t="str">
        <f t="shared" si="80"/>
        <v>2</v>
      </c>
      <c r="F1454" s="17" t="str">
        <f t="shared" si="81"/>
        <v>22</v>
      </c>
      <c r="G1454" s="28" t="s">
        <v>437</v>
      </c>
      <c r="H1454" s="29" t="s">
        <v>438</v>
      </c>
      <c r="I1454" s="30">
        <v>8000</v>
      </c>
      <c r="J1454" s="30">
        <v>0</v>
      </c>
      <c r="K1454" s="30">
        <v>8000</v>
      </c>
      <c r="L1454" s="30">
        <v>9553.2999999999993</v>
      </c>
      <c r="M1454" s="30">
        <v>9553.2999999999993</v>
      </c>
      <c r="N1454" s="30">
        <v>8432.56</v>
      </c>
      <c r="O1454" s="30">
        <v>7709.6</v>
      </c>
    </row>
    <row r="1455" spans="1:15" x14ac:dyDescent="0.25">
      <c r="A1455" s="10" t="str">
        <f>MID(Tabla1[[#This Row],[Org 2]],1,2)</f>
        <v>11</v>
      </c>
      <c r="B1455" s="28" t="s">
        <v>156</v>
      </c>
      <c r="C1455" s="28" t="s">
        <v>163</v>
      </c>
      <c r="D1455" s="16" t="str">
        <f>VLOOKUP(C1455,Hoja2!B:C,2,FALSE)</f>
        <v>Protección de la Salubridad Pública</v>
      </c>
      <c r="E1455" s="17" t="str">
        <f t="shared" si="80"/>
        <v>2</v>
      </c>
      <c r="F1455" s="17" t="str">
        <f t="shared" si="81"/>
        <v>22</v>
      </c>
      <c r="G1455" s="28" t="s">
        <v>439</v>
      </c>
      <c r="H1455" s="29" t="s">
        <v>440</v>
      </c>
      <c r="I1455" s="30">
        <v>4500</v>
      </c>
      <c r="J1455" s="30">
        <v>0</v>
      </c>
      <c r="K1455" s="30">
        <v>4500</v>
      </c>
      <c r="L1455" s="30">
        <v>6033.82</v>
      </c>
      <c r="M1455" s="30">
        <v>6033.82</v>
      </c>
      <c r="N1455" s="30">
        <v>6026.62</v>
      </c>
      <c r="O1455" s="30">
        <v>6026.62</v>
      </c>
    </row>
    <row r="1456" spans="1:15" x14ac:dyDescent="0.25">
      <c r="A1456" s="10" t="str">
        <f>MID(Tabla1[[#This Row],[Org 2]],1,2)</f>
        <v>11</v>
      </c>
      <c r="B1456" s="28" t="s">
        <v>156</v>
      </c>
      <c r="C1456" s="28" t="s">
        <v>163</v>
      </c>
      <c r="D1456" s="16" t="str">
        <f>VLOOKUP(C1456,Hoja2!B:C,2,FALSE)</f>
        <v>Protección de la Salubridad Pública</v>
      </c>
      <c r="E1456" s="17" t="str">
        <f t="shared" si="80"/>
        <v>2</v>
      </c>
      <c r="F1456" s="17" t="str">
        <f t="shared" si="81"/>
        <v>22</v>
      </c>
      <c r="G1456" s="28" t="s">
        <v>586</v>
      </c>
      <c r="H1456" s="29" t="s">
        <v>587</v>
      </c>
      <c r="I1456" s="30">
        <v>38000</v>
      </c>
      <c r="J1456" s="30">
        <v>5000</v>
      </c>
      <c r="K1456" s="30">
        <v>43000</v>
      </c>
      <c r="L1456" s="30">
        <v>39774.97</v>
      </c>
      <c r="M1456" s="30">
        <v>39774.97</v>
      </c>
      <c r="N1456" s="30">
        <v>39708.94</v>
      </c>
      <c r="O1456" s="30">
        <v>38774.61</v>
      </c>
    </row>
    <row r="1457" spans="1:15" x14ac:dyDescent="0.25">
      <c r="A1457" s="10" t="str">
        <f>MID(Tabla1[[#This Row],[Org 2]],1,2)</f>
        <v>11</v>
      </c>
      <c r="B1457" s="28" t="s">
        <v>156</v>
      </c>
      <c r="C1457" s="28" t="s">
        <v>163</v>
      </c>
      <c r="D1457" s="16" t="str">
        <f>VLOOKUP(C1457,Hoja2!B:C,2,FALSE)</f>
        <v>Protección de la Salubridad Pública</v>
      </c>
      <c r="E1457" s="17" t="str">
        <f t="shared" si="80"/>
        <v>2</v>
      </c>
      <c r="F1457" s="17" t="str">
        <f t="shared" si="81"/>
        <v>22</v>
      </c>
      <c r="G1457" s="28" t="s">
        <v>441</v>
      </c>
      <c r="H1457" s="29" t="s">
        <v>442</v>
      </c>
      <c r="I1457" s="30">
        <v>500</v>
      </c>
      <c r="J1457" s="30">
        <v>0</v>
      </c>
      <c r="K1457" s="30">
        <v>500</v>
      </c>
      <c r="L1457" s="30">
        <v>0</v>
      </c>
      <c r="M1457" s="30">
        <v>0</v>
      </c>
      <c r="N1457" s="30">
        <v>0</v>
      </c>
      <c r="O1457" s="30">
        <v>0</v>
      </c>
    </row>
    <row r="1458" spans="1:15" x14ac:dyDescent="0.25">
      <c r="A1458" s="10" t="str">
        <f>MID(Tabla1[[#This Row],[Org 2]],1,2)</f>
        <v>11</v>
      </c>
      <c r="B1458" s="28" t="s">
        <v>156</v>
      </c>
      <c r="C1458" s="28" t="s">
        <v>163</v>
      </c>
      <c r="D1458" s="16" t="str">
        <f>VLOOKUP(C1458,Hoja2!B:C,2,FALSE)</f>
        <v>Protección de la Salubridad Pública</v>
      </c>
      <c r="E1458" s="17" t="str">
        <f t="shared" si="80"/>
        <v>2</v>
      </c>
      <c r="F1458" s="17" t="str">
        <f t="shared" si="81"/>
        <v>22</v>
      </c>
      <c r="G1458" s="28" t="s">
        <v>720</v>
      </c>
      <c r="H1458" s="29" t="s">
        <v>721</v>
      </c>
      <c r="I1458" s="30">
        <v>17000</v>
      </c>
      <c r="J1458" s="30">
        <v>0</v>
      </c>
      <c r="K1458" s="30">
        <v>17000</v>
      </c>
      <c r="L1458" s="30">
        <v>16152.82</v>
      </c>
      <c r="M1458" s="30">
        <v>16152.82</v>
      </c>
      <c r="N1458" s="30">
        <v>16152.3</v>
      </c>
      <c r="O1458" s="30">
        <v>16152.3</v>
      </c>
    </row>
    <row r="1459" spans="1:15" x14ac:dyDescent="0.25">
      <c r="A1459" s="10" t="str">
        <f>MID(Tabla1[[#This Row],[Org 2]],1,2)</f>
        <v>11</v>
      </c>
      <c r="B1459" s="28" t="s">
        <v>156</v>
      </c>
      <c r="C1459" s="28" t="s">
        <v>163</v>
      </c>
      <c r="D1459" s="16" t="str">
        <f>VLOOKUP(C1459,Hoja2!B:C,2,FALSE)</f>
        <v>Protección de la Salubridad Pública</v>
      </c>
      <c r="E1459" s="17" t="str">
        <f t="shared" si="80"/>
        <v>2</v>
      </c>
      <c r="F1459" s="17" t="str">
        <f t="shared" si="81"/>
        <v>22</v>
      </c>
      <c r="G1459" s="28" t="s">
        <v>443</v>
      </c>
      <c r="H1459" s="29" t="s">
        <v>444</v>
      </c>
      <c r="I1459" s="30">
        <v>12000</v>
      </c>
      <c r="J1459" s="30">
        <v>0</v>
      </c>
      <c r="K1459" s="30">
        <v>12000</v>
      </c>
      <c r="L1459" s="30">
        <v>19328.77</v>
      </c>
      <c r="M1459" s="30">
        <v>19289.310000000001</v>
      </c>
      <c r="N1459" s="30">
        <v>19285.29</v>
      </c>
      <c r="O1459" s="30">
        <v>16443.259999999998</v>
      </c>
    </row>
    <row r="1460" spans="1:15" x14ac:dyDescent="0.25">
      <c r="A1460" s="10" t="str">
        <f>MID(Tabla1[[#This Row],[Org 2]],1,2)</f>
        <v>11</v>
      </c>
      <c r="B1460" s="28" t="s">
        <v>156</v>
      </c>
      <c r="C1460" s="28" t="s">
        <v>163</v>
      </c>
      <c r="D1460" s="16" t="str">
        <f>VLOOKUP(C1460,Hoja2!B:C,2,FALSE)</f>
        <v>Protección de la Salubridad Pública</v>
      </c>
      <c r="E1460" s="17" t="str">
        <f t="shared" si="80"/>
        <v>2</v>
      </c>
      <c r="F1460" s="17" t="str">
        <f t="shared" si="81"/>
        <v>22</v>
      </c>
      <c r="G1460" s="28" t="s">
        <v>457</v>
      </c>
      <c r="H1460" s="29" t="s">
        <v>458</v>
      </c>
      <c r="I1460" s="30">
        <v>0</v>
      </c>
      <c r="J1460" s="30">
        <v>0</v>
      </c>
      <c r="K1460" s="30">
        <v>0</v>
      </c>
      <c r="L1460" s="30">
        <v>241.26</v>
      </c>
      <c r="M1460" s="30">
        <v>241.26</v>
      </c>
      <c r="N1460" s="30">
        <v>241.26</v>
      </c>
      <c r="O1460" s="30">
        <v>241.26</v>
      </c>
    </row>
    <row r="1461" spans="1:15" x14ac:dyDescent="0.25">
      <c r="A1461" s="10" t="str">
        <f>MID(Tabla1[[#This Row],[Org 2]],1,2)</f>
        <v>11</v>
      </c>
      <c r="B1461" s="28" t="s">
        <v>156</v>
      </c>
      <c r="C1461" s="28" t="s">
        <v>163</v>
      </c>
      <c r="D1461" s="16" t="str">
        <f>VLOOKUP(C1461,Hoja2!B:C,2,FALSE)</f>
        <v>Protección de la Salubridad Pública</v>
      </c>
      <c r="E1461" s="17" t="str">
        <f t="shared" si="80"/>
        <v>2</v>
      </c>
      <c r="F1461" s="17" t="str">
        <f t="shared" si="81"/>
        <v>22</v>
      </c>
      <c r="G1461" s="28" t="s">
        <v>473</v>
      </c>
      <c r="H1461" s="29" t="s">
        <v>474</v>
      </c>
      <c r="I1461" s="30">
        <v>500</v>
      </c>
      <c r="J1461" s="30">
        <v>0</v>
      </c>
      <c r="K1461" s="30">
        <v>500</v>
      </c>
      <c r="L1461" s="30">
        <v>420</v>
      </c>
      <c r="M1461" s="30">
        <v>420</v>
      </c>
      <c r="N1461" s="30">
        <v>354.11</v>
      </c>
      <c r="O1461" s="30">
        <v>354.11</v>
      </c>
    </row>
    <row r="1462" spans="1:15" x14ac:dyDescent="0.25">
      <c r="A1462" s="10" t="str">
        <f>MID(Tabla1[[#This Row],[Org 2]],1,2)</f>
        <v>11</v>
      </c>
      <c r="B1462" s="28" t="s">
        <v>156</v>
      </c>
      <c r="C1462" s="28" t="s">
        <v>163</v>
      </c>
      <c r="D1462" s="16" t="str">
        <f>VLOOKUP(C1462,Hoja2!B:C,2,FALSE)</f>
        <v>Protección de la Salubridad Pública</v>
      </c>
      <c r="E1462" s="17" t="str">
        <f t="shared" si="80"/>
        <v>2</v>
      </c>
      <c r="F1462" s="17" t="str">
        <f t="shared" si="81"/>
        <v>22</v>
      </c>
      <c r="G1462" s="28" t="s">
        <v>445</v>
      </c>
      <c r="H1462" s="29" t="s">
        <v>446</v>
      </c>
      <c r="I1462" s="30">
        <v>7500</v>
      </c>
      <c r="J1462" s="30">
        <v>0</v>
      </c>
      <c r="K1462" s="30">
        <v>7500</v>
      </c>
      <c r="L1462" s="30">
        <v>16472.8</v>
      </c>
      <c r="M1462" s="30">
        <v>16472.8</v>
      </c>
      <c r="N1462" s="30">
        <v>16472.8</v>
      </c>
      <c r="O1462" s="30">
        <v>16101.32</v>
      </c>
    </row>
    <row r="1463" spans="1:15" x14ac:dyDescent="0.25">
      <c r="A1463" s="10" t="str">
        <f>MID(Tabla1[[#This Row],[Org 2]],1,2)</f>
        <v>11</v>
      </c>
      <c r="B1463" s="28" t="s">
        <v>156</v>
      </c>
      <c r="C1463" s="28" t="s">
        <v>163</v>
      </c>
      <c r="D1463" s="16" t="str">
        <f>VLOOKUP(C1463,Hoja2!B:C,2,FALSE)</f>
        <v>Protección de la Salubridad Pública</v>
      </c>
      <c r="E1463" s="17" t="str">
        <f t="shared" si="80"/>
        <v>2</v>
      </c>
      <c r="F1463" s="17" t="str">
        <f t="shared" si="81"/>
        <v>22</v>
      </c>
      <c r="G1463" s="28" t="s">
        <v>447</v>
      </c>
      <c r="H1463" s="29" t="s">
        <v>448</v>
      </c>
      <c r="I1463" s="30">
        <v>7500</v>
      </c>
      <c r="J1463" s="30">
        <v>0</v>
      </c>
      <c r="K1463" s="30">
        <v>7500</v>
      </c>
      <c r="L1463" s="30">
        <v>7220.07</v>
      </c>
      <c r="M1463" s="30">
        <v>7220.07</v>
      </c>
      <c r="N1463" s="30">
        <v>7220.07</v>
      </c>
      <c r="O1463" s="30">
        <v>5568.42</v>
      </c>
    </row>
    <row r="1464" spans="1:15" x14ac:dyDescent="0.25">
      <c r="A1464" s="10" t="str">
        <f>MID(Tabla1[[#This Row],[Org 2]],1,2)</f>
        <v>11</v>
      </c>
      <c r="B1464" s="28" t="s">
        <v>156</v>
      </c>
      <c r="C1464" s="28" t="s">
        <v>163</v>
      </c>
      <c r="D1464" s="16" t="str">
        <f>VLOOKUP(C1464,Hoja2!B:C,2,FALSE)</f>
        <v>Protección de la Salubridad Pública</v>
      </c>
      <c r="E1464" s="17" t="str">
        <f t="shared" si="80"/>
        <v>2</v>
      </c>
      <c r="F1464" s="17" t="str">
        <f t="shared" si="81"/>
        <v>22</v>
      </c>
      <c r="G1464" s="28" t="s">
        <v>449</v>
      </c>
      <c r="H1464" s="29" t="s">
        <v>450</v>
      </c>
      <c r="I1464" s="30">
        <v>1000</v>
      </c>
      <c r="J1464" s="30">
        <v>0</v>
      </c>
      <c r="K1464" s="30">
        <v>1000</v>
      </c>
      <c r="L1464" s="30">
        <v>1513.92</v>
      </c>
      <c r="M1464" s="30">
        <v>1513.92</v>
      </c>
      <c r="N1464" s="30">
        <v>1513.92</v>
      </c>
      <c r="O1464" s="30">
        <v>1513.92</v>
      </c>
    </row>
    <row r="1465" spans="1:15" x14ac:dyDescent="0.25">
      <c r="A1465" s="10" t="str">
        <f>MID(Tabla1[[#This Row],[Org 2]],1,2)</f>
        <v>11</v>
      </c>
      <c r="B1465" s="28" t="s">
        <v>156</v>
      </c>
      <c r="C1465" s="28" t="s">
        <v>163</v>
      </c>
      <c r="D1465" s="16" t="str">
        <f>VLOOKUP(C1465,Hoja2!B:C,2,FALSE)</f>
        <v>Protección de la Salubridad Pública</v>
      </c>
      <c r="E1465" s="17" t="str">
        <f t="shared" si="80"/>
        <v>2</v>
      </c>
      <c r="F1465" s="17" t="str">
        <f t="shared" si="81"/>
        <v>22</v>
      </c>
      <c r="G1465" s="28" t="s">
        <v>500</v>
      </c>
      <c r="H1465" s="29" t="s">
        <v>501</v>
      </c>
      <c r="I1465" s="30">
        <v>10600</v>
      </c>
      <c r="J1465" s="30">
        <v>0</v>
      </c>
      <c r="K1465" s="30">
        <v>10600</v>
      </c>
      <c r="L1465" s="30">
        <v>10389.030000000001</v>
      </c>
      <c r="M1465" s="30">
        <v>10389.030000000001</v>
      </c>
      <c r="N1465" s="30">
        <v>9860.64</v>
      </c>
      <c r="O1465" s="30">
        <v>9860.64</v>
      </c>
    </row>
    <row r="1466" spans="1:15" x14ac:dyDescent="0.25">
      <c r="A1466" s="10" t="str">
        <f>MID(Tabla1[[#This Row],[Org 2]],1,2)</f>
        <v>11</v>
      </c>
      <c r="B1466" s="28" t="s">
        <v>156</v>
      </c>
      <c r="C1466" s="28" t="s">
        <v>163</v>
      </c>
      <c r="D1466" s="16" t="str">
        <f>VLOOKUP(C1466,Hoja2!B:C,2,FALSE)</f>
        <v>Protección de la Salubridad Pública</v>
      </c>
      <c r="E1466" s="17" t="str">
        <f t="shared" ref="E1466:E1473" si="82">LEFT(G1466,1)</f>
        <v>2</v>
      </c>
      <c r="F1466" s="17" t="str">
        <f t="shared" ref="F1466:F1473" si="83">LEFT(G1466,2)</f>
        <v>22</v>
      </c>
      <c r="G1466" s="28" t="s">
        <v>461</v>
      </c>
      <c r="H1466" s="29" t="s">
        <v>462</v>
      </c>
      <c r="I1466" s="30">
        <v>60000</v>
      </c>
      <c r="J1466" s="30">
        <v>0</v>
      </c>
      <c r="K1466" s="30">
        <v>60000</v>
      </c>
      <c r="L1466" s="30">
        <v>66533.91</v>
      </c>
      <c r="M1466" s="30">
        <v>66533.91</v>
      </c>
      <c r="N1466" s="30">
        <v>64063.42</v>
      </c>
      <c r="O1466" s="30">
        <v>64063.42</v>
      </c>
    </row>
    <row r="1467" spans="1:15" x14ac:dyDescent="0.25">
      <c r="A1467" s="10" t="str">
        <f>MID(Tabla1[[#This Row],[Org 2]],1,2)</f>
        <v>11</v>
      </c>
      <c r="B1467" s="28" t="s">
        <v>156</v>
      </c>
      <c r="C1467" s="28" t="s">
        <v>163</v>
      </c>
      <c r="D1467" s="16" t="str">
        <f>VLOOKUP(C1467,Hoja2!B:C,2,FALSE)</f>
        <v>Protección de la Salubridad Pública</v>
      </c>
      <c r="E1467" s="17" t="str">
        <f t="shared" si="82"/>
        <v>2</v>
      </c>
      <c r="F1467" s="17" t="str">
        <f t="shared" si="83"/>
        <v>22</v>
      </c>
      <c r="G1467" s="28" t="s">
        <v>424</v>
      </c>
      <c r="H1467" s="29" t="s">
        <v>425</v>
      </c>
      <c r="I1467" s="30">
        <v>40000</v>
      </c>
      <c r="J1467" s="30">
        <v>0</v>
      </c>
      <c r="K1467" s="30">
        <v>40000</v>
      </c>
      <c r="L1467" s="30">
        <v>27811.31</v>
      </c>
      <c r="M1467" s="30">
        <v>27811.31</v>
      </c>
      <c r="N1467" s="30">
        <v>24546.76</v>
      </c>
      <c r="O1467" s="30">
        <v>24546.76</v>
      </c>
    </row>
    <row r="1468" spans="1:15" x14ac:dyDescent="0.25">
      <c r="A1468" s="10" t="str">
        <f>MID(Tabla1[[#This Row],[Org 2]],1,2)</f>
        <v>11</v>
      </c>
      <c r="B1468" s="28" t="s">
        <v>156</v>
      </c>
      <c r="C1468" s="28" t="s">
        <v>163</v>
      </c>
      <c r="D1468" s="16" t="str">
        <f>VLOOKUP(C1468,Hoja2!B:C,2,FALSE)</f>
        <v>Protección de la Salubridad Pública</v>
      </c>
      <c r="E1468" s="17" t="str">
        <f t="shared" si="82"/>
        <v>2</v>
      </c>
      <c r="F1468" s="17" t="str">
        <f t="shared" si="83"/>
        <v>23</v>
      </c>
      <c r="G1468" s="28" t="s">
        <v>404</v>
      </c>
      <c r="H1468" s="29" t="s">
        <v>405</v>
      </c>
      <c r="I1468" s="30">
        <v>500</v>
      </c>
      <c r="J1468" s="30">
        <v>0</v>
      </c>
      <c r="K1468" s="30">
        <v>500</v>
      </c>
      <c r="L1468" s="30">
        <v>18.7</v>
      </c>
      <c r="M1468" s="30">
        <v>18.7</v>
      </c>
      <c r="N1468" s="30">
        <v>18.7</v>
      </c>
      <c r="O1468" s="30">
        <v>18.7</v>
      </c>
    </row>
    <row r="1469" spans="1:15" x14ac:dyDescent="0.25">
      <c r="A1469" s="10" t="str">
        <f>MID(Tabla1[[#This Row],[Org 2]],1,2)</f>
        <v>11</v>
      </c>
      <c r="B1469" s="28" t="s">
        <v>156</v>
      </c>
      <c r="C1469" s="28" t="s">
        <v>163</v>
      </c>
      <c r="D1469" s="16" t="str">
        <f>VLOOKUP(C1469,Hoja2!B:C,2,FALSE)</f>
        <v>Protección de la Salubridad Pública</v>
      </c>
      <c r="E1469" s="17" t="str">
        <f t="shared" si="82"/>
        <v>2</v>
      </c>
      <c r="F1469" s="17" t="str">
        <f t="shared" si="83"/>
        <v>23</v>
      </c>
      <c r="G1469" s="28" t="s">
        <v>408</v>
      </c>
      <c r="H1469" s="29" t="s">
        <v>409</v>
      </c>
      <c r="I1469" s="30">
        <v>500</v>
      </c>
      <c r="J1469" s="30">
        <v>0</v>
      </c>
      <c r="K1469" s="30">
        <v>500</v>
      </c>
      <c r="L1469" s="30">
        <v>57.7</v>
      </c>
      <c r="M1469" s="30">
        <v>57.7</v>
      </c>
      <c r="N1469" s="30">
        <v>57.7</v>
      </c>
      <c r="O1469" s="30">
        <v>57.7</v>
      </c>
    </row>
    <row r="1470" spans="1:15" x14ac:dyDescent="0.25">
      <c r="A1470" s="10" t="str">
        <f>MID(Tabla1[[#This Row],[Org 2]],1,2)</f>
        <v>11</v>
      </c>
      <c r="B1470" s="28" t="s">
        <v>156</v>
      </c>
      <c r="C1470" s="28" t="s">
        <v>163</v>
      </c>
      <c r="D1470" s="16" t="str">
        <f>VLOOKUP(C1470,Hoja2!B:C,2,FALSE)</f>
        <v>Protección de la Salubridad Pública</v>
      </c>
      <c r="E1470" s="17" t="str">
        <f t="shared" si="82"/>
        <v>4</v>
      </c>
      <c r="F1470" s="17" t="str">
        <f t="shared" si="83"/>
        <v>46</v>
      </c>
      <c r="G1470" s="28" t="s">
        <v>470</v>
      </c>
      <c r="H1470" s="29" t="s">
        <v>471</v>
      </c>
      <c r="I1470" s="30">
        <v>3000</v>
      </c>
      <c r="J1470" s="30">
        <v>0</v>
      </c>
      <c r="K1470" s="30">
        <v>3000</v>
      </c>
      <c r="L1470" s="30">
        <v>3000</v>
      </c>
      <c r="M1470" s="30">
        <v>3000</v>
      </c>
      <c r="N1470" s="30">
        <v>3000</v>
      </c>
      <c r="O1470" s="30">
        <v>3000</v>
      </c>
    </row>
    <row r="1471" spans="1:15" x14ac:dyDescent="0.25">
      <c r="A1471" s="10" t="str">
        <f>MID(Tabla1[[#This Row],[Org 2]],1,2)</f>
        <v>11</v>
      </c>
      <c r="B1471" s="28" t="s">
        <v>156</v>
      </c>
      <c r="C1471" s="28" t="s">
        <v>163</v>
      </c>
      <c r="D1471" s="16" t="str">
        <f>VLOOKUP(C1471,Hoja2!B:C,2,FALSE)</f>
        <v>Protección de la Salubridad Pública</v>
      </c>
      <c r="E1471" s="17" t="str">
        <f t="shared" si="82"/>
        <v>4</v>
      </c>
      <c r="F1471" s="17" t="str">
        <f t="shared" si="83"/>
        <v>48</v>
      </c>
      <c r="G1471" s="28" t="s">
        <v>743</v>
      </c>
      <c r="H1471" s="29" t="s">
        <v>411</v>
      </c>
      <c r="I1471" s="30">
        <v>0</v>
      </c>
      <c r="J1471" s="30">
        <v>0</v>
      </c>
      <c r="K1471" s="30">
        <v>0</v>
      </c>
      <c r="L1471" s="30">
        <v>46343</v>
      </c>
      <c r="M1471" s="30">
        <v>46342.92</v>
      </c>
      <c r="N1471" s="30">
        <v>45573.22</v>
      </c>
      <c r="O1471" s="30">
        <v>45573.22</v>
      </c>
    </row>
    <row r="1472" spans="1:15" x14ac:dyDescent="0.25">
      <c r="A1472" s="10" t="str">
        <f>MID(Tabla1[[#This Row],[Org 2]],1,2)</f>
        <v>11</v>
      </c>
      <c r="B1472" s="28" t="s">
        <v>156</v>
      </c>
      <c r="C1472" s="28" t="s">
        <v>163</v>
      </c>
      <c r="D1472" s="16" t="str">
        <f>VLOOKUP(C1472,Hoja2!B:C,2,FALSE)</f>
        <v>Protección de la Salubridad Pública</v>
      </c>
      <c r="E1472" s="17" t="str">
        <f t="shared" si="82"/>
        <v>4</v>
      </c>
      <c r="F1472" s="17" t="str">
        <f t="shared" si="83"/>
        <v>48</v>
      </c>
      <c r="G1472" s="28" t="s">
        <v>858</v>
      </c>
      <c r="H1472" s="29" t="s">
        <v>859</v>
      </c>
      <c r="I1472" s="30">
        <v>6000</v>
      </c>
      <c r="J1472" s="30">
        <v>0</v>
      </c>
      <c r="K1472" s="30">
        <v>6000</v>
      </c>
      <c r="L1472" s="30">
        <v>6000</v>
      </c>
      <c r="M1472" s="30">
        <v>6000</v>
      </c>
      <c r="N1472" s="30">
        <v>6000</v>
      </c>
      <c r="O1472" s="30">
        <v>6000</v>
      </c>
    </row>
    <row r="1473" spans="1:15" x14ac:dyDescent="0.25">
      <c r="A1473" s="10" t="str">
        <f>MID(Tabla1[[#This Row],[Org 2]],1,2)</f>
        <v>11</v>
      </c>
      <c r="B1473" s="28" t="s">
        <v>156</v>
      </c>
      <c r="C1473" s="28" t="s">
        <v>163</v>
      </c>
      <c r="D1473" s="16" t="str">
        <f>VLOOKUP(C1473,Hoja2!B:C,2,FALSE)</f>
        <v>Protección de la Salubridad Pública</v>
      </c>
      <c r="E1473" s="17" t="str">
        <f t="shared" si="82"/>
        <v>4</v>
      </c>
      <c r="F1473" s="17" t="str">
        <f t="shared" si="83"/>
        <v>48</v>
      </c>
      <c r="G1473" s="28" t="s">
        <v>860</v>
      </c>
      <c r="H1473" s="29" t="s">
        <v>861</v>
      </c>
      <c r="I1473" s="30">
        <v>6000</v>
      </c>
      <c r="J1473" s="30">
        <v>0</v>
      </c>
      <c r="K1473" s="30">
        <v>6000</v>
      </c>
      <c r="L1473" s="30">
        <v>6000</v>
      </c>
      <c r="M1473" s="30">
        <v>6000</v>
      </c>
      <c r="N1473" s="30">
        <v>6000</v>
      </c>
      <c r="O1473" s="30">
        <v>6000</v>
      </c>
    </row>
    <row r="1474" spans="1:15" x14ac:dyDescent="0.25">
      <c r="A1474" s="10" t="str">
        <f>MID(Tabla1[[#This Row],[Org 2]],1,2)</f>
        <v>11</v>
      </c>
      <c r="B1474" s="28" t="s">
        <v>156</v>
      </c>
      <c r="C1474" s="28" t="s">
        <v>163</v>
      </c>
      <c r="D1474" s="16" t="str">
        <f>VLOOKUP(C1474,Hoja2!B:C,2,FALSE)</f>
        <v>Protección de la Salubridad Pública</v>
      </c>
      <c r="E1474" s="17" t="str">
        <f t="shared" ref="E1474:E1479" si="84">LEFT(G1474,1)</f>
        <v>4</v>
      </c>
      <c r="F1474" s="17" t="str">
        <f t="shared" ref="F1474:F1479" si="85">LEFT(G1474,2)</f>
        <v>48</v>
      </c>
      <c r="G1474" s="28" t="s">
        <v>552</v>
      </c>
      <c r="H1474" s="29" t="s">
        <v>411</v>
      </c>
      <c r="I1474" s="30">
        <v>46343</v>
      </c>
      <c r="J1474" s="30">
        <v>0</v>
      </c>
      <c r="K1474" s="30">
        <v>46343</v>
      </c>
      <c r="L1474" s="30">
        <v>0</v>
      </c>
      <c r="M1474" s="30">
        <v>0</v>
      </c>
      <c r="N1474" s="30">
        <v>0</v>
      </c>
      <c r="O1474" s="30">
        <v>0</v>
      </c>
    </row>
    <row r="1475" spans="1:15" x14ac:dyDescent="0.25">
      <c r="A1475" s="10" t="str">
        <f>MID(Tabla1[[#This Row],[Org 2]],1,2)</f>
        <v>11</v>
      </c>
      <c r="B1475" s="28" t="s">
        <v>156</v>
      </c>
      <c r="C1475" s="28" t="s">
        <v>163</v>
      </c>
      <c r="D1475" s="16" t="str">
        <f>VLOOKUP(C1475,Hoja2!B:C,2,FALSE)</f>
        <v>Protección de la Salubridad Pública</v>
      </c>
      <c r="E1475" s="17" t="str">
        <f t="shared" si="84"/>
        <v>6</v>
      </c>
      <c r="F1475" s="17" t="str">
        <f t="shared" si="85"/>
        <v>62</v>
      </c>
      <c r="G1475" s="28" t="s">
        <v>455</v>
      </c>
      <c r="H1475" s="29" t="s">
        <v>456</v>
      </c>
      <c r="I1475" s="30">
        <v>0</v>
      </c>
      <c r="J1475" s="30">
        <v>12003.2</v>
      </c>
      <c r="K1475" s="30">
        <v>12003.2</v>
      </c>
      <c r="L1475" s="30">
        <v>7934.5</v>
      </c>
      <c r="M1475" s="30">
        <v>7934.5</v>
      </c>
      <c r="N1475" s="30">
        <v>7934.5</v>
      </c>
      <c r="O1475" s="30">
        <v>0</v>
      </c>
    </row>
    <row r="1476" spans="1:15" x14ac:dyDescent="0.25">
      <c r="A1476" s="10" t="str">
        <f>MID(Tabla1[[#This Row],[Org 2]],1,2)</f>
        <v>11</v>
      </c>
      <c r="B1476" s="28" t="s">
        <v>156</v>
      </c>
      <c r="C1476" s="28" t="s">
        <v>163</v>
      </c>
      <c r="D1476" s="16" t="str">
        <f>VLOOKUP(C1476,Hoja2!B:C,2,FALSE)</f>
        <v>Protección de la Salubridad Pública</v>
      </c>
      <c r="E1476" s="17" t="str">
        <f t="shared" si="84"/>
        <v>6</v>
      </c>
      <c r="F1476" s="17" t="str">
        <f t="shared" si="85"/>
        <v>63</v>
      </c>
      <c r="G1476" s="28" t="s">
        <v>504</v>
      </c>
      <c r="H1476" s="29" t="s">
        <v>505</v>
      </c>
      <c r="I1476" s="30">
        <v>0</v>
      </c>
      <c r="J1476" s="30">
        <v>13534.07</v>
      </c>
      <c r="K1476" s="30">
        <v>13534.07</v>
      </c>
      <c r="L1476" s="30">
        <v>16960.03</v>
      </c>
      <c r="M1476" s="30">
        <v>16960.03</v>
      </c>
      <c r="N1476" s="30">
        <v>15323.95</v>
      </c>
      <c r="O1476" s="30">
        <v>6598.92</v>
      </c>
    </row>
    <row r="1477" spans="1:15" x14ac:dyDescent="0.25">
      <c r="A1477" s="10" t="str">
        <f>MID(Tabla1[[#This Row],[Org 2]],1,2)</f>
        <v>11</v>
      </c>
      <c r="B1477" s="28" t="s">
        <v>156</v>
      </c>
      <c r="C1477" s="28" t="s">
        <v>163</v>
      </c>
      <c r="D1477" s="16" t="str">
        <f>VLOOKUP(C1477,Hoja2!B:C,2,FALSE)</f>
        <v>Protección de la Salubridad Pública</v>
      </c>
      <c r="E1477" s="17" t="str">
        <f t="shared" si="84"/>
        <v>6</v>
      </c>
      <c r="F1477" s="17" t="str">
        <f t="shared" si="85"/>
        <v>63</v>
      </c>
      <c r="G1477" s="28" t="s">
        <v>855</v>
      </c>
      <c r="H1477" s="29" t="s">
        <v>503</v>
      </c>
      <c r="I1477" s="30">
        <v>0</v>
      </c>
      <c r="J1477" s="30">
        <v>15000</v>
      </c>
      <c r="K1477" s="30">
        <v>15000</v>
      </c>
      <c r="L1477" s="30">
        <v>10490.7</v>
      </c>
      <c r="M1477" s="30">
        <v>10490.7</v>
      </c>
      <c r="N1477" s="30">
        <v>10490.7</v>
      </c>
      <c r="O1477" s="30">
        <v>0</v>
      </c>
    </row>
    <row r="1478" spans="1:15" x14ac:dyDescent="0.25">
      <c r="A1478" s="10" t="str">
        <f>MID(Tabla1[[#This Row],[Org 2]],1,2)</f>
        <v>04</v>
      </c>
      <c r="B1478" s="28" t="s">
        <v>164</v>
      </c>
      <c r="C1478" s="28" t="s">
        <v>112</v>
      </c>
      <c r="D1478" s="16" t="str">
        <f>VLOOKUP(C1478,Hoja2!B:C,2,FALSE)</f>
        <v>Gestión de Recursos Humanos</v>
      </c>
      <c r="E1478" s="17" t="str">
        <f t="shared" si="84"/>
        <v>1</v>
      </c>
      <c r="F1478" s="17" t="str">
        <f t="shared" si="85"/>
        <v>14</v>
      </c>
      <c r="G1478" s="28" t="s">
        <v>588</v>
      </c>
      <c r="H1478" s="29" t="s">
        <v>589</v>
      </c>
      <c r="I1478" s="30">
        <v>0</v>
      </c>
      <c r="J1478" s="30">
        <v>59996</v>
      </c>
      <c r="K1478" s="30">
        <v>59996</v>
      </c>
      <c r="L1478" s="30">
        <v>42826</v>
      </c>
      <c r="M1478" s="30">
        <v>42826</v>
      </c>
      <c r="N1478" s="30">
        <v>42242.44</v>
      </c>
      <c r="O1478" s="30">
        <v>42242.44</v>
      </c>
    </row>
    <row r="1479" spans="1:15" x14ac:dyDescent="0.25">
      <c r="A1479" s="10" t="str">
        <f>MID(Tabla1[[#This Row],[Org 2]],1,2)</f>
        <v>04</v>
      </c>
      <c r="B1479" s="28" t="s">
        <v>164</v>
      </c>
      <c r="C1479" s="28" t="s">
        <v>112</v>
      </c>
      <c r="D1479" s="16" t="str">
        <f>VLOOKUP(C1479,Hoja2!B:C,2,FALSE)</f>
        <v>Gestión de Recursos Humanos</v>
      </c>
      <c r="E1479" s="17" t="str">
        <f t="shared" si="84"/>
        <v>1</v>
      </c>
      <c r="F1479" s="17" t="str">
        <f t="shared" si="85"/>
        <v>16</v>
      </c>
      <c r="G1479" s="28" t="s">
        <v>592</v>
      </c>
      <c r="H1479" s="29" t="s">
        <v>593</v>
      </c>
      <c r="I1479" s="30">
        <v>0</v>
      </c>
      <c r="J1479" s="30">
        <v>12538</v>
      </c>
      <c r="K1479" s="30">
        <v>12538</v>
      </c>
      <c r="L1479" s="30">
        <v>2776.61</v>
      </c>
      <c r="M1479" s="30">
        <v>2776.61</v>
      </c>
      <c r="N1479" s="30">
        <v>2776.61</v>
      </c>
      <c r="O1479" s="30">
        <v>2776.61</v>
      </c>
    </row>
    <row r="1480" spans="1:15" x14ac:dyDescent="0.25">
      <c r="A1480" s="10" t="str">
        <f>MID(Tabla1[[#This Row],[Org 2]],1,2)</f>
        <v>04</v>
      </c>
      <c r="B1480" s="28" t="s">
        <v>164</v>
      </c>
      <c r="C1480" s="28" t="s">
        <v>113</v>
      </c>
      <c r="D1480" s="16" t="str">
        <f>VLOOKUP(C1480,Hoja2!B:C,2,FALSE)</f>
        <v>Tecnologías de la Información y Comunicación</v>
      </c>
      <c r="E1480" s="17" t="str">
        <f t="shared" ref="E1480:E1489" si="86">LEFT(G1480,1)</f>
        <v>2</v>
      </c>
      <c r="F1480" s="17" t="str">
        <f t="shared" ref="F1480:F1489" si="87">LEFT(G1480,2)</f>
        <v>21</v>
      </c>
      <c r="G1480" s="28" t="s">
        <v>610</v>
      </c>
      <c r="H1480" s="29" t="s">
        <v>611</v>
      </c>
      <c r="I1480" s="30">
        <v>0</v>
      </c>
      <c r="J1480" s="30">
        <v>0</v>
      </c>
      <c r="K1480" s="30">
        <v>0</v>
      </c>
      <c r="L1480" s="30">
        <v>30000</v>
      </c>
      <c r="M1480" s="30">
        <v>21210.92</v>
      </c>
      <c r="N1480" s="30">
        <v>21210.92</v>
      </c>
      <c r="O1480" s="30">
        <v>21210.92</v>
      </c>
    </row>
    <row r="1481" spans="1:15" x14ac:dyDescent="0.25">
      <c r="A1481" s="10" t="str">
        <f>MID(Tabla1[[#This Row],[Org 2]],1,2)</f>
        <v>04</v>
      </c>
      <c r="B1481" s="28" t="s">
        <v>164</v>
      </c>
      <c r="C1481" s="28" t="s">
        <v>113</v>
      </c>
      <c r="D1481" s="16" t="str">
        <f>VLOOKUP(C1481,Hoja2!B:C,2,FALSE)</f>
        <v>Tecnologías de la Información y Comunicación</v>
      </c>
      <c r="E1481" s="17" t="str">
        <f t="shared" si="86"/>
        <v>6</v>
      </c>
      <c r="F1481" s="17" t="str">
        <f t="shared" si="87"/>
        <v>62</v>
      </c>
      <c r="G1481" s="28" t="s">
        <v>612</v>
      </c>
      <c r="H1481" s="29" t="s">
        <v>611</v>
      </c>
      <c r="I1481" s="30">
        <v>0</v>
      </c>
      <c r="J1481" s="30">
        <v>0</v>
      </c>
      <c r="K1481" s="30">
        <v>0</v>
      </c>
      <c r="L1481" s="30">
        <v>215924.5</v>
      </c>
      <c r="M1481" s="30">
        <v>201570.86</v>
      </c>
      <c r="N1481" s="30">
        <v>201570.86</v>
      </c>
      <c r="O1481" s="30">
        <v>201570.86</v>
      </c>
    </row>
    <row r="1482" spans="1:15" x14ac:dyDescent="0.25">
      <c r="A1482" s="10" t="str">
        <f>MID(Tabla1[[#This Row],[Org 2]],1,2)</f>
        <v>04</v>
      </c>
      <c r="B1482" s="28" t="s">
        <v>164</v>
      </c>
      <c r="C1482" s="28" t="s">
        <v>113</v>
      </c>
      <c r="D1482" s="16" t="str">
        <f>VLOOKUP(C1482,Hoja2!B:C,2,FALSE)</f>
        <v>Tecnologías de la Información y Comunicación</v>
      </c>
      <c r="E1482" s="17" t="str">
        <f t="shared" si="86"/>
        <v>6</v>
      </c>
      <c r="F1482" s="17" t="str">
        <f t="shared" si="87"/>
        <v>64</v>
      </c>
      <c r="G1482" s="28" t="s">
        <v>490</v>
      </c>
      <c r="H1482" s="29" t="s">
        <v>491</v>
      </c>
      <c r="I1482" s="30">
        <v>0</v>
      </c>
      <c r="J1482" s="30">
        <v>0</v>
      </c>
      <c r="K1482" s="30">
        <v>0</v>
      </c>
      <c r="L1482" s="30">
        <v>898490.02</v>
      </c>
      <c r="M1482" s="30">
        <v>864275.32</v>
      </c>
      <c r="N1482" s="30">
        <v>858884.48</v>
      </c>
      <c r="O1482" s="30">
        <v>858884.48</v>
      </c>
    </row>
    <row r="1483" spans="1:15" x14ac:dyDescent="0.25">
      <c r="A1483" s="10" t="str">
        <f>MID(Tabla1[[#This Row],[Org 2]],1,2)</f>
        <v>04</v>
      </c>
      <c r="B1483" s="28" t="s">
        <v>164</v>
      </c>
      <c r="C1483" s="28" t="s">
        <v>115</v>
      </c>
      <c r="D1483" s="16" t="str">
        <f>VLOOKUP(C1483,Hoja2!B:C,2,FALSE)</f>
        <v>Información, Registro y Gestión del Padrón</v>
      </c>
      <c r="E1483" s="17" t="str">
        <f t="shared" si="86"/>
        <v>6</v>
      </c>
      <c r="F1483" s="17" t="str">
        <f t="shared" si="87"/>
        <v>64</v>
      </c>
      <c r="G1483" s="28" t="s">
        <v>490</v>
      </c>
      <c r="H1483" s="29" t="s">
        <v>862</v>
      </c>
      <c r="I1483" s="30">
        <v>0</v>
      </c>
      <c r="J1483" s="30">
        <v>0</v>
      </c>
      <c r="K1483" s="30">
        <v>0</v>
      </c>
      <c r="L1483" s="30">
        <v>116881.37</v>
      </c>
      <c r="M1483" s="30">
        <v>0</v>
      </c>
      <c r="N1483" s="30">
        <v>0</v>
      </c>
      <c r="O1483" s="30">
        <v>0</v>
      </c>
    </row>
    <row r="1484" spans="1:15" x14ac:dyDescent="0.25">
      <c r="A1484" s="10" t="str">
        <f>MID(Tabla1[[#This Row],[Org 2]],1,2)</f>
        <v>05</v>
      </c>
      <c r="B1484" s="28" t="s">
        <v>165</v>
      </c>
      <c r="C1484" s="28" t="s">
        <v>122</v>
      </c>
      <c r="D1484" s="16" t="str">
        <f>VLOOKUP(C1484,Hoja2!B:C,2,FALSE)</f>
        <v>Mercados</v>
      </c>
      <c r="E1484" s="17" t="str">
        <f t="shared" si="86"/>
        <v>2</v>
      </c>
      <c r="F1484" s="17" t="str">
        <f t="shared" si="87"/>
        <v>22</v>
      </c>
      <c r="G1484" s="28" t="s">
        <v>424</v>
      </c>
      <c r="H1484" s="29" t="s">
        <v>425</v>
      </c>
      <c r="I1484" s="30">
        <v>0</v>
      </c>
      <c r="J1484" s="30">
        <v>276794.40000000002</v>
      </c>
      <c r="K1484" s="30">
        <v>276794.40000000002</v>
      </c>
      <c r="L1484" s="30">
        <v>175897</v>
      </c>
      <c r="M1484" s="30">
        <v>131922.75</v>
      </c>
      <c r="N1484" s="30">
        <v>79153.649999999994</v>
      </c>
      <c r="O1484" s="30">
        <v>79153.649999999994</v>
      </c>
    </row>
    <row r="1485" spans="1:15" x14ac:dyDescent="0.25">
      <c r="A1485" s="10" t="str">
        <f>MID(Tabla1[[#This Row],[Org 2]],1,2)</f>
        <v>05</v>
      </c>
      <c r="B1485" s="28" t="s">
        <v>165</v>
      </c>
      <c r="C1485" s="28" t="s">
        <v>122</v>
      </c>
      <c r="D1485" s="16" t="str">
        <f>VLOOKUP(C1485,Hoja2!B:C,2,FALSE)</f>
        <v>Mercados</v>
      </c>
      <c r="E1485" s="17" t="str">
        <f t="shared" si="86"/>
        <v>6</v>
      </c>
      <c r="F1485" s="17" t="str">
        <f t="shared" si="87"/>
        <v>62</v>
      </c>
      <c r="G1485" s="28" t="s">
        <v>455</v>
      </c>
      <c r="H1485" s="29" t="s">
        <v>456</v>
      </c>
      <c r="I1485" s="30">
        <v>0</v>
      </c>
      <c r="J1485" s="30">
        <v>22700</v>
      </c>
      <c r="K1485" s="30">
        <v>22700</v>
      </c>
      <c r="L1485" s="30">
        <v>0</v>
      </c>
      <c r="M1485" s="30">
        <v>0</v>
      </c>
      <c r="N1485" s="30">
        <v>0</v>
      </c>
      <c r="O1485" s="30">
        <v>0</v>
      </c>
    </row>
    <row r="1486" spans="1:15" x14ac:dyDescent="0.25">
      <c r="A1486" s="10" t="str">
        <f>MID(Tabla1[[#This Row],[Org 2]],1,2)</f>
        <v>05</v>
      </c>
      <c r="B1486" s="28" t="s">
        <v>165</v>
      </c>
      <c r="C1486" s="28" t="s">
        <v>122</v>
      </c>
      <c r="D1486" s="16" t="str">
        <f>VLOOKUP(C1486,Hoja2!B:C,2,FALSE)</f>
        <v>Mercados</v>
      </c>
      <c r="E1486" s="17" t="str">
        <f t="shared" si="86"/>
        <v>6</v>
      </c>
      <c r="F1486" s="17" t="str">
        <f t="shared" si="87"/>
        <v>62</v>
      </c>
      <c r="G1486" s="28" t="s">
        <v>612</v>
      </c>
      <c r="H1486" s="29" t="s">
        <v>611</v>
      </c>
      <c r="I1486" s="30">
        <v>0</v>
      </c>
      <c r="J1486" s="30">
        <v>32200</v>
      </c>
      <c r="K1486" s="30">
        <v>32200</v>
      </c>
      <c r="L1486" s="30">
        <v>14761.1</v>
      </c>
      <c r="M1486" s="30">
        <v>14761.1</v>
      </c>
      <c r="N1486" s="30">
        <v>14761.1</v>
      </c>
      <c r="O1486" s="30">
        <v>0</v>
      </c>
    </row>
    <row r="1487" spans="1:15" x14ac:dyDescent="0.25">
      <c r="A1487" s="10" t="str">
        <f>MID(Tabla1[[#This Row],[Org 2]],1,2)</f>
        <v>05</v>
      </c>
      <c r="B1487" s="28" t="s">
        <v>165</v>
      </c>
      <c r="C1487" s="28" t="s">
        <v>122</v>
      </c>
      <c r="D1487" s="16" t="str">
        <f>VLOOKUP(C1487,Hoja2!B:C,2,FALSE)</f>
        <v>Mercados</v>
      </c>
      <c r="E1487" s="17" t="str">
        <f t="shared" si="86"/>
        <v>6</v>
      </c>
      <c r="F1487" s="17" t="str">
        <f t="shared" si="87"/>
        <v>63</v>
      </c>
      <c r="G1487" s="28" t="s">
        <v>504</v>
      </c>
      <c r="H1487" s="29" t="s">
        <v>505</v>
      </c>
      <c r="I1487" s="30">
        <v>0</v>
      </c>
      <c r="J1487" s="30">
        <v>435163.62</v>
      </c>
      <c r="K1487" s="30">
        <v>435163.62</v>
      </c>
      <c r="L1487" s="30">
        <v>1699386.74</v>
      </c>
      <c r="M1487" s="30">
        <v>1616659.08</v>
      </c>
      <c r="N1487" s="30">
        <v>411888.93</v>
      </c>
      <c r="O1487" s="30">
        <v>409168.52</v>
      </c>
    </row>
    <row r="1488" spans="1:15" x14ac:dyDescent="0.25">
      <c r="A1488" s="10" t="str">
        <f>MID(Tabla1[[#This Row],[Org 2]],1,2)</f>
        <v>06</v>
      </c>
      <c r="B1488" s="28" t="s">
        <v>374</v>
      </c>
      <c r="C1488" s="28" t="s">
        <v>127</v>
      </c>
      <c r="D1488" s="16" t="str">
        <f>VLOOKUP(C1488,Hoja2!B:C,2,FALSE)</f>
        <v>Centro de Programas Juveniles</v>
      </c>
      <c r="E1488" s="17" t="str">
        <f t="shared" si="86"/>
        <v>6</v>
      </c>
      <c r="F1488" s="17" t="str">
        <f t="shared" si="87"/>
        <v>63</v>
      </c>
      <c r="G1488" s="28" t="s">
        <v>504</v>
      </c>
      <c r="H1488" s="29" t="s">
        <v>505</v>
      </c>
      <c r="I1488" s="30">
        <v>0</v>
      </c>
      <c r="J1488" s="30">
        <v>0</v>
      </c>
      <c r="K1488" s="30">
        <v>0</v>
      </c>
      <c r="L1488" s="30">
        <v>0</v>
      </c>
      <c r="M1488" s="30">
        <v>0</v>
      </c>
      <c r="N1488" s="30">
        <v>0</v>
      </c>
      <c r="O1488" s="30">
        <v>0</v>
      </c>
    </row>
    <row r="1489" spans="1:15" x14ac:dyDescent="0.25">
      <c r="A1489" s="10" t="str">
        <f>MID(Tabla1[[#This Row],[Org 2]],1,2)</f>
        <v>07</v>
      </c>
      <c r="B1489" s="28" t="s">
        <v>166</v>
      </c>
      <c r="C1489" s="28" t="s">
        <v>136</v>
      </c>
      <c r="D1489" s="16" t="str">
        <f>VLOOKUP(C1489,Hoja2!B:C,2,FALSE)</f>
        <v>Dirección del Área de Medio Ambiente</v>
      </c>
      <c r="E1489" s="17" t="str">
        <f t="shared" si="86"/>
        <v>2</v>
      </c>
      <c r="F1489" s="17" t="str">
        <f t="shared" si="87"/>
        <v>22</v>
      </c>
      <c r="G1489" s="28" t="s">
        <v>445</v>
      </c>
      <c r="H1489" s="29" t="s">
        <v>446</v>
      </c>
      <c r="I1489" s="30">
        <v>0</v>
      </c>
      <c r="J1489" s="30">
        <v>205000</v>
      </c>
      <c r="K1489" s="30">
        <v>205000</v>
      </c>
      <c r="L1489" s="30">
        <v>171430.1</v>
      </c>
      <c r="M1489" s="30">
        <v>171430.1</v>
      </c>
      <c r="N1489" s="30">
        <v>171429.96</v>
      </c>
      <c r="O1489" s="30">
        <v>171429.96</v>
      </c>
    </row>
    <row r="1490" spans="1:15" x14ac:dyDescent="0.25">
      <c r="A1490" s="18" t="str">
        <f>MID(Tabla1[[#This Row],[Org 2]],1,2)</f>
        <v>07</v>
      </c>
      <c r="B1490" s="28" t="s">
        <v>166</v>
      </c>
      <c r="C1490" s="28" t="s">
        <v>136</v>
      </c>
      <c r="D1490" s="19" t="str">
        <f>VLOOKUP(C1490,Hoja2!B:C,2,FALSE)</f>
        <v>Dirección del Área de Medio Ambiente</v>
      </c>
      <c r="E1490" s="20" t="str">
        <f t="shared" ref="E1490:E1496" si="88">LEFT(G1490,1)</f>
        <v>2</v>
      </c>
      <c r="F1490" s="20" t="str">
        <f t="shared" ref="F1490:F1496" si="89">LEFT(G1490,2)</f>
        <v>22</v>
      </c>
      <c r="G1490" s="28" t="s">
        <v>424</v>
      </c>
      <c r="H1490" s="29" t="s">
        <v>425</v>
      </c>
      <c r="I1490" s="30">
        <v>0</v>
      </c>
      <c r="J1490" s="30">
        <v>80000</v>
      </c>
      <c r="K1490" s="30">
        <v>80000</v>
      </c>
      <c r="L1490" s="30">
        <v>51026.67</v>
      </c>
      <c r="M1490" s="30">
        <v>51026.67</v>
      </c>
      <c r="N1490" s="30">
        <v>51026.67</v>
      </c>
      <c r="O1490" s="30">
        <v>51026.67</v>
      </c>
    </row>
    <row r="1491" spans="1:15" x14ac:dyDescent="0.25">
      <c r="A1491" s="18" t="str">
        <f>MID(Tabla1[[#This Row],[Org 2]],1,2)</f>
        <v>07</v>
      </c>
      <c r="B1491" s="28" t="s">
        <v>166</v>
      </c>
      <c r="C1491" s="28" t="s">
        <v>136</v>
      </c>
      <c r="D1491" s="19" t="str">
        <f>VLOOKUP(C1491,Hoja2!B:C,2,FALSE)</f>
        <v>Dirección del Área de Medio Ambiente</v>
      </c>
      <c r="E1491" s="20" t="str">
        <f t="shared" si="88"/>
        <v>2</v>
      </c>
      <c r="F1491" s="20" t="str">
        <f t="shared" si="89"/>
        <v>23</v>
      </c>
      <c r="G1491" s="28" t="s">
        <v>404</v>
      </c>
      <c r="H1491" s="29" t="s">
        <v>405</v>
      </c>
      <c r="I1491" s="30">
        <v>0</v>
      </c>
      <c r="J1491" s="30">
        <v>0</v>
      </c>
      <c r="K1491" s="30">
        <v>0</v>
      </c>
      <c r="L1491" s="30">
        <v>45.37</v>
      </c>
      <c r="M1491" s="30">
        <v>45.37</v>
      </c>
      <c r="N1491" s="30">
        <v>45.37</v>
      </c>
      <c r="O1491" s="30">
        <v>45.37</v>
      </c>
    </row>
    <row r="1492" spans="1:15" x14ac:dyDescent="0.25">
      <c r="A1492" s="18" t="str">
        <f>MID(Tabla1[[#This Row],[Org 2]],1,2)</f>
        <v>07</v>
      </c>
      <c r="B1492" s="28" t="s">
        <v>166</v>
      </c>
      <c r="C1492" s="28" t="s">
        <v>136</v>
      </c>
      <c r="D1492" s="19" t="str">
        <f>VLOOKUP(C1492,Hoja2!B:C,2,FALSE)</f>
        <v>Dirección del Área de Medio Ambiente</v>
      </c>
      <c r="E1492" s="20" t="str">
        <f t="shared" si="88"/>
        <v>2</v>
      </c>
      <c r="F1492" s="20" t="str">
        <f t="shared" si="89"/>
        <v>23</v>
      </c>
      <c r="G1492" s="28" t="s">
        <v>408</v>
      </c>
      <c r="H1492" s="29" t="s">
        <v>409</v>
      </c>
      <c r="I1492" s="30">
        <v>0</v>
      </c>
      <c r="J1492" s="30">
        <v>0</v>
      </c>
      <c r="K1492" s="30">
        <v>0</v>
      </c>
      <c r="L1492" s="30">
        <v>140.25</v>
      </c>
      <c r="M1492" s="30">
        <v>140.25</v>
      </c>
      <c r="N1492" s="30">
        <v>140.25</v>
      </c>
      <c r="O1492" s="30">
        <v>140.25</v>
      </c>
    </row>
    <row r="1493" spans="1:15" x14ac:dyDescent="0.25">
      <c r="A1493" s="18" t="str">
        <f>MID(Tabla1[[#This Row],[Org 2]],1,2)</f>
        <v>07</v>
      </c>
      <c r="B1493" s="28" t="s">
        <v>166</v>
      </c>
      <c r="C1493" s="28" t="s">
        <v>137</v>
      </c>
      <c r="D1493" s="19" t="str">
        <f>VLOOKUP(C1493,Hoja2!B:C,2,FALSE)</f>
        <v>Parques y Jardines</v>
      </c>
      <c r="E1493" s="20" t="str">
        <f t="shared" si="88"/>
        <v>1</v>
      </c>
      <c r="F1493" s="20" t="str">
        <f t="shared" si="89"/>
        <v>14</v>
      </c>
      <c r="G1493" s="28" t="s">
        <v>588</v>
      </c>
      <c r="H1493" s="29" t="s">
        <v>589</v>
      </c>
      <c r="I1493" s="30">
        <v>0</v>
      </c>
      <c r="J1493" s="30">
        <v>6554</v>
      </c>
      <c r="K1493" s="30">
        <v>6554</v>
      </c>
      <c r="L1493" s="30">
        <v>0</v>
      </c>
      <c r="M1493" s="30">
        <v>0</v>
      </c>
      <c r="N1493" s="30">
        <v>0</v>
      </c>
      <c r="O1493" s="30">
        <v>0</v>
      </c>
    </row>
    <row r="1494" spans="1:15" x14ac:dyDescent="0.25">
      <c r="A1494" s="18" t="str">
        <f>MID(Tabla1[[#This Row],[Org 2]],1,2)</f>
        <v>07</v>
      </c>
      <c r="B1494" s="28" t="s">
        <v>166</v>
      </c>
      <c r="C1494" s="28" t="s">
        <v>137</v>
      </c>
      <c r="D1494" s="19" t="str">
        <f>VLOOKUP(C1494,Hoja2!B:C,2,FALSE)</f>
        <v>Parques y Jardines</v>
      </c>
      <c r="E1494" s="20" t="str">
        <f t="shared" si="88"/>
        <v>6</v>
      </c>
      <c r="F1494" s="20" t="str">
        <f t="shared" si="89"/>
        <v>61</v>
      </c>
      <c r="G1494" s="28" t="s">
        <v>489</v>
      </c>
      <c r="H1494" s="29" t="s">
        <v>478</v>
      </c>
      <c r="I1494" s="30">
        <v>0</v>
      </c>
      <c r="J1494" s="30">
        <v>0</v>
      </c>
      <c r="K1494" s="30">
        <v>0</v>
      </c>
      <c r="L1494" s="30">
        <v>0</v>
      </c>
      <c r="M1494" s="30">
        <v>0</v>
      </c>
      <c r="N1494" s="30">
        <v>0</v>
      </c>
      <c r="O1494" s="30">
        <v>0</v>
      </c>
    </row>
    <row r="1495" spans="1:15" x14ac:dyDescent="0.25">
      <c r="A1495" s="18" t="str">
        <f>MID(Tabla1[[#This Row],[Org 2]],1,2)</f>
        <v>07</v>
      </c>
      <c r="B1495" s="28" t="s">
        <v>166</v>
      </c>
      <c r="C1495" s="28" t="s">
        <v>137</v>
      </c>
      <c r="D1495" s="19" t="str">
        <f>VLOOKUP(C1495,Hoja2!B:C,2,FALSE)</f>
        <v>Parques y Jardines</v>
      </c>
      <c r="E1495" s="20" t="str">
        <f t="shared" si="88"/>
        <v>6</v>
      </c>
      <c r="F1495" s="20" t="str">
        <f t="shared" si="89"/>
        <v>61</v>
      </c>
      <c r="G1495" s="28" t="s">
        <v>479</v>
      </c>
      <c r="H1495" s="29" t="s">
        <v>480</v>
      </c>
      <c r="I1495" s="30">
        <v>0</v>
      </c>
      <c r="J1495" s="30">
        <v>0</v>
      </c>
      <c r="K1495" s="30">
        <v>0</v>
      </c>
      <c r="L1495" s="30">
        <v>326045.42</v>
      </c>
      <c r="M1495" s="30">
        <v>326045.42</v>
      </c>
      <c r="N1495" s="30">
        <v>326045.42</v>
      </c>
      <c r="O1495" s="30">
        <v>292754.83</v>
      </c>
    </row>
    <row r="1496" spans="1:15" x14ac:dyDescent="0.25">
      <c r="A1496" s="18" t="str">
        <f>MID(Tabla1[[#This Row],[Org 2]],1,2)</f>
        <v>07</v>
      </c>
      <c r="B1496" s="28" t="s">
        <v>166</v>
      </c>
      <c r="C1496" s="28" t="s">
        <v>138</v>
      </c>
      <c r="D1496" s="19" t="str">
        <f>VLOOKUP(C1496,Hoja2!B:C,2,FALSE)</f>
        <v>Protección del Medio Ambiente</v>
      </c>
      <c r="E1496" s="20" t="str">
        <f t="shared" si="88"/>
        <v>2</v>
      </c>
      <c r="F1496" s="20" t="str">
        <f t="shared" si="89"/>
        <v>22</v>
      </c>
      <c r="G1496" s="28" t="s">
        <v>445</v>
      </c>
      <c r="H1496" s="29" t="s">
        <v>446</v>
      </c>
      <c r="I1496" s="30">
        <v>0</v>
      </c>
      <c r="J1496" s="30">
        <v>0</v>
      </c>
      <c r="K1496" s="30">
        <v>0</v>
      </c>
      <c r="L1496" s="30">
        <v>4985.2</v>
      </c>
      <c r="M1496" s="30">
        <v>4985.2</v>
      </c>
      <c r="N1496" s="30">
        <v>4985.2</v>
      </c>
      <c r="O1496" s="30">
        <v>4985.2</v>
      </c>
    </row>
    <row r="1497" spans="1:15" x14ac:dyDescent="0.25">
      <c r="A1497" s="18" t="str">
        <f>MID(Tabla1[[#This Row],[Org 2]],1,2)</f>
        <v>07</v>
      </c>
      <c r="B1497" s="28" t="s">
        <v>166</v>
      </c>
      <c r="C1497" s="28" t="s">
        <v>138</v>
      </c>
      <c r="D1497" s="19" t="str">
        <f>VLOOKUP(C1497,Hoja2!B:C,2,FALSE)</f>
        <v>Protección del Medio Ambiente</v>
      </c>
      <c r="E1497" s="20" t="str">
        <f t="shared" ref="E1497:E1506" si="90">LEFT(G1497,1)</f>
        <v>2</v>
      </c>
      <c r="F1497" s="20" t="str">
        <f t="shared" ref="F1497:F1506" si="91">LEFT(G1497,2)</f>
        <v>22</v>
      </c>
      <c r="G1497" s="28" t="s">
        <v>461</v>
      </c>
      <c r="H1497" s="29" t="s">
        <v>462</v>
      </c>
      <c r="I1497" s="30">
        <v>0</v>
      </c>
      <c r="J1497" s="30">
        <v>0</v>
      </c>
      <c r="K1497" s="30">
        <v>0</v>
      </c>
      <c r="L1497" s="30">
        <v>20945</v>
      </c>
      <c r="M1497" s="30">
        <v>20945</v>
      </c>
      <c r="N1497" s="30">
        <v>17847.5</v>
      </c>
      <c r="O1497" s="30">
        <v>17847.5</v>
      </c>
    </row>
    <row r="1498" spans="1:15" x14ac:dyDescent="0.25">
      <c r="A1498" s="18" t="str">
        <f>MID(Tabla1[[#This Row],[Org 2]],1,2)</f>
        <v>07</v>
      </c>
      <c r="B1498" s="28" t="s">
        <v>166</v>
      </c>
      <c r="C1498" s="28" t="s">
        <v>138</v>
      </c>
      <c r="D1498" s="19" t="str">
        <f>VLOOKUP(C1498,Hoja2!B:C,2,FALSE)</f>
        <v>Protección del Medio Ambiente</v>
      </c>
      <c r="E1498" s="20" t="str">
        <f t="shared" si="90"/>
        <v>2</v>
      </c>
      <c r="F1498" s="20" t="str">
        <f t="shared" si="91"/>
        <v>23</v>
      </c>
      <c r="G1498" s="28" t="s">
        <v>404</v>
      </c>
      <c r="H1498" s="29" t="s">
        <v>405</v>
      </c>
      <c r="I1498" s="30">
        <v>0</v>
      </c>
      <c r="J1498" s="30">
        <v>0</v>
      </c>
      <c r="K1498" s="30">
        <v>0</v>
      </c>
      <c r="L1498" s="30">
        <v>415.8</v>
      </c>
      <c r="M1498" s="30">
        <v>415.8</v>
      </c>
      <c r="N1498" s="30">
        <v>415.8</v>
      </c>
      <c r="O1498" s="30">
        <v>415.8</v>
      </c>
    </row>
    <row r="1499" spans="1:15" x14ac:dyDescent="0.25">
      <c r="A1499" s="18" t="str">
        <f>MID(Tabla1[[#This Row],[Org 2]],1,2)</f>
        <v>07</v>
      </c>
      <c r="B1499" s="28" t="s">
        <v>166</v>
      </c>
      <c r="C1499" s="28" t="s">
        <v>138</v>
      </c>
      <c r="D1499" s="19" t="str">
        <f>VLOOKUP(C1499,Hoja2!B:C,2,FALSE)</f>
        <v>Protección del Medio Ambiente</v>
      </c>
      <c r="E1499" s="20" t="str">
        <f t="shared" si="90"/>
        <v>2</v>
      </c>
      <c r="F1499" s="20" t="str">
        <f t="shared" si="91"/>
        <v>23</v>
      </c>
      <c r="G1499" s="28" t="s">
        <v>408</v>
      </c>
      <c r="H1499" s="29" t="s">
        <v>409</v>
      </c>
      <c r="I1499" s="30">
        <v>0</v>
      </c>
      <c r="J1499" s="30">
        <v>0</v>
      </c>
      <c r="K1499" s="30">
        <v>0</v>
      </c>
      <c r="L1499" s="30">
        <v>428.88</v>
      </c>
      <c r="M1499" s="30">
        <v>428.88</v>
      </c>
      <c r="N1499" s="30">
        <v>428.88</v>
      </c>
      <c r="O1499" s="30">
        <v>428.88</v>
      </c>
    </row>
    <row r="1500" spans="1:15" x14ac:dyDescent="0.25">
      <c r="A1500" s="18" t="str">
        <f>MID(Tabla1[[#This Row],[Org 2]],1,2)</f>
        <v>07</v>
      </c>
      <c r="B1500" s="28" t="s">
        <v>166</v>
      </c>
      <c r="C1500" s="28" t="s">
        <v>138</v>
      </c>
      <c r="D1500" s="19" t="str">
        <f>VLOOKUP(C1500,Hoja2!B:C,2,FALSE)</f>
        <v>Protección del Medio Ambiente</v>
      </c>
      <c r="E1500" s="20" t="str">
        <f t="shared" si="90"/>
        <v>6</v>
      </c>
      <c r="F1500" s="20" t="str">
        <f t="shared" si="91"/>
        <v>61</v>
      </c>
      <c r="G1500" s="28" t="s">
        <v>489</v>
      </c>
      <c r="H1500" s="29" t="s">
        <v>478</v>
      </c>
      <c r="I1500" s="30">
        <v>0</v>
      </c>
      <c r="J1500" s="30">
        <v>0</v>
      </c>
      <c r="K1500" s="30">
        <v>0</v>
      </c>
      <c r="L1500" s="30">
        <v>0</v>
      </c>
      <c r="M1500" s="30">
        <v>0</v>
      </c>
      <c r="N1500" s="30">
        <v>0</v>
      </c>
      <c r="O1500" s="30">
        <v>0</v>
      </c>
    </row>
    <row r="1501" spans="1:15" x14ac:dyDescent="0.25">
      <c r="A1501" s="18" t="str">
        <f>MID(Tabla1[[#This Row],[Org 2]],1,2)</f>
        <v>07</v>
      </c>
      <c r="B1501" s="28" t="s">
        <v>166</v>
      </c>
      <c r="C1501" s="28" t="s">
        <v>138</v>
      </c>
      <c r="D1501" s="19" t="str">
        <f>VLOOKUP(C1501,Hoja2!B:C,2,FALSE)</f>
        <v>Protección del Medio Ambiente</v>
      </c>
      <c r="E1501" s="20" t="str">
        <f t="shared" si="90"/>
        <v>6</v>
      </c>
      <c r="F1501" s="20" t="str">
        <f t="shared" si="91"/>
        <v>62</v>
      </c>
      <c r="G1501" s="28" t="s">
        <v>455</v>
      </c>
      <c r="H1501" s="29" t="s">
        <v>456</v>
      </c>
      <c r="I1501" s="30">
        <v>0</v>
      </c>
      <c r="J1501" s="30">
        <v>612125.28</v>
      </c>
      <c r="K1501" s="30">
        <v>612125.28</v>
      </c>
      <c r="L1501" s="30">
        <v>687091.19</v>
      </c>
      <c r="M1501" s="30">
        <v>680578.96</v>
      </c>
      <c r="N1501" s="30">
        <v>857.45</v>
      </c>
      <c r="O1501" s="30">
        <v>857.45</v>
      </c>
    </row>
    <row r="1502" spans="1:15" x14ac:dyDescent="0.25">
      <c r="A1502" s="18" t="str">
        <f>MID(Tabla1[[#This Row],[Org 2]],1,2)</f>
        <v>07</v>
      </c>
      <c r="B1502" s="28" t="s">
        <v>166</v>
      </c>
      <c r="C1502" s="28" t="s">
        <v>138</v>
      </c>
      <c r="D1502" s="19" t="str">
        <f>VLOOKUP(C1502,Hoja2!B:C,2,FALSE)</f>
        <v>Protección del Medio Ambiente</v>
      </c>
      <c r="E1502" s="20" t="str">
        <f t="shared" si="90"/>
        <v>6</v>
      </c>
      <c r="F1502" s="20" t="str">
        <f t="shared" si="91"/>
        <v>64</v>
      </c>
      <c r="G1502" s="28" t="s">
        <v>490</v>
      </c>
      <c r="H1502" s="29" t="s">
        <v>491</v>
      </c>
      <c r="I1502" s="30">
        <v>0</v>
      </c>
      <c r="J1502" s="30">
        <v>291504.82</v>
      </c>
      <c r="K1502" s="30">
        <v>291504.82</v>
      </c>
      <c r="L1502" s="30">
        <v>422528.37</v>
      </c>
      <c r="M1502" s="30">
        <v>422528.07</v>
      </c>
      <c r="N1502" s="30">
        <v>16643.55</v>
      </c>
      <c r="O1502" s="30">
        <v>0</v>
      </c>
    </row>
    <row r="1503" spans="1:15" x14ac:dyDescent="0.25">
      <c r="A1503" s="18" t="str">
        <f>MID(Tabla1[[#This Row],[Org 2]],1,2)</f>
        <v>08</v>
      </c>
      <c r="B1503" s="28" t="s">
        <v>167</v>
      </c>
      <c r="C1503" s="28" t="s">
        <v>141</v>
      </c>
      <c r="D1503" s="19" t="str">
        <f>VLOOKUP(C1503,Hoja2!B:C,2,FALSE)</f>
        <v>Movilidad</v>
      </c>
      <c r="E1503" s="20" t="str">
        <f t="shared" si="90"/>
        <v>6</v>
      </c>
      <c r="F1503" s="20" t="str">
        <f t="shared" si="91"/>
        <v>60</v>
      </c>
      <c r="G1503" s="28" t="s">
        <v>487</v>
      </c>
      <c r="H1503" s="29" t="s">
        <v>488</v>
      </c>
      <c r="I1503" s="30">
        <v>0</v>
      </c>
      <c r="J1503" s="30">
        <v>521178.09</v>
      </c>
      <c r="K1503" s="30">
        <v>521178.09</v>
      </c>
      <c r="L1503" s="30">
        <v>10486539.050000001</v>
      </c>
      <c r="M1503" s="30">
        <v>10259714.460000001</v>
      </c>
      <c r="N1503" s="30">
        <v>5809945.0999999996</v>
      </c>
      <c r="O1503" s="30">
        <v>4935878.97</v>
      </c>
    </row>
    <row r="1504" spans="1:15" x14ac:dyDescent="0.25">
      <c r="A1504" s="18" t="str">
        <f>MID(Tabla1[[#This Row],[Org 2]],1,2)</f>
        <v>08</v>
      </c>
      <c r="B1504" s="28" t="s">
        <v>167</v>
      </c>
      <c r="C1504" s="28" t="s">
        <v>141</v>
      </c>
      <c r="D1504" s="19" t="str">
        <f>VLOOKUP(C1504,Hoja2!B:C,2,FALSE)</f>
        <v>Movilidad</v>
      </c>
      <c r="E1504" s="20" t="str">
        <f t="shared" si="90"/>
        <v>6</v>
      </c>
      <c r="F1504" s="20" t="str">
        <f t="shared" si="91"/>
        <v>62</v>
      </c>
      <c r="G1504" s="28" t="s">
        <v>614</v>
      </c>
      <c r="H1504" s="29" t="s">
        <v>577</v>
      </c>
      <c r="I1504" s="30">
        <v>0</v>
      </c>
      <c r="J1504" s="30">
        <v>0</v>
      </c>
      <c r="K1504" s="30">
        <v>0</v>
      </c>
      <c r="L1504" s="30">
        <v>0</v>
      </c>
      <c r="M1504" s="30">
        <v>0</v>
      </c>
      <c r="N1504" s="30">
        <v>0</v>
      </c>
      <c r="O1504" s="30">
        <v>0</v>
      </c>
    </row>
    <row r="1505" spans="1:15" x14ac:dyDescent="0.25">
      <c r="A1505" s="18" t="str">
        <f>MID(Tabla1[[#This Row],[Org 2]],1,2)</f>
        <v>08</v>
      </c>
      <c r="B1505" s="28" t="s">
        <v>167</v>
      </c>
      <c r="C1505" s="28" t="s">
        <v>145</v>
      </c>
      <c r="D1505" s="19" t="str">
        <f>VLOOKUP(C1505,Hoja2!B:C,2,FALSE)</f>
        <v>Transporte Colectivo Urbano de Viajeros</v>
      </c>
      <c r="E1505" s="20" t="str">
        <f t="shared" si="90"/>
        <v>7</v>
      </c>
      <c r="F1505" s="20" t="str">
        <f t="shared" si="91"/>
        <v>74</v>
      </c>
      <c r="G1505" s="28" t="s">
        <v>726</v>
      </c>
      <c r="H1505" s="29" t="s">
        <v>727</v>
      </c>
      <c r="I1505" s="30">
        <v>0</v>
      </c>
      <c r="J1505" s="30">
        <v>8292353.1299999999</v>
      </c>
      <c r="K1505" s="30">
        <v>8292353.1299999999</v>
      </c>
      <c r="L1505" s="30">
        <v>8292353.1299999999</v>
      </c>
      <c r="M1505" s="30">
        <v>8292353.1299999999</v>
      </c>
      <c r="N1505" s="30">
        <v>8292353.1299999999</v>
      </c>
      <c r="O1505" s="30">
        <v>8292353.1299999999</v>
      </c>
    </row>
    <row r="1506" spans="1:15" x14ac:dyDescent="0.25">
      <c r="A1506" s="18" t="str">
        <f>MID(Tabla1[[#This Row],[Org 2]],1,2)</f>
        <v>10</v>
      </c>
      <c r="B1506" s="28" t="s">
        <v>168</v>
      </c>
      <c r="C1506" s="28" t="s">
        <v>152</v>
      </c>
      <c r="D1506" s="19" t="str">
        <f>VLOOKUP(C1506,Hoja2!B:C,2,FALSE)</f>
        <v>Iniciativas Sociales</v>
      </c>
      <c r="E1506" s="20" t="str">
        <f t="shared" si="90"/>
        <v>6</v>
      </c>
      <c r="F1506" s="20" t="str">
        <f t="shared" si="91"/>
        <v>62</v>
      </c>
      <c r="G1506" s="28" t="s">
        <v>612</v>
      </c>
      <c r="H1506" s="29" t="s">
        <v>611</v>
      </c>
      <c r="I1506" s="30">
        <v>0</v>
      </c>
      <c r="J1506" s="30">
        <v>0</v>
      </c>
      <c r="K1506" s="30">
        <v>0</v>
      </c>
      <c r="L1506" s="30">
        <v>0</v>
      </c>
      <c r="M1506" s="30">
        <v>0</v>
      </c>
      <c r="N1506" s="30">
        <v>0</v>
      </c>
      <c r="O1506" s="30">
        <v>0</v>
      </c>
    </row>
    <row r="1507" spans="1:15" x14ac:dyDescent="0.25">
      <c r="A1507" s="18" t="str">
        <f>MID(Tabla1[[#This Row],[Org 2]],1,2)</f>
        <v>10</v>
      </c>
      <c r="B1507" s="28" t="s">
        <v>168</v>
      </c>
      <c r="C1507" s="28" t="s">
        <v>152</v>
      </c>
      <c r="D1507" s="19" t="str">
        <f>VLOOKUP(C1507,Hoja2!B:C,2,FALSE)</f>
        <v>Iniciativas Sociales</v>
      </c>
      <c r="E1507" s="20" t="str">
        <f t="shared" ref="E1507:E1508" si="92">LEFT(G1507,1)</f>
        <v>6</v>
      </c>
      <c r="F1507" s="20" t="str">
        <f t="shared" ref="F1507:F1508" si="93">LEFT(G1507,2)</f>
        <v>64</v>
      </c>
      <c r="G1507" s="28" t="s">
        <v>490</v>
      </c>
      <c r="H1507" s="29" t="s">
        <v>491</v>
      </c>
      <c r="I1507" s="30">
        <v>90000</v>
      </c>
      <c r="J1507" s="30">
        <v>198250</v>
      </c>
      <c r="K1507" s="30">
        <v>288250</v>
      </c>
      <c r="L1507" s="30">
        <v>288250</v>
      </c>
      <c r="M1507" s="30">
        <v>288250</v>
      </c>
      <c r="N1507" s="30">
        <v>55814.29</v>
      </c>
      <c r="O1507" s="30">
        <v>0</v>
      </c>
    </row>
    <row r="1508" spans="1:15" x14ac:dyDescent="0.25">
      <c r="A1508" s="18" t="str">
        <f>MID(Tabla1[[#This Row],[Org 2]],1,2)</f>
        <v>10</v>
      </c>
      <c r="B1508" s="28" t="s">
        <v>168</v>
      </c>
      <c r="C1508" s="28" t="s">
        <v>153</v>
      </c>
      <c r="D1508" s="19" t="str">
        <f>VLOOKUP(C1508,Hoja2!B:C,2,FALSE)</f>
        <v>Dirección Área de Servicios Sociales</v>
      </c>
      <c r="E1508" s="20" t="str">
        <f t="shared" si="92"/>
        <v>6</v>
      </c>
      <c r="F1508" s="20" t="str">
        <f t="shared" si="93"/>
        <v>64</v>
      </c>
      <c r="G1508" s="28" t="s">
        <v>490</v>
      </c>
      <c r="H1508" s="29" t="s">
        <v>491</v>
      </c>
      <c r="I1508" s="30">
        <v>375000</v>
      </c>
      <c r="J1508" s="30">
        <v>147000</v>
      </c>
      <c r="K1508" s="30">
        <v>522000</v>
      </c>
      <c r="L1508" s="30">
        <v>522000</v>
      </c>
      <c r="M1508" s="30">
        <v>522000</v>
      </c>
      <c r="N1508" s="30">
        <v>123158.51</v>
      </c>
      <c r="O1508" s="30">
        <v>73197.919999999998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DICIEMRE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 2022</vt:lpstr>
      <vt:lpstr>Ejecución 31 diciembre 2022</vt:lpstr>
      <vt:lpstr>Hoja2</vt:lpstr>
      <vt:lpstr>'TABLA DINAMICA 31 DICIEMBR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2022-11-02T09:27:11Z</cp:lastPrinted>
  <dcterms:created xsi:type="dcterms:W3CDTF">2016-04-19T12:18:23Z</dcterms:created>
  <dcterms:modified xsi:type="dcterms:W3CDTF">2023-02-14T09:22:08Z</dcterms:modified>
</cp:coreProperties>
</file>