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30" windowWidth="7490" windowHeight="4140" activeTab="1"/>
  </bookViews>
  <sheets>
    <sheet name="TD" sheetId="2" r:id="rId1"/>
    <sheet name="Gastos tercer trimestre" sheetId="1" r:id="rId2"/>
  </sheets>
  <externalReferences>
    <externalReference r:id="rId3"/>
  </externalReferences>
  <calcPr calcId="125725"/>
  <pivotCaches>
    <pivotCache cacheId="8" r:id="rId4"/>
  </pivotCaches>
</workbook>
</file>

<file path=xl/calcChain.xml><?xml version="1.0" encoding="utf-8"?>
<calcChain xmlns="http://schemas.openxmlformats.org/spreadsheetml/2006/main">
  <c r="C7" i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E6"/>
  <c r="D6"/>
</calcChain>
</file>

<file path=xl/sharedStrings.xml><?xml version="1.0" encoding="utf-8"?>
<sst xmlns="http://schemas.openxmlformats.org/spreadsheetml/2006/main" count="212" uniqueCount="121">
  <si>
    <t>Semana Internacional de Cine Valladolid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</si>
  <si>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</si>
  <si>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</si>
  <si>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</si>
  <si>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</si>
  <si>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</si>
  <si>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</si>
  <si>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Reintegros de Gastos</t>
  </si>
  <si>
    <t>Org.</t>
  </si>
  <si>
    <t>Prog.</t>
  </si>
  <si>
    <t>Econ.</t>
  </si>
  <si>
    <t>09</t>
  </si>
  <si>
    <t>3343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</si>
  <si>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</si>
  <si>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</si>
  <si>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</si>
  <si>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</si>
  <si>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</si>
  <si>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</si>
  <si>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</si>
  <si>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</si>
  <si>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</si>
  <si>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</si>
  <si>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</si>
  <si>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</si>
  <si>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</si>
  <si>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</si>
  <si>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</si>
  <si>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</si>
  <si>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</si>
  <si>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</si>
  <si>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202</t>
  </si>
  <si>
    <t>Arrendamientos de edificios y otras construcciones.</t>
  </si>
  <si>
    <t>203</t>
  </si>
  <si>
    <t>Arrendamientos de maquinaria, instalaciones y utillaje.</t>
  </si>
  <si>
    <t>208</t>
  </si>
  <si>
    <t>Arrendamientos de otro inmovilizado material.</t>
  </si>
  <si>
    <t>213</t>
  </si>
  <si>
    <t>Reparación de maquinaria, instalaciones técnicas y utillaje.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</si>
  <si>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</si>
  <si>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</si>
  <si>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</si>
  <si>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</si>
  <si>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</si>
  <si>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</si>
  <si>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</si>
  <si>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</si>
  <si>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22101</t>
  </si>
  <si>
    <t>Agua.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</si>
  <si>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</si>
  <si>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</si>
  <si>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</si>
  <si>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</si>
  <si>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</si>
  <si>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</si>
  <si>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</si>
  <si>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</si>
  <si>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</si>
  <si>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</si>
  <si>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</si>
  <si>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</si>
  <si>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</si>
  <si>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</si>
  <si>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</si>
  <si>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</si>
  <si>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</si>
  <si>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</si>
  <si>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</si>
  <si>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</si>
  <si>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</si>
  <si>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</si>
  <si>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</si>
  <si>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</si>
  <si>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</si>
  <si>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</si>
  <si>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359</t>
  </si>
  <si>
    <t>Otros gastos financieros.</t>
  </si>
  <si>
    <t>411</t>
  </si>
  <si>
    <t>Transf. corriente a la F.M. Cultura</t>
  </si>
  <si>
    <t>481</t>
  </si>
  <si>
    <t>Premios, becas, etc.</t>
  </si>
  <si>
    <t>623</t>
  </si>
  <si>
    <t>Maquinaria, instalaciones técnicas y utillaje.</t>
  </si>
  <si>
    <t>626</t>
  </si>
  <si>
    <t>640</t>
  </si>
  <si>
    <t>Gastos en inversiones de carácter inmaterial.</t>
  </si>
  <si>
    <t>641</t>
  </si>
  <si>
    <t>Gastos en aplicaciones informáticas.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</si>
  <si>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</si>
  <si>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</si>
  <si>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</si>
  <si>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</si>
  <si>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</si>
  <si>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</si>
  <si>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ESTADO DE EJECUCIÓN HASTA</t>
  </si>
  <si>
    <t>Descripción</t>
  </si>
  <si>
    <t>Denominación</t>
  </si>
  <si>
    <t>Seminci</t>
  </si>
  <si>
    <t>Cap.</t>
  </si>
  <si>
    <t>Suma de Créditos Iniciales</t>
  </si>
  <si>
    <t>Datos</t>
  </si>
  <si>
    <t>Total general</t>
  </si>
  <si>
    <t>Suma de Créditos Totales</t>
  </si>
  <si>
    <t>Total 09</t>
  </si>
  <si>
    <t>Total 3343</t>
  </si>
  <si>
    <t>1</t>
  </si>
  <si>
    <t>2</t>
  </si>
  <si>
    <t>3</t>
  </si>
  <si>
    <t>4</t>
  </si>
  <si>
    <t>6</t>
  </si>
  <si>
    <t>8</t>
  </si>
  <si>
    <t>Total Seminci</t>
  </si>
  <si>
    <t>Suma de Modificaciones</t>
  </si>
  <si>
    <t>Suma de Obligaciones Reconocidas</t>
  </si>
  <si>
    <t>Suma de Pagos Realizados</t>
  </si>
  <si>
    <t>Ejecución</t>
  </si>
  <si>
    <t>206</t>
  </si>
  <si>
    <t>Arrendamientos de equipos para procesos de información.</t>
  </si>
  <si>
    <t>22199</t>
  </si>
  <si>
    <t>Otros suministros.</t>
  </si>
  <si>
    <t>Art.</t>
  </si>
</sst>
</file>

<file path=xl/styles.xml><?xml version="1.0" encoding="utf-8"?>
<styleSheet xmlns="http://schemas.openxmlformats.org/spreadsheetml/2006/main">
  <fonts count="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4" fontId="3" fillId="0" borderId="0" xfId="0" applyNumberFormat="1" applyFont="1" applyAlignment="1">
      <alignment horizontal="right" vertical="center"/>
    </xf>
    <xf numFmtId="4" fontId="5" fillId="0" borderId="0" xfId="1" applyNumberFormat="1" applyFont="1" applyAlignment="1">
      <alignment wrapText="1"/>
    </xf>
    <xf numFmtId="14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right" vertical="center"/>
    </xf>
    <xf numFmtId="1" fontId="5" fillId="0" borderId="0" xfId="2" applyNumberFormat="1" applyFont="1"/>
    <xf numFmtId="49" fontId="5" fillId="0" borderId="0" xfId="2" applyNumberFormat="1" applyFont="1"/>
    <xf numFmtId="4" fontId="5" fillId="0" borderId="0" xfId="2" applyNumberFormat="1" applyFont="1"/>
    <xf numFmtId="0" fontId="3" fillId="0" borderId="0" xfId="0" pivotButton="1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wrapText="1"/>
    </xf>
    <xf numFmtId="4" fontId="3" fillId="0" borderId="0" xfId="0" applyNumberFormat="1" applyFont="1" applyFill="1" applyBorder="1" applyAlignment="1" applyProtection="1"/>
    <xf numFmtId="10" fontId="3" fillId="0" borderId="0" xfId="0" applyNumberFormat="1" applyFont="1" applyFill="1" applyBorder="1" applyAlignment="1" applyProtection="1"/>
  </cellXfs>
  <cellStyles count="3">
    <cellStyle name="Normal" xfId="0" builtinId="0"/>
    <cellStyle name="Normal_Gastos primer trimestre" xfId="1"/>
    <cellStyle name="Normal_Gastos tercer trimestre" xfId="2"/>
  </cellStyles>
  <dxfs count="22">
    <dxf>
      <alignment wrapText="1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 readingOrder="0"/>
    </dxf>
    <dxf>
      <alignment wrapText="1" readingOrder="0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stos%20segundo%20trimestre%20SEMINC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"/>
      <sheetName val="Gastos segundo trimestre"/>
    </sheetNames>
    <sheetDataSet>
      <sheetData sheetId="0"/>
      <sheetData sheetId="1">
        <row r="5">
          <cell r="B5" t="str">
            <v>Prog.</v>
          </cell>
          <cell r="C5" t="str">
            <v>Denominación</v>
          </cell>
        </row>
        <row r="6">
          <cell r="B6" t="str">
            <v>3343</v>
          </cell>
          <cell r="C6" t="str">
            <v>Seminci</v>
          </cell>
        </row>
        <row r="7">
          <cell r="B7" t="str">
            <v>3343</v>
          </cell>
          <cell r="C7" t="str">
            <v>Seminci</v>
          </cell>
        </row>
        <row r="8">
          <cell r="B8" t="str">
            <v>3343</v>
          </cell>
          <cell r="C8" t="str">
            <v>Seminci</v>
          </cell>
        </row>
        <row r="9">
          <cell r="B9" t="str">
            <v>3343</v>
          </cell>
          <cell r="C9" t="str">
            <v>Seminci</v>
          </cell>
        </row>
        <row r="10">
          <cell r="B10" t="str">
            <v>3343</v>
          </cell>
          <cell r="C10" t="str">
            <v>Seminci</v>
          </cell>
        </row>
        <row r="11">
          <cell r="B11" t="str">
            <v>3343</v>
          </cell>
          <cell r="C11" t="str">
            <v>Seminci</v>
          </cell>
        </row>
        <row r="12">
          <cell r="B12" t="str">
            <v>3343</v>
          </cell>
          <cell r="C12" t="str">
            <v>Seminci</v>
          </cell>
        </row>
        <row r="13">
          <cell r="B13" t="str">
            <v>3343</v>
          </cell>
          <cell r="C13" t="str">
            <v>Seminci</v>
          </cell>
        </row>
        <row r="14">
          <cell r="B14" t="str">
            <v>3343</v>
          </cell>
          <cell r="C14" t="str">
            <v>Seminci</v>
          </cell>
        </row>
        <row r="15">
          <cell r="B15" t="str">
            <v>3343</v>
          </cell>
          <cell r="C15" t="str">
            <v>Seminci</v>
          </cell>
        </row>
        <row r="16">
          <cell r="B16" t="str">
            <v>3343</v>
          </cell>
          <cell r="C16" t="str">
            <v>Seminci</v>
          </cell>
        </row>
        <row r="17">
          <cell r="B17" t="str">
            <v>3343</v>
          </cell>
          <cell r="C17" t="str">
            <v>Seminci</v>
          </cell>
        </row>
        <row r="18">
          <cell r="B18" t="str">
            <v>3343</v>
          </cell>
          <cell r="C18" t="str">
            <v>Seminci</v>
          </cell>
        </row>
        <row r="19">
          <cell r="B19" t="str">
            <v>3343</v>
          </cell>
          <cell r="C19" t="str">
            <v>Seminci</v>
          </cell>
        </row>
        <row r="20">
          <cell r="B20" t="str">
            <v>3343</v>
          </cell>
          <cell r="C20" t="str">
            <v>Seminci</v>
          </cell>
        </row>
        <row r="21">
          <cell r="B21" t="str">
            <v>3343</v>
          </cell>
          <cell r="C21" t="str">
            <v>Seminci</v>
          </cell>
        </row>
        <row r="22">
          <cell r="B22" t="str">
            <v>3343</v>
          </cell>
          <cell r="C22" t="str">
            <v>Seminci</v>
          </cell>
        </row>
        <row r="23">
          <cell r="B23" t="str">
            <v>3343</v>
          </cell>
          <cell r="C23" t="str">
            <v>Seminci</v>
          </cell>
        </row>
        <row r="24">
          <cell r="B24" t="str">
            <v>3343</v>
          </cell>
          <cell r="C24" t="str">
            <v>Seminci</v>
          </cell>
        </row>
        <row r="25">
          <cell r="B25" t="str">
            <v>3343</v>
          </cell>
          <cell r="C25" t="str">
            <v>Seminci</v>
          </cell>
        </row>
        <row r="26">
          <cell r="B26" t="str">
            <v>3343</v>
          </cell>
          <cell r="C26" t="str">
            <v>Seminci</v>
          </cell>
        </row>
        <row r="27">
          <cell r="B27" t="str">
            <v>3343</v>
          </cell>
          <cell r="C27" t="str">
            <v>Seminci</v>
          </cell>
        </row>
        <row r="28">
          <cell r="B28" t="str">
            <v>3343</v>
          </cell>
          <cell r="C28" t="str">
            <v>Seminci</v>
          </cell>
        </row>
        <row r="29">
          <cell r="B29" t="str">
            <v>3343</v>
          </cell>
          <cell r="C29" t="str">
            <v>Seminci</v>
          </cell>
        </row>
        <row r="30">
          <cell r="B30" t="str">
            <v>3343</v>
          </cell>
          <cell r="C30" t="str">
            <v>Seminci</v>
          </cell>
        </row>
        <row r="31">
          <cell r="B31" t="str">
            <v>3343</v>
          </cell>
          <cell r="C31" t="str">
            <v>Seminci</v>
          </cell>
        </row>
        <row r="32">
          <cell r="B32" t="str">
            <v>3343</v>
          </cell>
          <cell r="C32" t="str">
            <v>Seminci</v>
          </cell>
        </row>
        <row r="33">
          <cell r="B33" t="str">
            <v>3343</v>
          </cell>
          <cell r="C33" t="str">
            <v>Seminci</v>
          </cell>
        </row>
        <row r="34">
          <cell r="B34" t="str">
            <v>3343</v>
          </cell>
          <cell r="C34" t="str">
            <v>Seminci</v>
          </cell>
        </row>
        <row r="35">
          <cell r="B35" t="str">
            <v>3343</v>
          </cell>
          <cell r="C35" t="str">
            <v>Seminci</v>
          </cell>
        </row>
        <row r="36">
          <cell r="B36" t="str">
            <v>3343</v>
          </cell>
          <cell r="C36" t="str">
            <v>Seminci</v>
          </cell>
        </row>
        <row r="37">
          <cell r="B37" t="str">
            <v>3343</v>
          </cell>
          <cell r="C37" t="str">
            <v>Seminci</v>
          </cell>
        </row>
        <row r="38">
          <cell r="B38" t="str">
            <v>3343</v>
          </cell>
          <cell r="C38" t="str">
            <v>Seminci</v>
          </cell>
        </row>
        <row r="39">
          <cell r="B39" t="str">
            <v>3343</v>
          </cell>
          <cell r="C39" t="str">
            <v>Seminci</v>
          </cell>
        </row>
        <row r="40">
          <cell r="B40" t="str">
            <v>3343</v>
          </cell>
          <cell r="C40" t="str">
            <v>Seminci</v>
          </cell>
        </row>
        <row r="41">
          <cell r="B41" t="str">
            <v>3343</v>
          </cell>
          <cell r="C41" t="str">
            <v>Seminci</v>
          </cell>
        </row>
        <row r="42">
          <cell r="B42" t="str">
            <v>3343</v>
          </cell>
          <cell r="C42" t="str">
            <v>Seminci</v>
          </cell>
        </row>
        <row r="43">
          <cell r="B43" t="str">
            <v>3343</v>
          </cell>
          <cell r="C43" t="str">
            <v>Seminci</v>
          </cell>
        </row>
        <row r="44">
          <cell r="B44" t="str">
            <v>3343</v>
          </cell>
          <cell r="C44" t="str">
            <v>Seminci</v>
          </cell>
        </row>
        <row r="45">
          <cell r="B45" t="str">
            <v>3343</v>
          </cell>
          <cell r="C45" t="str">
            <v>Seminci</v>
          </cell>
        </row>
        <row r="46">
          <cell r="B46" t="str">
            <v>3343</v>
          </cell>
          <cell r="C46" t="str">
            <v>Seminci</v>
          </cell>
        </row>
        <row r="47">
          <cell r="B47" t="str">
            <v>3343</v>
          </cell>
          <cell r="C47" t="str">
            <v>Seminci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2656.549521412038" createdVersion="3" refreshedVersion="3" recordCount="41">
  <cacheSource type="worksheet">
    <worksheetSource ref="A5:M46" sheet="Gastos tercer trimestre"/>
  </cacheSource>
  <cacheFields count="14">
    <cacheField name="Org." numFmtId="1">
      <sharedItems count="1">
        <s v="09"/>
      </sharedItems>
    </cacheField>
    <cacheField name="Prog." numFmtId="1">
      <sharedItems count="1">
        <s v="3343"/>
      </sharedItems>
    </cacheField>
    <cacheField name="Denominación" numFmtId="1">
      <sharedItems count="1">
        <s v="Seminci"/>
      </sharedItems>
    </cacheField>
    <cacheField name="Cap." numFmtId="0">
      <sharedItems count="6">
        <s v="1"/>
        <s v="2"/>
        <s v="3"/>
        <s v="4"/>
        <s v="6"/>
        <s v="8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381180"/>
    </cacheField>
    <cacheField name="Modificaciones" numFmtId="4">
      <sharedItems containsSemiMixedTypes="0" containsString="0" containsNumber="1" containsInteger="1" minValue="-4600" maxValue="4600"/>
    </cacheField>
    <cacheField name="Créditos Totales" numFmtId="4">
      <sharedItems containsSemiMixedTypes="0" containsString="0" containsNumber="1" containsInteger="1" minValue="0" maxValue="1381180"/>
    </cacheField>
    <cacheField name="Obligaciones Reconocidas" numFmtId="4">
      <sharedItems containsSemiMixedTypes="0" containsString="0" containsNumber="1" minValue="0" maxValue="384022.25"/>
    </cacheField>
    <cacheField name="Pagos Realizados" numFmtId="4">
      <sharedItems containsSemiMixedTypes="0" containsString="0" containsNumber="1" minValue="0" maxValue="384022.25"/>
    </cacheField>
    <cacheField name="Reintegros de Gastos" numFmtId="4">
      <sharedItems containsNonDate="0" containsString="0" containsBlank="1"/>
    </cacheField>
    <cacheField name="Grado ejecución" numFmtId="0" formula="'Obligaciones Reconocidas'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x v="0"/>
    <x v="0"/>
    <x v="0"/>
    <x v="0"/>
    <s v="12"/>
    <s v="12003"/>
    <s v="Sueldos del Grupo C1."/>
    <n v="11600"/>
    <n v="0"/>
    <n v="11600"/>
    <n v="5840.35"/>
    <n v="5840.35"/>
    <m/>
  </r>
  <r>
    <x v="0"/>
    <x v="0"/>
    <x v="0"/>
    <x v="0"/>
    <s v="12"/>
    <s v="12006"/>
    <s v="Trienios."/>
    <n v="2600"/>
    <n v="0"/>
    <n v="2600"/>
    <n v="1494.15"/>
    <n v="1494.15"/>
    <m/>
  </r>
  <r>
    <x v="0"/>
    <x v="0"/>
    <x v="0"/>
    <x v="0"/>
    <s v="12"/>
    <s v="12100"/>
    <s v="Complemento de destino."/>
    <n v="6250"/>
    <n v="0"/>
    <n v="6250"/>
    <n v="3626.82"/>
    <n v="3626.82"/>
    <m/>
  </r>
  <r>
    <x v="0"/>
    <x v="0"/>
    <x v="0"/>
    <x v="0"/>
    <s v="12"/>
    <s v="12101"/>
    <s v="Complemento específico."/>
    <n v="12200"/>
    <n v="0"/>
    <n v="12200"/>
    <n v="9628.19"/>
    <n v="9628.19"/>
    <m/>
  </r>
  <r>
    <x v="0"/>
    <x v="0"/>
    <x v="0"/>
    <x v="0"/>
    <s v="12"/>
    <s v="12103"/>
    <s v="Otros complementos."/>
    <n v="1200"/>
    <n v="0"/>
    <n v="1200"/>
    <n v="697.62"/>
    <n v="697.62"/>
    <m/>
  </r>
  <r>
    <x v="0"/>
    <x v="0"/>
    <x v="0"/>
    <x v="0"/>
    <s v="13"/>
    <s v="13000"/>
    <s v="Retribuciones básicas."/>
    <n v="59000"/>
    <n v="0"/>
    <n v="59000"/>
    <n v="34344.43"/>
    <n v="34344.43"/>
    <m/>
  </r>
  <r>
    <x v="0"/>
    <x v="0"/>
    <x v="0"/>
    <x v="0"/>
    <s v="13"/>
    <s v="13002"/>
    <s v="Otras remuneraciones."/>
    <n v="47500"/>
    <n v="0"/>
    <n v="47500"/>
    <n v="29830.25"/>
    <n v="29830.25"/>
    <m/>
  </r>
  <r>
    <x v="0"/>
    <x v="0"/>
    <x v="0"/>
    <x v="0"/>
    <s v="13"/>
    <s v="131"/>
    <s v="Laboral temporal."/>
    <n v="89000"/>
    <n v="4600"/>
    <n v="93600"/>
    <n v="51466.75"/>
    <n v="51466.75"/>
    <m/>
  </r>
  <r>
    <x v="0"/>
    <x v="0"/>
    <x v="0"/>
    <x v="0"/>
    <s v="16"/>
    <s v="16000"/>
    <s v="Seguridad Social."/>
    <n v="71000"/>
    <n v="-4600"/>
    <n v="66400"/>
    <n v="38289.89"/>
    <n v="38289.89"/>
    <m/>
  </r>
  <r>
    <x v="0"/>
    <x v="0"/>
    <x v="0"/>
    <x v="1"/>
    <s v="20"/>
    <s v="202"/>
    <s v="Arrendamientos de edificios y otras construcciones."/>
    <n v="2000"/>
    <n v="0"/>
    <n v="2000"/>
    <n v="0"/>
    <n v="0"/>
    <m/>
  </r>
  <r>
    <x v="0"/>
    <x v="0"/>
    <x v="0"/>
    <x v="1"/>
    <s v="20"/>
    <s v="203"/>
    <s v="Arrendamientos de maquinaria, instalaciones y utillaje."/>
    <n v="41100"/>
    <n v="0"/>
    <n v="41100"/>
    <n v="774.4"/>
    <n v="774.4"/>
    <m/>
  </r>
  <r>
    <x v="0"/>
    <x v="0"/>
    <x v="0"/>
    <x v="1"/>
    <s v="20"/>
    <s v="206"/>
    <s v="Arrendamientos de equipos para procesos de información."/>
    <n v="0"/>
    <n v="0"/>
    <n v="0"/>
    <n v="72.599999999999994"/>
    <n v="72.599999999999994"/>
    <m/>
  </r>
  <r>
    <x v="0"/>
    <x v="0"/>
    <x v="0"/>
    <x v="1"/>
    <s v="20"/>
    <s v="208"/>
    <s v="Arrendamientos de otro inmovilizado material."/>
    <n v="10000"/>
    <n v="0"/>
    <n v="10000"/>
    <n v="11985.05"/>
    <n v="11985.05"/>
    <m/>
  </r>
  <r>
    <x v="0"/>
    <x v="0"/>
    <x v="0"/>
    <x v="1"/>
    <s v="21"/>
    <s v="213"/>
    <s v="Reparación de maquinaria, instalaciones técnicas y utillaje."/>
    <n v="3150"/>
    <n v="0"/>
    <n v="3150"/>
    <n v="1735.98"/>
    <n v="1735.98"/>
    <m/>
  </r>
  <r>
    <x v="0"/>
    <x v="0"/>
    <x v="0"/>
    <x v="1"/>
    <s v="21"/>
    <s v="216"/>
    <s v="Equipos para procesos de información."/>
    <n v="1000"/>
    <n v="0"/>
    <n v="1000"/>
    <n v="508.2"/>
    <n v="508.2"/>
    <m/>
  </r>
  <r>
    <x v="0"/>
    <x v="0"/>
    <x v="0"/>
    <x v="1"/>
    <s v="22"/>
    <s v="22000"/>
    <s v="Ordinario no inventariable."/>
    <n v="10000"/>
    <n v="0"/>
    <n v="10000"/>
    <n v="1005.43"/>
    <n v="1005.43"/>
    <m/>
  </r>
  <r>
    <x v="0"/>
    <x v="0"/>
    <x v="0"/>
    <x v="1"/>
    <s v="22"/>
    <s v="22001"/>
    <s v="Prensa, revistas, libros y otras publicaciones."/>
    <n v="2000"/>
    <n v="0"/>
    <n v="2000"/>
    <n v="2029.52"/>
    <n v="2029.52"/>
    <m/>
  </r>
  <r>
    <x v="0"/>
    <x v="0"/>
    <x v="0"/>
    <x v="1"/>
    <s v="22"/>
    <s v="22100"/>
    <s v="Energía eléctrica."/>
    <n v="600"/>
    <n v="0"/>
    <n v="600"/>
    <n v="284.60000000000002"/>
    <n v="284.60000000000002"/>
    <m/>
  </r>
  <r>
    <x v="0"/>
    <x v="0"/>
    <x v="0"/>
    <x v="1"/>
    <s v="22"/>
    <s v="22101"/>
    <s v="Agua."/>
    <n v="400"/>
    <n v="0"/>
    <n v="400"/>
    <n v="230.18"/>
    <n v="230.18"/>
    <m/>
  </r>
  <r>
    <x v="0"/>
    <x v="0"/>
    <x v="0"/>
    <x v="1"/>
    <s v="22"/>
    <s v="22199"/>
    <s v="Otros suministros."/>
    <n v="0"/>
    <n v="0"/>
    <n v="0"/>
    <n v="426.53"/>
    <n v="426.53"/>
    <m/>
  </r>
  <r>
    <x v="0"/>
    <x v="0"/>
    <x v="0"/>
    <x v="1"/>
    <s v="22"/>
    <s v="22200"/>
    <s v="Servicios de Telecomunicaciones."/>
    <n v="4000"/>
    <n v="0"/>
    <n v="4000"/>
    <n v="2042.92"/>
    <n v="2042.92"/>
    <m/>
  </r>
  <r>
    <x v="0"/>
    <x v="0"/>
    <x v="0"/>
    <x v="1"/>
    <s v="22"/>
    <s v="22201"/>
    <s v="Postales."/>
    <n v="400"/>
    <n v="0"/>
    <n v="400"/>
    <n v="49.36"/>
    <n v="49.36"/>
    <m/>
  </r>
  <r>
    <x v="0"/>
    <x v="0"/>
    <x v="0"/>
    <x v="1"/>
    <s v="22"/>
    <s v="22203"/>
    <s v="Informáticas."/>
    <n v="300"/>
    <n v="0"/>
    <n v="300"/>
    <n v="404.14"/>
    <n v="404.14"/>
    <m/>
  </r>
  <r>
    <x v="0"/>
    <x v="0"/>
    <x v="0"/>
    <x v="1"/>
    <s v="22"/>
    <s v="223"/>
    <s v="Transportes."/>
    <n v="15000"/>
    <n v="0"/>
    <n v="15000"/>
    <n v="443.39"/>
    <n v="443.39"/>
    <m/>
  </r>
  <r>
    <x v="0"/>
    <x v="0"/>
    <x v="0"/>
    <x v="1"/>
    <s v="22"/>
    <s v="224"/>
    <s v="Primas de seguros."/>
    <n v="650"/>
    <n v="0"/>
    <n v="650"/>
    <n v="0"/>
    <n v="0"/>
    <m/>
  </r>
  <r>
    <x v="0"/>
    <x v="0"/>
    <x v="0"/>
    <x v="1"/>
    <s v="22"/>
    <s v="22601"/>
    <s v="Atenciones protocolarias y representativas."/>
    <n v="229500"/>
    <n v="0"/>
    <n v="229500"/>
    <n v="14575.63"/>
    <n v="14575.63"/>
    <m/>
  </r>
  <r>
    <x v="0"/>
    <x v="0"/>
    <x v="0"/>
    <x v="1"/>
    <s v="22"/>
    <s v="22602"/>
    <s v="Publicidad y propaganda."/>
    <n v="20000"/>
    <n v="0"/>
    <n v="20000"/>
    <n v="8470"/>
    <n v="8470"/>
    <m/>
  </r>
  <r>
    <x v="0"/>
    <x v="0"/>
    <x v="0"/>
    <x v="1"/>
    <s v="22"/>
    <s v="22699"/>
    <s v="Otros gastos diversos"/>
    <n v="9750"/>
    <n v="0"/>
    <n v="9750"/>
    <n v="1673.15"/>
    <n v="1673.15"/>
    <m/>
  </r>
  <r>
    <x v="0"/>
    <x v="0"/>
    <x v="0"/>
    <x v="1"/>
    <s v="22"/>
    <s v="22700"/>
    <s v="Limpieza y aseo."/>
    <n v="11500"/>
    <n v="0"/>
    <n v="11500"/>
    <n v="6241.2"/>
    <n v="6241.2"/>
    <m/>
  </r>
  <r>
    <x v="0"/>
    <x v="0"/>
    <x v="0"/>
    <x v="1"/>
    <s v="22"/>
    <s v="22706"/>
    <s v="Estudios y trabajos técnicos."/>
    <n v="35900"/>
    <n v="0"/>
    <n v="35900"/>
    <n v="0"/>
    <n v="0"/>
    <m/>
  </r>
  <r>
    <x v="0"/>
    <x v="0"/>
    <x v="0"/>
    <x v="1"/>
    <s v="22"/>
    <s v="22799"/>
    <s v="Otros trabajos realizados por otras empresas y profes."/>
    <n v="1381180"/>
    <n v="0"/>
    <n v="1381180"/>
    <n v="384022.25"/>
    <n v="384022.25"/>
    <m/>
  </r>
  <r>
    <x v="0"/>
    <x v="0"/>
    <x v="0"/>
    <x v="1"/>
    <s v="23"/>
    <s v="23020"/>
    <s v="Dietas del personal no directivo"/>
    <n v="4500"/>
    <n v="0"/>
    <n v="4500"/>
    <n v="4249.9399999999996"/>
    <n v="4249.9399999999996"/>
    <m/>
  </r>
  <r>
    <x v="0"/>
    <x v="0"/>
    <x v="0"/>
    <x v="1"/>
    <s v="23"/>
    <s v="23120"/>
    <s v="Locomoción del personal no directivo."/>
    <n v="1700"/>
    <n v="0"/>
    <n v="1700"/>
    <n v="0"/>
    <n v="0"/>
    <m/>
  </r>
  <r>
    <x v="0"/>
    <x v="0"/>
    <x v="0"/>
    <x v="2"/>
    <s v="35"/>
    <s v="359"/>
    <s v="Otros gastos financieros."/>
    <n v="300"/>
    <n v="0"/>
    <n v="300"/>
    <n v="213"/>
    <n v="213"/>
    <m/>
  </r>
  <r>
    <x v="0"/>
    <x v="0"/>
    <x v="0"/>
    <x v="3"/>
    <s v="41"/>
    <s v="411"/>
    <s v="Transf. corriente a la F.M. Cultura"/>
    <n v="2800"/>
    <n v="0"/>
    <n v="2800"/>
    <n v="0"/>
    <n v="0"/>
    <m/>
  </r>
  <r>
    <x v="0"/>
    <x v="0"/>
    <x v="0"/>
    <x v="3"/>
    <s v="48"/>
    <s v="481"/>
    <s v="Premios, becas, etc."/>
    <n v="152000"/>
    <n v="0"/>
    <n v="152000"/>
    <n v="0"/>
    <n v="0"/>
    <m/>
  </r>
  <r>
    <x v="0"/>
    <x v="0"/>
    <x v="0"/>
    <x v="4"/>
    <s v="62"/>
    <s v="623"/>
    <s v="Maquinaria, instalaciones técnicas y utillaje."/>
    <n v="1000"/>
    <n v="0"/>
    <n v="1000"/>
    <n v="0"/>
    <n v="0"/>
    <m/>
  </r>
  <r>
    <x v="0"/>
    <x v="0"/>
    <x v="0"/>
    <x v="4"/>
    <s v="62"/>
    <s v="626"/>
    <s v="Equipos para procesos de información."/>
    <n v="2000"/>
    <n v="0"/>
    <n v="2000"/>
    <n v="934.42"/>
    <n v="934.42"/>
    <m/>
  </r>
  <r>
    <x v="0"/>
    <x v="0"/>
    <x v="0"/>
    <x v="4"/>
    <s v="64"/>
    <s v="640"/>
    <s v="Gastos en inversiones de carácter inmaterial."/>
    <n v="4000"/>
    <n v="0"/>
    <n v="4000"/>
    <n v="3200"/>
    <n v="3200"/>
    <m/>
  </r>
  <r>
    <x v="0"/>
    <x v="0"/>
    <x v="0"/>
    <x v="4"/>
    <s v="64"/>
    <s v="641"/>
    <s v="Gastos en aplicaciones informáticas."/>
    <n v="1000"/>
    <n v="0"/>
    <n v="1000"/>
    <n v="0"/>
    <n v="0"/>
    <m/>
  </r>
  <r>
    <x v="0"/>
    <x v="0"/>
    <x v="0"/>
    <x v="5"/>
    <s v="83"/>
    <s v="83000"/>
    <s v="Anuncios por cuenta de particuales"/>
    <n v="400"/>
    <n v="0"/>
    <n v="400"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8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14" firstHeaderRow="1" firstDataRow="2" firstDataCol="4"/>
  <pivotFields count="14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0">
    <i>
      <x/>
      <x/>
      <x/>
      <x/>
    </i>
    <i r="3">
      <x v="1"/>
    </i>
    <i r="3">
      <x v="2"/>
    </i>
    <i r="3">
      <x v="3"/>
    </i>
    <i r="3">
      <x v="4"/>
    </i>
    <i r="3">
      <x v="5"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Ejecución" fld="13" baseField="0" baseItem="0" numFmtId="10"/>
  </dataFields>
  <formats count="11">
    <format dxfId="2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9">
      <pivotArea outline="0" fieldPosition="0">
        <references count="1">
          <reference field="4294967294" count="1">
            <x v="1"/>
          </reference>
        </references>
      </pivotArea>
    </format>
    <format dxfId="18">
      <pivotArea outline="0" fieldPosition="0">
        <references count="1">
          <reference field="4294967294" count="1">
            <x v="0"/>
          </reference>
        </references>
      </pivotArea>
    </format>
    <format dxfId="17">
      <pivotArea outline="0" fieldPosition="0">
        <references count="1">
          <reference field="4294967294" count="1">
            <x v="3"/>
          </reference>
        </references>
      </pivotArea>
    </format>
    <format dxfId="16">
      <pivotArea outline="0" fieldPosition="0">
        <references count="1">
          <reference field="4294967294" count="1">
            <x v="4"/>
          </reference>
        </references>
      </pivotArea>
    </format>
    <format dxfId="15">
      <pivotArea outline="0" fieldPosition="0">
        <references count="1">
          <reference field="4294967294" count="1">
            <x v="2"/>
          </reference>
        </references>
      </pivotArea>
    </format>
    <format dxfId="14">
      <pivotArea outline="0" fieldPosition="0">
        <references count="1">
          <reference field="4294967294" count="1">
            <x v="5"/>
          </reference>
        </references>
      </pivotArea>
    </format>
    <format dxfId="1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1">
      <pivotArea type="all" dataOnly="0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14"/>
  <sheetViews>
    <sheetView workbookViewId="0">
      <selection activeCell="F7" sqref="F7"/>
    </sheetView>
  </sheetViews>
  <sheetFormatPr baseColWidth="10" defaultColWidth="11.3984375" defaultRowHeight="13"/>
  <cols>
    <col min="1" max="1" width="6.8984375" style="1" customWidth="1"/>
    <col min="2" max="2" width="7.69921875" style="1" customWidth="1"/>
    <col min="3" max="3" width="15.59765625" style="1" customWidth="1"/>
    <col min="4" max="4" width="6.69921875" style="1" bestFit="1" customWidth="1"/>
    <col min="5" max="5" width="13.09765625" style="1" bestFit="1" customWidth="1"/>
    <col min="6" max="6" width="11.59765625" style="1" bestFit="1" customWidth="1"/>
    <col min="7" max="7" width="12.69921875" style="1" bestFit="1" customWidth="1"/>
    <col min="8" max="8" width="10.19921875" style="1" bestFit="1" customWidth="1"/>
    <col min="9" max="9" width="12.69921875" style="1" bestFit="1" customWidth="1"/>
    <col min="10" max="10" width="7.796875" style="1" bestFit="1" customWidth="1"/>
    <col min="11" max="16384" width="11.3984375" style="1"/>
  </cols>
  <sheetData>
    <row r="3" spans="1:10">
      <c r="E3" s="17" t="s">
        <v>100</v>
      </c>
    </row>
    <row r="4" spans="1:10" ht="39">
      <c r="A4" s="17" t="s">
        <v>8</v>
      </c>
      <c r="B4" s="17" t="s">
        <v>9</v>
      </c>
      <c r="C4" s="17" t="s">
        <v>96</v>
      </c>
      <c r="D4" s="17" t="s">
        <v>98</v>
      </c>
      <c r="E4" s="18" t="s">
        <v>99</v>
      </c>
      <c r="F4" s="18" t="s">
        <v>112</v>
      </c>
      <c r="G4" s="18" t="s">
        <v>102</v>
      </c>
      <c r="H4" s="18" t="s">
        <v>113</v>
      </c>
      <c r="I4" s="18" t="s">
        <v>114</v>
      </c>
      <c r="J4" s="18" t="s">
        <v>115</v>
      </c>
    </row>
    <row r="5" spans="1:10">
      <c r="A5" s="1" t="s">
        <v>11</v>
      </c>
      <c r="B5" s="1" t="s">
        <v>12</v>
      </c>
      <c r="C5" s="1" t="s">
        <v>97</v>
      </c>
      <c r="D5" s="1" t="s">
        <v>105</v>
      </c>
      <c r="E5" s="19">
        <v>300350</v>
      </c>
      <c r="F5" s="19">
        <v>0</v>
      </c>
      <c r="G5" s="19">
        <v>300350</v>
      </c>
      <c r="H5" s="19">
        <v>175218.45</v>
      </c>
      <c r="I5" s="19">
        <v>175218.45</v>
      </c>
      <c r="J5" s="20">
        <v>0.58338088896287665</v>
      </c>
    </row>
    <row r="6" spans="1:10">
      <c r="D6" s="1" t="s">
        <v>106</v>
      </c>
      <c r="E6" s="19">
        <v>1784630</v>
      </c>
      <c r="F6" s="19">
        <v>0</v>
      </c>
      <c r="G6" s="19">
        <v>1784630</v>
      </c>
      <c r="H6" s="19">
        <v>441224.47</v>
      </c>
      <c r="I6" s="19">
        <v>441224.47</v>
      </c>
      <c r="J6" s="20">
        <v>0.24723582479281417</v>
      </c>
    </row>
    <row r="7" spans="1:10">
      <c r="D7" s="1" t="s">
        <v>107</v>
      </c>
      <c r="E7" s="19">
        <v>300</v>
      </c>
      <c r="F7" s="19">
        <v>0</v>
      </c>
      <c r="G7" s="19">
        <v>300</v>
      </c>
      <c r="H7" s="19">
        <v>213</v>
      </c>
      <c r="I7" s="19">
        <v>213</v>
      </c>
      <c r="J7" s="20">
        <v>0.71</v>
      </c>
    </row>
    <row r="8" spans="1:10">
      <c r="D8" s="1" t="s">
        <v>108</v>
      </c>
      <c r="E8" s="19">
        <v>154800</v>
      </c>
      <c r="F8" s="19">
        <v>0</v>
      </c>
      <c r="G8" s="19">
        <v>154800</v>
      </c>
      <c r="H8" s="19">
        <v>0</v>
      </c>
      <c r="I8" s="19">
        <v>0</v>
      </c>
      <c r="J8" s="20">
        <v>0</v>
      </c>
    </row>
    <row r="9" spans="1:10">
      <c r="D9" s="1" t="s">
        <v>109</v>
      </c>
      <c r="E9" s="19">
        <v>8000</v>
      </c>
      <c r="F9" s="19">
        <v>0</v>
      </c>
      <c r="G9" s="19">
        <v>8000</v>
      </c>
      <c r="H9" s="19">
        <v>4134.42</v>
      </c>
      <c r="I9" s="19">
        <v>4134.42</v>
      </c>
      <c r="J9" s="20">
        <v>0.51680250000000005</v>
      </c>
    </row>
    <row r="10" spans="1:10">
      <c r="D10" s="1" t="s">
        <v>110</v>
      </c>
      <c r="E10" s="19">
        <v>400</v>
      </c>
      <c r="F10" s="19">
        <v>0</v>
      </c>
      <c r="G10" s="19">
        <v>400</v>
      </c>
      <c r="H10" s="19">
        <v>0</v>
      </c>
      <c r="I10" s="19">
        <v>0</v>
      </c>
      <c r="J10" s="20">
        <v>0</v>
      </c>
    </row>
    <row r="11" spans="1:10">
      <c r="C11" s="1" t="s">
        <v>111</v>
      </c>
      <c r="E11" s="19">
        <v>2248480</v>
      </c>
      <c r="F11" s="19">
        <v>0</v>
      </c>
      <c r="G11" s="19">
        <v>2248480</v>
      </c>
      <c r="H11" s="19">
        <v>620790.34</v>
      </c>
      <c r="I11" s="19">
        <v>620790.34</v>
      </c>
      <c r="J11" s="20">
        <v>0.27609333416352377</v>
      </c>
    </row>
    <row r="12" spans="1:10">
      <c r="B12" s="1" t="s">
        <v>104</v>
      </c>
      <c r="E12" s="19">
        <v>2248480</v>
      </c>
      <c r="F12" s="19">
        <v>0</v>
      </c>
      <c r="G12" s="19">
        <v>2248480</v>
      </c>
      <c r="H12" s="19">
        <v>620790.34</v>
      </c>
      <c r="I12" s="19">
        <v>620790.34</v>
      </c>
      <c r="J12" s="20">
        <v>0.27609333416352377</v>
      </c>
    </row>
    <row r="13" spans="1:10">
      <c r="A13" s="1" t="s">
        <v>103</v>
      </c>
      <c r="E13" s="19">
        <v>2248480</v>
      </c>
      <c r="F13" s="19">
        <v>0</v>
      </c>
      <c r="G13" s="19">
        <v>2248480</v>
      </c>
      <c r="H13" s="19">
        <v>620790.34</v>
      </c>
      <c r="I13" s="19">
        <v>620790.34</v>
      </c>
      <c r="J13" s="20">
        <v>0.27609333416352377</v>
      </c>
    </row>
    <row r="14" spans="1:10">
      <c r="A14" s="1" t="s">
        <v>101</v>
      </c>
      <c r="E14" s="19">
        <v>2248480</v>
      </c>
      <c r="F14" s="19">
        <v>0</v>
      </c>
      <c r="G14" s="19">
        <v>2248480</v>
      </c>
      <c r="H14" s="19">
        <v>620790.34</v>
      </c>
      <c r="I14" s="19">
        <v>620790.34</v>
      </c>
      <c r="J14" s="20">
        <v>0.27609333416352377</v>
      </c>
    </row>
  </sheetData>
  <printOptions horizontalCentered="1"/>
  <pageMargins left="0.70866141732283472" right="0.70866141732283472" top="0.86614173228346458" bottom="0.74803149606299213" header="0.55118110236220474" footer="0.31496062992125984"/>
  <pageSetup paperSize="9" fitToHeight="0" orientation="landscape" verticalDpi="0" r:id="rId2"/>
  <headerFooter>
    <oddHeader>&amp;C&amp;"MS Sans Serif,Negrita"&amp;12SEMINCI  -  ESTADO DE EJECUCIÓN DE GASTOS TERCER TRIMESTRE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9"/>
  <sheetViews>
    <sheetView tabSelected="1" zoomScale="83" zoomScaleNormal="83" workbookViewId="0">
      <selection activeCell="G11" sqref="G11"/>
    </sheetView>
  </sheetViews>
  <sheetFormatPr baseColWidth="10" defaultColWidth="11.3984375" defaultRowHeight="13"/>
  <cols>
    <col min="1" max="1" width="6.8984375" style="1" customWidth="1"/>
    <col min="2" max="2" width="5.296875" style="1" bestFit="1" customWidth="1"/>
    <col min="3" max="3" width="12.8984375" style="1" bestFit="1" customWidth="1"/>
    <col min="4" max="4" width="4.59765625" style="1" bestFit="1" customWidth="1"/>
    <col min="5" max="5" width="4.59765625" style="1" customWidth="1"/>
    <col min="6" max="6" width="5.59765625" style="1" bestFit="1" customWidth="1"/>
    <col min="7" max="7" width="46.09765625" style="1" bestFit="1" customWidth="1"/>
    <col min="8" max="8" width="10.8984375" style="1" bestFit="1" customWidth="1"/>
    <col min="9" max="9" width="13.59765625" style="1" bestFit="1" customWidth="1"/>
    <col min="10" max="10" width="10.8984375" style="1" bestFit="1" customWidth="1"/>
    <col min="11" max="11" width="11.8984375" style="1" bestFit="1" customWidth="1"/>
    <col min="12" max="12" width="9.8984375" style="1" bestFit="1" customWidth="1"/>
    <col min="13" max="13" width="10" style="1" bestFit="1" customWidth="1"/>
    <col min="14" max="16384" width="11.3984375" style="1"/>
  </cols>
  <sheetData>
    <row r="1" spans="1:13">
      <c r="A1" s="2" t="s">
        <v>0</v>
      </c>
    </row>
    <row r="2" spans="1:13">
      <c r="A2" s="2" t="s">
        <v>1</v>
      </c>
      <c r="G2" s="13">
        <v>2016</v>
      </c>
    </row>
    <row r="3" spans="1:13">
      <c r="A3" s="3" t="s">
        <v>94</v>
      </c>
      <c r="G3" s="12">
        <v>42643</v>
      </c>
    </row>
    <row r="4" spans="1:13">
      <c r="K4" s="4"/>
      <c r="L4" s="4"/>
    </row>
    <row r="5" spans="1:13" s="8" customFormat="1" ht="26">
      <c r="A5" s="6" t="s">
        <v>8</v>
      </c>
      <c r="B5" s="6" t="s">
        <v>9</v>
      </c>
      <c r="C5" s="6" t="s">
        <v>96</v>
      </c>
      <c r="D5" s="6" t="s">
        <v>98</v>
      </c>
      <c r="E5" s="6" t="s">
        <v>120</v>
      </c>
      <c r="F5" s="6" t="s">
        <v>10</v>
      </c>
      <c r="G5" s="9" t="s">
        <v>95</v>
      </c>
      <c r="H5" s="7" t="s">
        <v>2</v>
      </c>
      <c r="I5" s="7" t="s">
        <v>3</v>
      </c>
      <c r="J5" s="7" t="s">
        <v>4</v>
      </c>
      <c r="K5" s="7" t="s">
        <v>5</v>
      </c>
      <c r="L5" s="7" t="s">
        <v>6</v>
      </c>
      <c r="M5" s="7" t="s">
        <v>7</v>
      </c>
    </row>
    <row r="6" spans="1:13">
      <c r="A6" s="14" t="s">
        <v>11</v>
      </c>
      <c r="B6" s="14" t="s">
        <v>12</v>
      </c>
      <c r="C6" s="14" t="str">
        <f>VLOOKUP(B6,'[1]Gastos segundo trimestre'!$B:$C,2,FALSE)</f>
        <v>Seminci</v>
      </c>
      <c r="D6" s="5" t="str">
        <f>LEFT(F6,1)</f>
        <v>1</v>
      </c>
      <c r="E6" s="5" t="str">
        <f>LEFT(F6,2)</f>
        <v>12</v>
      </c>
      <c r="F6" s="14" t="s">
        <v>13</v>
      </c>
      <c r="G6" s="15" t="s">
        <v>14</v>
      </c>
      <c r="H6" s="16">
        <v>11600</v>
      </c>
      <c r="I6" s="16">
        <v>0</v>
      </c>
      <c r="J6" s="16">
        <v>11600</v>
      </c>
      <c r="K6" s="16">
        <v>5840.35</v>
      </c>
      <c r="L6" s="16">
        <v>5840.35</v>
      </c>
      <c r="M6" s="11"/>
    </row>
    <row r="7" spans="1:13">
      <c r="A7" s="14" t="s">
        <v>11</v>
      </c>
      <c r="B7" s="14" t="s">
        <v>12</v>
      </c>
      <c r="C7" s="14" t="str">
        <f>VLOOKUP(B7,'[1]Gastos segundo trimestre'!$B:$C,2,FALSE)</f>
        <v>Seminci</v>
      </c>
      <c r="D7" s="5" t="str">
        <f t="shared" ref="D7:D48" si="0">LEFT(F7,1)</f>
        <v>1</v>
      </c>
      <c r="E7" s="5" t="str">
        <f t="shared" ref="E7:E48" si="1">LEFT(F7,2)</f>
        <v>12</v>
      </c>
      <c r="F7" s="14" t="s">
        <v>15</v>
      </c>
      <c r="G7" s="15" t="s">
        <v>16</v>
      </c>
      <c r="H7" s="16">
        <v>2600</v>
      </c>
      <c r="I7" s="16">
        <v>0</v>
      </c>
      <c r="J7" s="16">
        <v>2600</v>
      </c>
      <c r="K7" s="16">
        <v>1494.15</v>
      </c>
      <c r="L7" s="16">
        <v>1494.15</v>
      </c>
      <c r="M7" s="11"/>
    </row>
    <row r="8" spans="1:13">
      <c r="A8" s="14" t="s">
        <v>11</v>
      </c>
      <c r="B8" s="14" t="s">
        <v>12</v>
      </c>
      <c r="C8" s="14" t="str">
        <f>VLOOKUP(B8,'[1]Gastos segundo trimestre'!$B:$C,2,FALSE)</f>
        <v>Seminci</v>
      </c>
      <c r="D8" s="5" t="str">
        <f t="shared" si="0"/>
        <v>1</v>
      </c>
      <c r="E8" s="5" t="str">
        <f t="shared" si="1"/>
        <v>12</v>
      </c>
      <c r="F8" s="14" t="s">
        <v>17</v>
      </c>
      <c r="G8" s="15" t="s">
        <v>18</v>
      </c>
      <c r="H8" s="16">
        <v>6250</v>
      </c>
      <c r="I8" s="16">
        <v>0</v>
      </c>
      <c r="J8" s="16">
        <v>6250</v>
      </c>
      <c r="K8" s="16">
        <v>3626.82</v>
      </c>
      <c r="L8" s="16">
        <v>3626.82</v>
      </c>
      <c r="M8" s="11"/>
    </row>
    <row r="9" spans="1:13">
      <c r="A9" s="14" t="s">
        <v>11</v>
      </c>
      <c r="B9" s="14" t="s">
        <v>12</v>
      </c>
      <c r="C9" s="14" t="str">
        <f>VLOOKUP(B9,'[1]Gastos segundo trimestre'!$B:$C,2,FALSE)</f>
        <v>Seminci</v>
      </c>
      <c r="D9" s="5" t="str">
        <f t="shared" si="0"/>
        <v>1</v>
      </c>
      <c r="E9" s="5" t="str">
        <f t="shared" si="1"/>
        <v>12</v>
      </c>
      <c r="F9" s="14" t="s">
        <v>19</v>
      </c>
      <c r="G9" s="15" t="s">
        <v>20</v>
      </c>
      <c r="H9" s="16">
        <v>12200</v>
      </c>
      <c r="I9" s="16">
        <v>0</v>
      </c>
      <c r="J9" s="16">
        <v>12200</v>
      </c>
      <c r="K9" s="16">
        <v>9628.19</v>
      </c>
      <c r="L9" s="16">
        <v>9628.19</v>
      </c>
      <c r="M9" s="11"/>
    </row>
    <row r="10" spans="1:13">
      <c r="A10" s="14" t="s">
        <v>11</v>
      </c>
      <c r="B10" s="14" t="s">
        <v>12</v>
      </c>
      <c r="C10" s="14" t="str">
        <f>VLOOKUP(B10,'[1]Gastos segundo trimestre'!$B:$C,2,FALSE)</f>
        <v>Seminci</v>
      </c>
      <c r="D10" s="5" t="str">
        <f t="shared" si="0"/>
        <v>1</v>
      </c>
      <c r="E10" s="5" t="str">
        <f t="shared" si="1"/>
        <v>12</v>
      </c>
      <c r="F10" s="14" t="s">
        <v>21</v>
      </c>
      <c r="G10" s="15" t="s">
        <v>22</v>
      </c>
      <c r="H10" s="16">
        <v>1200</v>
      </c>
      <c r="I10" s="16">
        <v>0</v>
      </c>
      <c r="J10" s="16">
        <v>1200</v>
      </c>
      <c r="K10" s="16">
        <v>697.62</v>
      </c>
      <c r="L10" s="16">
        <v>697.62</v>
      </c>
      <c r="M10" s="11"/>
    </row>
    <row r="11" spans="1:13">
      <c r="A11" s="14" t="s">
        <v>11</v>
      </c>
      <c r="B11" s="14" t="s">
        <v>12</v>
      </c>
      <c r="C11" s="14" t="str">
        <f>VLOOKUP(B11,'[1]Gastos segundo trimestre'!$B:$C,2,FALSE)</f>
        <v>Seminci</v>
      </c>
      <c r="D11" s="5" t="str">
        <f t="shared" si="0"/>
        <v>1</v>
      </c>
      <c r="E11" s="5" t="str">
        <f t="shared" si="1"/>
        <v>13</v>
      </c>
      <c r="F11" s="14" t="s">
        <v>23</v>
      </c>
      <c r="G11" s="15" t="s">
        <v>24</v>
      </c>
      <c r="H11" s="16">
        <v>59000</v>
      </c>
      <c r="I11" s="16">
        <v>0</v>
      </c>
      <c r="J11" s="16">
        <v>59000</v>
      </c>
      <c r="K11" s="16">
        <v>34344.43</v>
      </c>
      <c r="L11" s="16">
        <v>34344.43</v>
      </c>
      <c r="M11" s="11"/>
    </row>
    <row r="12" spans="1:13">
      <c r="A12" s="14" t="s">
        <v>11</v>
      </c>
      <c r="B12" s="14" t="s">
        <v>12</v>
      </c>
      <c r="C12" s="14" t="str">
        <f>VLOOKUP(B12,'[1]Gastos segundo trimestre'!$B:$C,2,FALSE)</f>
        <v>Seminci</v>
      </c>
      <c r="D12" s="5" t="str">
        <f t="shared" si="0"/>
        <v>1</v>
      </c>
      <c r="E12" s="5" t="str">
        <f t="shared" si="1"/>
        <v>13</v>
      </c>
      <c r="F12" s="14" t="s">
        <v>25</v>
      </c>
      <c r="G12" s="15" t="s">
        <v>26</v>
      </c>
      <c r="H12" s="16">
        <v>47500</v>
      </c>
      <c r="I12" s="16">
        <v>0</v>
      </c>
      <c r="J12" s="16">
        <v>47500</v>
      </c>
      <c r="K12" s="16">
        <v>29830.25</v>
      </c>
      <c r="L12" s="16">
        <v>29830.25</v>
      </c>
      <c r="M12" s="11"/>
    </row>
    <row r="13" spans="1:13">
      <c r="A13" s="14" t="s">
        <v>11</v>
      </c>
      <c r="B13" s="14" t="s">
        <v>12</v>
      </c>
      <c r="C13" s="14" t="str">
        <f>VLOOKUP(B13,'[1]Gastos segundo trimestre'!$B:$C,2,FALSE)</f>
        <v>Seminci</v>
      </c>
      <c r="D13" s="5" t="str">
        <f t="shared" si="0"/>
        <v>1</v>
      </c>
      <c r="E13" s="5" t="str">
        <f t="shared" si="1"/>
        <v>13</v>
      </c>
      <c r="F13" s="14" t="s">
        <v>27</v>
      </c>
      <c r="G13" s="15" t="s">
        <v>28</v>
      </c>
      <c r="H13" s="16">
        <v>89000</v>
      </c>
      <c r="I13" s="16">
        <v>4600</v>
      </c>
      <c r="J13" s="16">
        <v>93600</v>
      </c>
      <c r="K13" s="16">
        <v>51466.75</v>
      </c>
      <c r="L13" s="16">
        <v>51466.75</v>
      </c>
      <c r="M13" s="11"/>
    </row>
    <row r="14" spans="1:13">
      <c r="A14" s="14" t="s">
        <v>11</v>
      </c>
      <c r="B14" s="14" t="s">
        <v>12</v>
      </c>
      <c r="C14" s="14" t="str">
        <f>VLOOKUP(B14,'[1]Gastos segundo trimestre'!$B:$C,2,FALSE)</f>
        <v>Seminci</v>
      </c>
      <c r="D14" s="5" t="str">
        <f t="shared" si="0"/>
        <v>1</v>
      </c>
      <c r="E14" s="5" t="str">
        <f t="shared" si="1"/>
        <v>16</v>
      </c>
      <c r="F14" s="14" t="s">
        <v>29</v>
      </c>
      <c r="G14" s="15" t="s">
        <v>30</v>
      </c>
      <c r="H14" s="16">
        <v>71000</v>
      </c>
      <c r="I14" s="16">
        <v>-4600</v>
      </c>
      <c r="J14" s="16">
        <v>66400</v>
      </c>
      <c r="K14" s="16">
        <v>38289.89</v>
      </c>
      <c r="L14" s="16">
        <v>38289.89</v>
      </c>
      <c r="M14" s="11"/>
    </row>
    <row r="15" spans="1:13">
      <c r="A15" s="14" t="s">
        <v>11</v>
      </c>
      <c r="B15" s="14" t="s">
        <v>12</v>
      </c>
      <c r="C15" s="14" t="str">
        <f>VLOOKUP(B15,'[1]Gastos segundo trimestre'!$B:$C,2,FALSE)</f>
        <v>Seminci</v>
      </c>
      <c r="D15" s="5" t="str">
        <f t="shared" si="0"/>
        <v>2</v>
      </c>
      <c r="E15" s="5" t="str">
        <f t="shared" si="1"/>
        <v>20</v>
      </c>
      <c r="F15" s="14" t="s">
        <v>31</v>
      </c>
      <c r="G15" s="15" t="s">
        <v>32</v>
      </c>
      <c r="H15" s="16">
        <v>2000</v>
      </c>
      <c r="I15" s="16">
        <v>0</v>
      </c>
      <c r="J15" s="16">
        <v>2000</v>
      </c>
      <c r="K15" s="16">
        <v>0</v>
      </c>
      <c r="L15" s="16">
        <v>0</v>
      </c>
      <c r="M15" s="11"/>
    </row>
    <row r="16" spans="1:13">
      <c r="A16" s="14" t="s">
        <v>11</v>
      </c>
      <c r="B16" s="14" t="s">
        <v>12</v>
      </c>
      <c r="C16" s="14" t="str">
        <f>VLOOKUP(B16,'[1]Gastos segundo trimestre'!$B:$C,2,FALSE)</f>
        <v>Seminci</v>
      </c>
      <c r="D16" s="5" t="str">
        <f t="shared" si="0"/>
        <v>2</v>
      </c>
      <c r="E16" s="5" t="str">
        <f t="shared" si="1"/>
        <v>20</v>
      </c>
      <c r="F16" s="14" t="s">
        <v>33</v>
      </c>
      <c r="G16" s="15" t="s">
        <v>34</v>
      </c>
      <c r="H16" s="16">
        <v>41100</v>
      </c>
      <c r="I16" s="16">
        <v>0</v>
      </c>
      <c r="J16" s="16">
        <v>41100</v>
      </c>
      <c r="K16" s="16">
        <v>774.4</v>
      </c>
      <c r="L16" s="16">
        <v>774.4</v>
      </c>
      <c r="M16" s="11"/>
    </row>
    <row r="17" spans="1:13">
      <c r="A17" s="14" t="s">
        <v>11</v>
      </c>
      <c r="B17" s="14" t="s">
        <v>12</v>
      </c>
      <c r="C17" s="14" t="str">
        <f>VLOOKUP(B17,'[1]Gastos segundo trimestre'!$B:$C,2,FALSE)</f>
        <v>Seminci</v>
      </c>
      <c r="D17" s="5" t="str">
        <f t="shared" si="0"/>
        <v>2</v>
      </c>
      <c r="E17" s="5" t="str">
        <f t="shared" si="1"/>
        <v>20</v>
      </c>
      <c r="F17" s="14" t="s">
        <v>116</v>
      </c>
      <c r="G17" s="15" t="s">
        <v>117</v>
      </c>
      <c r="H17" s="16">
        <v>0</v>
      </c>
      <c r="I17" s="16">
        <v>0</v>
      </c>
      <c r="J17" s="16">
        <v>0</v>
      </c>
      <c r="K17" s="16">
        <v>72.599999999999994</v>
      </c>
      <c r="L17" s="16">
        <v>72.599999999999994</v>
      </c>
      <c r="M17" s="11"/>
    </row>
    <row r="18" spans="1:13">
      <c r="A18" s="14" t="s">
        <v>11</v>
      </c>
      <c r="B18" s="14" t="s">
        <v>12</v>
      </c>
      <c r="C18" s="14" t="str">
        <f>VLOOKUP(B18,'[1]Gastos segundo trimestre'!$B:$C,2,FALSE)</f>
        <v>Seminci</v>
      </c>
      <c r="D18" s="5" t="str">
        <f t="shared" si="0"/>
        <v>2</v>
      </c>
      <c r="E18" s="5" t="str">
        <f t="shared" si="1"/>
        <v>20</v>
      </c>
      <c r="F18" s="14" t="s">
        <v>35</v>
      </c>
      <c r="G18" s="15" t="s">
        <v>36</v>
      </c>
      <c r="H18" s="16">
        <v>10000</v>
      </c>
      <c r="I18" s="16">
        <v>0</v>
      </c>
      <c r="J18" s="16">
        <v>10000</v>
      </c>
      <c r="K18" s="16">
        <v>11985.05</v>
      </c>
      <c r="L18" s="16">
        <v>11985.05</v>
      </c>
      <c r="M18" s="11"/>
    </row>
    <row r="19" spans="1:13">
      <c r="A19" s="14" t="s">
        <v>11</v>
      </c>
      <c r="B19" s="14" t="s">
        <v>12</v>
      </c>
      <c r="C19" s="14" t="str">
        <f>VLOOKUP(B19,'[1]Gastos segundo trimestre'!$B:$C,2,FALSE)</f>
        <v>Seminci</v>
      </c>
      <c r="D19" s="5" t="str">
        <f t="shared" si="0"/>
        <v>2</v>
      </c>
      <c r="E19" s="5" t="str">
        <f t="shared" si="1"/>
        <v>21</v>
      </c>
      <c r="F19" s="14" t="s">
        <v>37</v>
      </c>
      <c r="G19" s="15" t="s">
        <v>38</v>
      </c>
      <c r="H19" s="16">
        <v>3150</v>
      </c>
      <c r="I19" s="16">
        <v>0</v>
      </c>
      <c r="J19" s="16">
        <v>3150</v>
      </c>
      <c r="K19" s="16">
        <v>1735.98</v>
      </c>
      <c r="L19" s="16">
        <v>1735.98</v>
      </c>
      <c r="M19" s="11"/>
    </row>
    <row r="20" spans="1:13">
      <c r="A20" s="14" t="s">
        <v>11</v>
      </c>
      <c r="B20" s="14" t="s">
        <v>12</v>
      </c>
      <c r="C20" s="14" t="str">
        <f>VLOOKUP(B20,'[1]Gastos segundo trimestre'!$B:$C,2,FALSE)</f>
        <v>Seminci</v>
      </c>
      <c r="D20" s="5" t="str">
        <f t="shared" si="0"/>
        <v>2</v>
      </c>
      <c r="E20" s="5" t="str">
        <f t="shared" si="1"/>
        <v>21</v>
      </c>
      <c r="F20" s="14" t="s">
        <v>39</v>
      </c>
      <c r="G20" s="15" t="s">
        <v>40</v>
      </c>
      <c r="H20" s="16">
        <v>1000</v>
      </c>
      <c r="I20" s="16">
        <v>0</v>
      </c>
      <c r="J20" s="16">
        <v>1000</v>
      </c>
      <c r="K20" s="16">
        <v>508.2</v>
      </c>
      <c r="L20" s="16">
        <v>508.2</v>
      </c>
      <c r="M20" s="11"/>
    </row>
    <row r="21" spans="1:13">
      <c r="A21" s="14" t="s">
        <v>11</v>
      </c>
      <c r="B21" s="14" t="s">
        <v>12</v>
      </c>
      <c r="C21" s="14" t="str">
        <f>VLOOKUP(B21,'[1]Gastos segundo trimestre'!$B:$C,2,FALSE)</f>
        <v>Seminci</v>
      </c>
      <c r="D21" s="5" t="str">
        <f t="shared" si="0"/>
        <v>2</v>
      </c>
      <c r="E21" s="5" t="str">
        <f t="shared" si="1"/>
        <v>22</v>
      </c>
      <c r="F21" s="14" t="s">
        <v>41</v>
      </c>
      <c r="G21" s="15" t="s">
        <v>42</v>
      </c>
      <c r="H21" s="16">
        <v>10000</v>
      </c>
      <c r="I21" s="16">
        <v>0</v>
      </c>
      <c r="J21" s="16">
        <v>10000</v>
      </c>
      <c r="K21" s="16">
        <v>1005.43</v>
      </c>
      <c r="L21" s="16">
        <v>1005.43</v>
      </c>
      <c r="M21" s="11"/>
    </row>
    <row r="22" spans="1:13">
      <c r="A22" s="14" t="s">
        <v>11</v>
      </c>
      <c r="B22" s="14" t="s">
        <v>12</v>
      </c>
      <c r="C22" s="14" t="str">
        <f>VLOOKUP(B22,'[1]Gastos segundo trimestre'!$B:$C,2,FALSE)</f>
        <v>Seminci</v>
      </c>
      <c r="D22" s="5" t="str">
        <f t="shared" si="0"/>
        <v>2</v>
      </c>
      <c r="E22" s="5" t="str">
        <f t="shared" si="1"/>
        <v>22</v>
      </c>
      <c r="F22" s="14" t="s">
        <v>43</v>
      </c>
      <c r="G22" s="15" t="s">
        <v>44</v>
      </c>
      <c r="H22" s="16">
        <v>2000</v>
      </c>
      <c r="I22" s="16">
        <v>0</v>
      </c>
      <c r="J22" s="16">
        <v>2000</v>
      </c>
      <c r="K22" s="16">
        <v>2029.52</v>
      </c>
      <c r="L22" s="16">
        <v>2029.52</v>
      </c>
      <c r="M22" s="11"/>
    </row>
    <row r="23" spans="1:13">
      <c r="A23" s="14" t="s">
        <v>11</v>
      </c>
      <c r="B23" s="14" t="s">
        <v>12</v>
      </c>
      <c r="C23" s="14" t="str">
        <f>VLOOKUP(B23,'[1]Gastos segundo trimestre'!$B:$C,2,FALSE)</f>
        <v>Seminci</v>
      </c>
      <c r="D23" s="5" t="str">
        <f t="shared" si="0"/>
        <v>2</v>
      </c>
      <c r="E23" s="5" t="str">
        <f t="shared" si="1"/>
        <v>22</v>
      </c>
      <c r="F23" s="14" t="s">
        <v>45</v>
      </c>
      <c r="G23" s="15" t="s">
        <v>46</v>
      </c>
      <c r="H23" s="16">
        <v>600</v>
      </c>
      <c r="I23" s="16">
        <v>0</v>
      </c>
      <c r="J23" s="16">
        <v>600</v>
      </c>
      <c r="K23" s="16">
        <v>284.60000000000002</v>
      </c>
      <c r="L23" s="16">
        <v>284.60000000000002</v>
      </c>
      <c r="M23" s="11"/>
    </row>
    <row r="24" spans="1:13">
      <c r="A24" s="14" t="s">
        <v>11</v>
      </c>
      <c r="B24" s="14" t="s">
        <v>12</v>
      </c>
      <c r="C24" s="14" t="str">
        <f>VLOOKUP(B24,'[1]Gastos segundo trimestre'!$B:$C,2,FALSE)</f>
        <v>Seminci</v>
      </c>
      <c r="D24" s="5" t="str">
        <f t="shared" si="0"/>
        <v>2</v>
      </c>
      <c r="E24" s="5" t="str">
        <f t="shared" si="1"/>
        <v>22</v>
      </c>
      <c r="F24" s="14" t="s">
        <v>47</v>
      </c>
      <c r="G24" s="15" t="s">
        <v>48</v>
      </c>
      <c r="H24" s="16">
        <v>400</v>
      </c>
      <c r="I24" s="16">
        <v>0</v>
      </c>
      <c r="J24" s="16">
        <v>400</v>
      </c>
      <c r="K24" s="16">
        <v>230.18</v>
      </c>
      <c r="L24" s="16">
        <v>230.18</v>
      </c>
      <c r="M24" s="11"/>
    </row>
    <row r="25" spans="1:13">
      <c r="A25" s="14" t="s">
        <v>11</v>
      </c>
      <c r="B25" s="14" t="s">
        <v>12</v>
      </c>
      <c r="C25" s="14" t="str">
        <f>VLOOKUP(B25,'[1]Gastos segundo trimestre'!$B:$C,2,FALSE)</f>
        <v>Seminci</v>
      </c>
      <c r="D25" s="5" t="str">
        <f t="shared" si="0"/>
        <v>2</v>
      </c>
      <c r="E25" s="5" t="str">
        <f t="shared" si="1"/>
        <v>22</v>
      </c>
      <c r="F25" s="14" t="s">
        <v>118</v>
      </c>
      <c r="G25" s="15" t="s">
        <v>119</v>
      </c>
      <c r="H25" s="16">
        <v>0</v>
      </c>
      <c r="I25" s="16">
        <v>0</v>
      </c>
      <c r="J25" s="16">
        <v>0</v>
      </c>
      <c r="K25" s="16">
        <v>426.53</v>
      </c>
      <c r="L25" s="16">
        <v>426.53</v>
      </c>
      <c r="M25" s="11"/>
    </row>
    <row r="26" spans="1:13">
      <c r="A26" s="14" t="s">
        <v>11</v>
      </c>
      <c r="B26" s="14" t="s">
        <v>12</v>
      </c>
      <c r="C26" s="14" t="str">
        <f>VLOOKUP(B26,'[1]Gastos segundo trimestre'!$B:$C,2,FALSE)</f>
        <v>Seminci</v>
      </c>
      <c r="D26" s="5" t="str">
        <f t="shared" si="0"/>
        <v>2</v>
      </c>
      <c r="E26" s="5" t="str">
        <f t="shared" si="1"/>
        <v>22</v>
      </c>
      <c r="F26" s="14" t="s">
        <v>49</v>
      </c>
      <c r="G26" s="15" t="s">
        <v>50</v>
      </c>
      <c r="H26" s="16">
        <v>4000</v>
      </c>
      <c r="I26" s="16">
        <v>0</v>
      </c>
      <c r="J26" s="16">
        <v>4000</v>
      </c>
      <c r="K26" s="16">
        <v>2042.92</v>
      </c>
      <c r="L26" s="16">
        <v>2042.92</v>
      </c>
      <c r="M26" s="11"/>
    </row>
    <row r="27" spans="1:13">
      <c r="A27" s="14" t="s">
        <v>11</v>
      </c>
      <c r="B27" s="14" t="s">
        <v>12</v>
      </c>
      <c r="C27" s="14" t="str">
        <f>VLOOKUP(B27,'[1]Gastos segundo trimestre'!$B:$C,2,FALSE)</f>
        <v>Seminci</v>
      </c>
      <c r="D27" s="5" t="str">
        <f t="shared" si="0"/>
        <v>2</v>
      </c>
      <c r="E27" s="5" t="str">
        <f t="shared" si="1"/>
        <v>22</v>
      </c>
      <c r="F27" s="14" t="s">
        <v>51</v>
      </c>
      <c r="G27" s="15" t="s">
        <v>52</v>
      </c>
      <c r="H27" s="16">
        <v>400</v>
      </c>
      <c r="I27" s="16">
        <v>0</v>
      </c>
      <c r="J27" s="16">
        <v>400</v>
      </c>
      <c r="K27" s="16">
        <v>49.36</v>
      </c>
      <c r="L27" s="16">
        <v>49.36</v>
      </c>
      <c r="M27" s="11"/>
    </row>
    <row r="28" spans="1:13">
      <c r="A28" s="14" t="s">
        <v>11</v>
      </c>
      <c r="B28" s="14" t="s">
        <v>12</v>
      </c>
      <c r="C28" s="14" t="str">
        <f>VLOOKUP(B28,'[1]Gastos segundo trimestre'!$B:$C,2,FALSE)</f>
        <v>Seminci</v>
      </c>
      <c r="D28" s="5" t="str">
        <f t="shared" si="0"/>
        <v>2</v>
      </c>
      <c r="E28" s="5" t="str">
        <f t="shared" si="1"/>
        <v>22</v>
      </c>
      <c r="F28" s="14" t="s">
        <v>53</v>
      </c>
      <c r="G28" s="15" t="s">
        <v>54</v>
      </c>
      <c r="H28" s="16">
        <v>300</v>
      </c>
      <c r="I28" s="16">
        <v>0</v>
      </c>
      <c r="J28" s="16">
        <v>300</v>
      </c>
      <c r="K28" s="16">
        <v>404.14</v>
      </c>
      <c r="L28" s="16">
        <v>404.14</v>
      </c>
      <c r="M28" s="11"/>
    </row>
    <row r="29" spans="1:13">
      <c r="A29" s="14" t="s">
        <v>11</v>
      </c>
      <c r="B29" s="14" t="s">
        <v>12</v>
      </c>
      <c r="C29" s="14" t="str">
        <f>VLOOKUP(B29,'[1]Gastos segundo trimestre'!$B:$C,2,FALSE)</f>
        <v>Seminci</v>
      </c>
      <c r="D29" s="5" t="str">
        <f t="shared" si="0"/>
        <v>2</v>
      </c>
      <c r="E29" s="5" t="str">
        <f t="shared" si="1"/>
        <v>22</v>
      </c>
      <c r="F29" s="14" t="s">
        <v>55</v>
      </c>
      <c r="G29" s="15" t="s">
        <v>56</v>
      </c>
      <c r="H29" s="16">
        <v>15000</v>
      </c>
      <c r="I29" s="16">
        <v>0</v>
      </c>
      <c r="J29" s="16">
        <v>15000</v>
      </c>
      <c r="K29" s="16">
        <v>443.39</v>
      </c>
      <c r="L29" s="16">
        <v>443.39</v>
      </c>
      <c r="M29" s="11"/>
    </row>
    <row r="30" spans="1:13">
      <c r="A30" s="14" t="s">
        <v>11</v>
      </c>
      <c r="B30" s="14" t="s">
        <v>12</v>
      </c>
      <c r="C30" s="14" t="str">
        <f>VLOOKUP(B30,'[1]Gastos segundo trimestre'!$B:$C,2,FALSE)</f>
        <v>Seminci</v>
      </c>
      <c r="D30" s="5" t="str">
        <f t="shared" si="0"/>
        <v>2</v>
      </c>
      <c r="E30" s="5" t="str">
        <f t="shared" si="1"/>
        <v>22</v>
      </c>
      <c r="F30" s="14" t="s">
        <v>57</v>
      </c>
      <c r="G30" s="15" t="s">
        <v>58</v>
      </c>
      <c r="H30" s="16">
        <v>650</v>
      </c>
      <c r="I30" s="16">
        <v>0</v>
      </c>
      <c r="J30" s="16">
        <v>650</v>
      </c>
      <c r="K30" s="16">
        <v>0</v>
      </c>
      <c r="L30" s="16">
        <v>0</v>
      </c>
      <c r="M30" s="11"/>
    </row>
    <row r="31" spans="1:13">
      <c r="A31" s="14" t="s">
        <v>11</v>
      </c>
      <c r="B31" s="14" t="s">
        <v>12</v>
      </c>
      <c r="C31" s="14" t="str">
        <f>VLOOKUP(B31,'[1]Gastos segundo trimestre'!$B:$C,2,FALSE)</f>
        <v>Seminci</v>
      </c>
      <c r="D31" s="5" t="str">
        <f t="shared" si="0"/>
        <v>2</v>
      </c>
      <c r="E31" s="5" t="str">
        <f t="shared" si="1"/>
        <v>22</v>
      </c>
      <c r="F31" s="14" t="s">
        <v>59</v>
      </c>
      <c r="G31" s="15" t="s">
        <v>60</v>
      </c>
      <c r="H31" s="16">
        <v>229500</v>
      </c>
      <c r="I31" s="16">
        <v>0</v>
      </c>
      <c r="J31" s="16">
        <v>229500</v>
      </c>
      <c r="K31" s="16">
        <v>14575.63</v>
      </c>
      <c r="L31" s="16">
        <v>14575.63</v>
      </c>
      <c r="M31" s="11"/>
    </row>
    <row r="32" spans="1:13">
      <c r="A32" s="14" t="s">
        <v>11</v>
      </c>
      <c r="B32" s="14" t="s">
        <v>12</v>
      </c>
      <c r="C32" s="14" t="str">
        <f>VLOOKUP(B32,'[1]Gastos segundo trimestre'!$B:$C,2,FALSE)</f>
        <v>Seminci</v>
      </c>
      <c r="D32" s="5" t="str">
        <f t="shared" si="0"/>
        <v>2</v>
      </c>
      <c r="E32" s="5" t="str">
        <f t="shared" si="1"/>
        <v>22</v>
      </c>
      <c r="F32" s="14" t="s">
        <v>61</v>
      </c>
      <c r="G32" s="15" t="s">
        <v>62</v>
      </c>
      <c r="H32" s="16">
        <v>20000</v>
      </c>
      <c r="I32" s="16">
        <v>0</v>
      </c>
      <c r="J32" s="16">
        <v>20000</v>
      </c>
      <c r="K32" s="16">
        <v>8470</v>
      </c>
      <c r="L32" s="16">
        <v>8470</v>
      </c>
      <c r="M32" s="11"/>
    </row>
    <row r="33" spans="1:13">
      <c r="A33" s="14" t="s">
        <v>11</v>
      </c>
      <c r="B33" s="14" t="s">
        <v>12</v>
      </c>
      <c r="C33" s="14" t="str">
        <f>VLOOKUP(B33,'[1]Gastos segundo trimestre'!$B:$C,2,FALSE)</f>
        <v>Seminci</v>
      </c>
      <c r="D33" s="5" t="str">
        <f t="shared" si="0"/>
        <v>2</v>
      </c>
      <c r="E33" s="5" t="str">
        <f t="shared" si="1"/>
        <v>22</v>
      </c>
      <c r="F33" s="14" t="s">
        <v>63</v>
      </c>
      <c r="G33" s="15" t="s">
        <v>64</v>
      </c>
      <c r="H33" s="16">
        <v>9750</v>
      </c>
      <c r="I33" s="16">
        <v>0</v>
      </c>
      <c r="J33" s="16">
        <v>9750</v>
      </c>
      <c r="K33" s="16">
        <v>1673.15</v>
      </c>
      <c r="L33" s="16">
        <v>1673.15</v>
      </c>
      <c r="M33" s="11"/>
    </row>
    <row r="34" spans="1:13">
      <c r="A34" s="14" t="s">
        <v>11</v>
      </c>
      <c r="B34" s="14" t="s">
        <v>12</v>
      </c>
      <c r="C34" s="14" t="str">
        <f>VLOOKUP(B34,'[1]Gastos segundo trimestre'!$B:$C,2,FALSE)</f>
        <v>Seminci</v>
      </c>
      <c r="D34" s="5" t="str">
        <f t="shared" si="0"/>
        <v>2</v>
      </c>
      <c r="E34" s="5" t="str">
        <f t="shared" si="1"/>
        <v>22</v>
      </c>
      <c r="F34" s="14" t="s">
        <v>65</v>
      </c>
      <c r="G34" s="15" t="s">
        <v>66</v>
      </c>
      <c r="H34" s="16">
        <v>11500</v>
      </c>
      <c r="I34" s="16">
        <v>0</v>
      </c>
      <c r="J34" s="16">
        <v>11500</v>
      </c>
      <c r="K34" s="16">
        <v>6241.2</v>
      </c>
      <c r="L34" s="16">
        <v>6241.2</v>
      </c>
      <c r="M34" s="11"/>
    </row>
    <row r="35" spans="1:13">
      <c r="A35" s="14" t="s">
        <v>11</v>
      </c>
      <c r="B35" s="14" t="s">
        <v>12</v>
      </c>
      <c r="C35" s="14" t="str">
        <f>VLOOKUP(B35,'[1]Gastos segundo trimestre'!$B:$C,2,FALSE)</f>
        <v>Seminci</v>
      </c>
      <c r="D35" s="5" t="str">
        <f t="shared" si="0"/>
        <v>2</v>
      </c>
      <c r="E35" s="5" t="str">
        <f t="shared" si="1"/>
        <v>22</v>
      </c>
      <c r="F35" s="14" t="s">
        <v>67</v>
      </c>
      <c r="G35" s="15" t="s">
        <v>68</v>
      </c>
      <c r="H35" s="16">
        <v>35900</v>
      </c>
      <c r="I35" s="16">
        <v>0</v>
      </c>
      <c r="J35" s="16">
        <v>35900</v>
      </c>
      <c r="K35" s="16">
        <v>0</v>
      </c>
      <c r="L35" s="16">
        <v>0</v>
      </c>
      <c r="M35" s="11"/>
    </row>
    <row r="36" spans="1:13">
      <c r="A36" s="14" t="s">
        <v>11</v>
      </c>
      <c r="B36" s="14" t="s">
        <v>12</v>
      </c>
      <c r="C36" s="14" t="str">
        <f>VLOOKUP(B36,'[1]Gastos segundo trimestre'!$B:$C,2,FALSE)</f>
        <v>Seminci</v>
      </c>
      <c r="D36" s="5" t="str">
        <f t="shared" si="0"/>
        <v>2</v>
      </c>
      <c r="E36" s="5" t="str">
        <f t="shared" si="1"/>
        <v>22</v>
      </c>
      <c r="F36" s="14" t="s">
        <v>69</v>
      </c>
      <c r="G36" s="15" t="s">
        <v>70</v>
      </c>
      <c r="H36" s="16">
        <v>1381180</v>
      </c>
      <c r="I36" s="16">
        <v>0</v>
      </c>
      <c r="J36" s="16">
        <v>1381180</v>
      </c>
      <c r="K36" s="16">
        <v>384022.25</v>
      </c>
      <c r="L36" s="16">
        <v>384022.25</v>
      </c>
      <c r="M36" s="11"/>
    </row>
    <row r="37" spans="1:13">
      <c r="A37" s="14" t="s">
        <v>11</v>
      </c>
      <c r="B37" s="14" t="s">
        <v>12</v>
      </c>
      <c r="C37" s="14" t="str">
        <f>VLOOKUP(B37,'[1]Gastos segundo trimestre'!$B:$C,2,FALSE)</f>
        <v>Seminci</v>
      </c>
      <c r="D37" s="5" t="str">
        <f t="shared" si="0"/>
        <v>2</v>
      </c>
      <c r="E37" s="5" t="str">
        <f t="shared" si="1"/>
        <v>23</v>
      </c>
      <c r="F37" s="14" t="s">
        <v>71</v>
      </c>
      <c r="G37" s="15" t="s">
        <v>72</v>
      </c>
      <c r="H37" s="16">
        <v>4500</v>
      </c>
      <c r="I37" s="16">
        <v>0</v>
      </c>
      <c r="J37" s="16">
        <v>4500</v>
      </c>
      <c r="K37" s="16">
        <v>4249.9399999999996</v>
      </c>
      <c r="L37" s="16">
        <v>4249.9399999999996</v>
      </c>
      <c r="M37" s="11"/>
    </row>
    <row r="38" spans="1:13">
      <c r="A38" s="14" t="s">
        <v>11</v>
      </c>
      <c r="B38" s="14" t="s">
        <v>12</v>
      </c>
      <c r="C38" s="14" t="str">
        <f>VLOOKUP(B38,'[1]Gastos segundo trimestre'!$B:$C,2,FALSE)</f>
        <v>Seminci</v>
      </c>
      <c r="D38" s="5" t="str">
        <f t="shared" si="0"/>
        <v>2</v>
      </c>
      <c r="E38" s="5" t="str">
        <f t="shared" si="1"/>
        <v>23</v>
      </c>
      <c r="F38" s="14" t="s">
        <v>73</v>
      </c>
      <c r="G38" s="15" t="s">
        <v>74</v>
      </c>
      <c r="H38" s="16">
        <v>1700</v>
      </c>
      <c r="I38" s="16">
        <v>0</v>
      </c>
      <c r="J38" s="16">
        <v>1700</v>
      </c>
      <c r="K38" s="16">
        <v>0</v>
      </c>
      <c r="L38" s="16">
        <v>0</v>
      </c>
      <c r="M38" s="11"/>
    </row>
    <row r="39" spans="1:13">
      <c r="A39" s="14" t="s">
        <v>11</v>
      </c>
      <c r="B39" s="14" t="s">
        <v>12</v>
      </c>
      <c r="C39" s="14" t="str">
        <f>VLOOKUP(B39,'[1]Gastos segundo trimestre'!$B:$C,2,FALSE)</f>
        <v>Seminci</v>
      </c>
      <c r="D39" s="5" t="str">
        <f t="shared" si="0"/>
        <v>3</v>
      </c>
      <c r="E39" s="5" t="str">
        <f t="shared" si="1"/>
        <v>35</v>
      </c>
      <c r="F39" s="14" t="s">
        <v>75</v>
      </c>
      <c r="G39" s="15" t="s">
        <v>76</v>
      </c>
      <c r="H39" s="16">
        <v>300</v>
      </c>
      <c r="I39" s="16">
        <v>0</v>
      </c>
      <c r="J39" s="16">
        <v>300</v>
      </c>
      <c r="K39" s="16">
        <v>213</v>
      </c>
      <c r="L39" s="16">
        <v>213</v>
      </c>
      <c r="M39" s="11"/>
    </row>
    <row r="40" spans="1:13">
      <c r="A40" s="14" t="s">
        <v>11</v>
      </c>
      <c r="B40" s="14" t="s">
        <v>12</v>
      </c>
      <c r="C40" s="14" t="str">
        <f>VLOOKUP(B40,'[1]Gastos segundo trimestre'!$B:$C,2,FALSE)</f>
        <v>Seminci</v>
      </c>
      <c r="D40" s="5" t="str">
        <f t="shared" si="0"/>
        <v>4</v>
      </c>
      <c r="E40" s="5" t="str">
        <f t="shared" si="1"/>
        <v>41</v>
      </c>
      <c r="F40" s="14" t="s">
        <v>77</v>
      </c>
      <c r="G40" s="15" t="s">
        <v>78</v>
      </c>
      <c r="H40" s="16">
        <v>2800</v>
      </c>
      <c r="I40" s="16">
        <v>0</v>
      </c>
      <c r="J40" s="16">
        <v>2800</v>
      </c>
      <c r="K40" s="16">
        <v>0</v>
      </c>
      <c r="L40" s="16">
        <v>0</v>
      </c>
      <c r="M40" s="11"/>
    </row>
    <row r="41" spans="1:13">
      <c r="A41" s="14" t="s">
        <v>11</v>
      </c>
      <c r="B41" s="14" t="s">
        <v>12</v>
      </c>
      <c r="C41" s="14" t="str">
        <f>VLOOKUP(B41,'[1]Gastos segundo trimestre'!$B:$C,2,FALSE)</f>
        <v>Seminci</v>
      </c>
      <c r="D41" s="5" t="str">
        <f t="shared" si="0"/>
        <v>4</v>
      </c>
      <c r="E41" s="5" t="str">
        <f t="shared" si="1"/>
        <v>48</v>
      </c>
      <c r="F41" s="14" t="s">
        <v>79</v>
      </c>
      <c r="G41" s="15" t="s">
        <v>80</v>
      </c>
      <c r="H41" s="16">
        <v>152000</v>
      </c>
      <c r="I41" s="16">
        <v>0</v>
      </c>
      <c r="J41" s="16">
        <v>152000</v>
      </c>
      <c r="K41" s="16">
        <v>0</v>
      </c>
      <c r="L41" s="16">
        <v>0</v>
      </c>
      <c r="M41" s="11"/>
    </row>
    <row r="42" spans="1:13">
      <c r="A42" s="14" t="s">
        <v>11</v>
      </c>
      <c r="B42" s="14" t="s">
        <v>12</v>
      </c>
      <c r="C42" s="14" t="str">
        <f>VLOOKUP(B42,'[1]Gastos segundo trimestre'!$B:$C,2,FALSE)</f>
        <v>Seminci</v>
      </c>
      <c r="D42" s="5" t="str">
        <f t="shared" si="0"/>
        <v>6</v>
      </c>
      <c r="E42" s="5" t="str">
        <f t="shared" si="1"/>
        <v>62</v>
      </c>
      <c r="F42" s="14" t="s">
        <v>81</v>
      </c>
      <c r="G42" s="15" t="s">
        <v>82</v>
      </c>
      <c r="H42" s="16">
        <v>1000</v>
      </c>
      <c r="I42" s="16">
        <v>0</v>
      </c>
      <c r="J42" s="16">
        <v>1000</v>
      </c>
      <c r="K42" s="16">
        <v>0</v>
      </c>
      <c r="L42" s="16">
        <v>0</v>
      </c>
      <c r="M42" s="11"/>
    </row>
    <row r="43" spans="1:13">
      <c r="A43" s="14" t="s">
        <v>11</v>
      </c>
      <c r="B43" s="14" t="s">
        <v>12</v>
      </c>
      <c r="C43" s="14" t="str">
        <f>VLOOKUP(B43,'[1]Gastos segundo trimestre'!$B:$C,2,FALSE)</f>
        <v>Seminci</v>
      </c>
      <c r="D43" s="5" t="str">
        <f t="shared" si="0"/>
        <v>6</v>
      </c>
      <c r="E43" s="5" t="str">
        <f t="shared" si="1"/>
        <v>62</v>
      </c>
      <c r="F43" s="14" t="s">
        <v>83</v>
      </c>
      <c r="G43" s="15" t="s">
        <v>40</v>
      </c>
      <c r="H43" s="16">
        <v>2000</v>
      </c>
      <c r="I43" s="16">
        <v>0</v>
      </c>
      <c r="J43" s="16">
        <v>2000</v>
      </c>
      <c r="K43" s="16">
        <v>934.42</v>
      </c>
      <c r="L43" s="16">
        <v>934.42</v>
      </c>
      <c r="M43" s="11"/>
    </row>
    <row r="44" spans="1:13">
      <c r="A44" s="14" t="s">
        <v>11</v>
      </c>
      <c r="B44" s="14" t="s">
        <v>12</v>
      </c>
      <c r="C44" s="14" t="str">
        <f>VLOOKUP(B44,'[1]Gastos segundo trimestre'!$B:$C,2,FALSE)</f>
        <v>Seminci</v>
      </c>
      <c r="D44" s="5" t="str">
        <f t="shared" si="0"/>
        <v>6</v>
      </c>
      <c r="E44" s="5" t="str">
        <f t="shared" si="1"/>
        <v>64</v>
      </c>
      <c r="F44" s="14" t="s">
        <v>84</v>
      </c>
      <c r="G44" s="15" t="s">
        <v>85</v>
      </c>
      <c r="H44" s="16">
        <v>4000</v>
      </c>
      <c r="I44" s="16">
        <v>0</v>
      </c>
      <c r="J44" s="16">
        <v>4000</v>
      </c>
      <c r="K44" s="16">
        <v>3200</v>
      </c>
      <c r="L44" s="16">
        <v>3200</v>
      </c>
      <c r="M44" s="11"/>
    </row>
    <row r="45" spans="1:13">
      <c r="A45" s="14" t="s">
        <v>11</v>
      </c>
      <c r="B45" s="14" t="s">
        <v>12</v>
      </c>
      <c r="C45" s="14" t="str">
        <f>VLOOKUP(B45,'[1]Gastos segundo trimestre'!$B:$C,2,FALSE)</f>
        <v>Seminci</v>
      </c>
      <c r="D45" s="5" t="str">
        <f t="shared" si="0"/>
        <v>6</v>
      </c>
      <c r="E45" s="5" t="str">
        <f t="shared" si="1"/>
        <v>64</v>
      </c>
      <c r="F45" s="14" t="s">
        <v>86</v>
      </c>
      <c r="G45" s="15" t="s">
        <v>87</v>
      </c>
      <c r="H45" s="16">
        <v>1000</v>
      </c>
      <c r="I45" s="16">
        <v>0</v>
      </c>
      <c r="J45" s="16">
        <v>1000</v>
      </c>
      <c r="K45" s="16">
        <v>0</v>
      </c>
      <c r="L45" s="16">
        <v>0</v>
      </c>
      <c r="M45" s="11"/>
    </row>
    <row r="46" spans="1:13">
      <c r="A46" s="14" t="s">
        <v>11</v>
      </c>
      <c r="B46" s="14" t="s">
        <v>12</v>
      </c>
      <c r="C46" s="14" t="str">
        <f>VLOOKUP(B46,'[1]Gastos segundo trimestre'!$B:$C,2,FALSE)</f>
        <v>Seminci</v>
      </c>
      <c r="D46" s="5" t="str">
        <f t="shared" si="0"/>
        <v>8</v>
      </c>
      <c r="E46" s="5" t="str">
        <f t="shared" si="1"/>
        <v>83</v>
      </c>
      <c r="F46" s="14" t="s">
        <v>88</v>
      </c>
      <c r="G46" s="15" t="s">
        <v>89</v>
      </c>
      <c r="H46" s="16">
        <v>400</v>
      </c>
      <c r="I46" s="16">
        <v>0</v>
      </c>
      <c r="J46" s="16">
        <v>400</v>
      </c>
      <c r="K46" s="16">
        <v>0</v>
      </c>
      <c r="L46" s="16">
        <v>0</v>
      </c>
      <c r="M46" s="11"/>
    </row>
    <row r="47" spans="1:13">
      <c r="A47" s="14" t="s">
        <v>11</v>
      </c>
      <c r="B47" s="14" t="s">
        <v>12</v>
      </c>
      <c r="C47" s="14" t="str">
        <f>VLOOKUP(B47,'[1]Gastos segundo trimestre'!$B:$C,2,FALSE)</f>
        <v>Seminci</v>
      </c>
      <c r="D47" s="5" t="str">
        <f t="shared" si="0"/>
        <v>8</v>
      </c>
      <c r="E47" s="5" t="str">
        <f t="shared" si="1"/>
        <v>83</v>
      </c>
      <c r="F47" s="14" t="s">
        <v>90</v>
      </c>
      <c r="G47" s="15" t="s">
        <v>91</v>
      </c>
      <c r="H47" s="16">
        <v>400</v>
      </c>
      <c r="I47" s="16">
        <v>0</v>
      </c>
      <c r="J47" s="16">
        <v>400</v>
      </c>
      <c r="K47" s="16">
        <v>0</v>
      </c>
      <c r="L47" s="16">
        <v>0</v>
      </c>
      <c r="M47" s="11"/>
    </row>
    <row r="48" spans="1:13">
      <c r="A48" s="14" t="s">
        <v>11</v>
      </c>
      <c r="B48" s="14" t="s">
        <v>12</v>
      </c>
      <c r="C48" s="14" t="str">
        <f>VLOOKUP(B48,'[1]Gastos segundo trimestre'!$B:$C,2,FALSE)</f>
        <v>Seminci</v>
      </c>
      <c r="D48" s="5" t="str">
        <f t="shared" si="0"/>
        <v>8</v>
      </c>
      <c r="E48" s="5" t="str">
        <f t="shared" si="1"/>
        <v>83</v>
      </c>
      <c r="F48" s="14" t="s">
        <v>92</v>
      </c>
      <c r="G48" s="15" t="s">
        <v>93</v>
      </c>
      <c r="H48" s="16">
        <v>400</v>
      </c>
      <c r="I48" s="16">
        <v>0</v>
      </c>
      <c r="J48" s="16">
        <v>400</v>
      </c>
      <c r="K48" s="16">
        <v>0</v>
      </c>
      <c r="L48" s="16">
        <v>0</v>
      </c>
    </row>
    <row r="49" spans="8:13">
      <c r="H49" s="10"/>
      <c r="I49" s="10"/>
      <c r="J49" s="10"/>
      <c r="K49" s="10"/>
      <c r="L49" s="10"/>
      <c r="M49" s="10"/>
    </row>
  </sheetData>
  <pageMargins left="0.74803149606299213" right="0.74803149606299213" top="0.98425196850393704" bottom="0.98425196850393704" header="0" footer="0"/>
  <pageSetup paperSize="9" scale="85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TD</vt:lpstr>
      <vt:lpstr>Gastos tercer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2016-10-13T11:11:40Z</cp:lastPrinted>
  <dcterms:created xsi:type="dcterms:W3CDTF">2016-04-20T10:28:28Z</dcterms:created>
  <dcterms:modified xsi:type="dcterms:W3CDTF">2016-10-13T11:11:50Z</dcterms:modified>
</cp:coreProperties>
</file>