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2885" windowHeight="10320"/>
  </bookViews>
  <sheets>
    <sheet name="Ingresos segundo trimestre" sheetId="1" r:id="rId1"/>
    <sheet name="Hoja1" sheetId="2" r:id="rId2"/>
  </sheets>
  <calcPr calcId="125725"/>
</workbook>
</file>

<file path=xl/calcChain.xml><?xml version="1.0" encoding="utf-8"?>
<calcChain xmlns="http://schemas.openxmlformats.org/spreadsheetml/2006/main">
  <c r="C21" i="1"/>
  <c r="M6"/>
  <c r="M7"/>
  <c r="M8"/>
  <c r="M9"/>
  <c r="M10"/>
  <c r="M11"/>
  <c r="M12"/>
  <c r="M13"/>
  <c r="M14"/>
  <c r="M15"/>
  <c r="M16"/>
  <c r="M17"/>
  <c r="M18"/>
  <c r="M19"/>
  <c r="K24"/>
  <c r="K25"/>
  <c r="K26"/>
  <c r="K23"/>
  <c r="K7"/>
  <c r="K8"/>
  <c r="K9"/>
  <c r="K10"/>
  <c r="K11"/>
  <c r="K12"/>
  <c r="K13"/>
  <c r="K14"/>
  <c r="K15"/>
  <c r="K16"/>
  <c r="K17"/>
  <c r="K18"/>
  <c r="K19"/>
  <c r="K6"/>
  <c r="G24"/>
  <c r="G25"/>
  <c r="G26"/>
  <c r="G23"/>
  <c r="G7"/>
  <c r="G8"/>
  <c r="G9"/>
  <c r="G10"/>
  <c r="G11"/>
  <c r="G12"/>
  <c r="G13"/>
  <c r="G14"/>
  <c r="G15"/>
  <c r="G16"/>
  <c r="G17"/>
  <c r="G18"/>
  <c r="G19"/>
  <c r="G6"/>
  <c r="M26"/>
  <c r="M25"/>
  <c r="M24"/>
  <c r="M23"/>
  <c r="M28" s="1"/>
  <c r="L28"/>
  <c r="I28"/>
  <c r="J28"/>
  <c r="H28"/>
  <c r="D28"/>
  <c r="E28"/>
  <c r="F28"/>
  <c r="C28"/>
  <c r="K28"/>
  <c r="D21"/>
  <c r="E21"/>
  <c r="E30" s="1"/>
  <c r="F21"/>
  <c r="H21"/>
  <c r="I21"/>
  <c r="I30" s="1"/>
  <c r="J21"/>
  <c r="J30" s="1"/>
  <c r="L21"/>
  <c r="G28" l="1"/>
  <c r="F30"/>
  <c r="G30" s="1"/>
  <c r="D30"/>
  <c r="H30"/>
  <c r="M21"/>
  <c r="M30" s="1"/>
  <c r="L30"/>
  <c r="G21"/>
  <c r="C30"/>
  <c r="K21"/>
  <c r="K30" l="1"/>
</calcChain>
</file>

<file path=xl/sharedStrings.xml><?xml version="1.0" encoding="utf-8"?>
<sst xmlns="http://schemas.openxmlformats.org/spreadsheetml/2006/main" count="55" uniqueCount="55">
  <si>
    <t>Fundación Municipal de Deportes</t>
  </si>
  <si>
    <t>PRESUPUESTO DE INGRESOS</t>
  </si>
  <si>
    <t>Previsiones Iniciales</t>
  </si>
  <si>
    <t>Modificaciones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</si>
  <si>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</si>
  <si>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</si>
  <si>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</si>
  <si>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</si>
  <si>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</si>
  <si>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</si>
  <si>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</si>
  <si>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</si>
  <si>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Econ.</t>
  </si>
  <si>
    <t>34301</t>
  </si>
  <si>
    <t>Precios públicos por servicios deportivos.</t>
  </si>
  <si>
    <t>34302</t>
  </si>
  <si>
    <t>Utilización de instalaciones deportivas</t>
  </si>
  <si>
    <t>34303</t>
  </si>
  <si>
    <t>Utilización de piscinas</t>
  </si>
  <si>
    <t>34304</t>
  </si>
  <si>
    <t>Utilización directa de instalaciones deportivas</t>
  </si>
  <si>
    <t>39900</t>
  </si>
  <si>
    <t>Otros ingresos diversos.</t>
  </si>
  <si>
    <t>39906</t>
  </si>
  <si>
    <t>40101</t>
  </si>
  <si>
    <t>Aportación ordinaria del Ayuntamiento</t>
  </si>
  <si>
    <t>45001</t>
  </si>
  <si>
    <t>Transf. Administración General de la Comunidad Autónoma</t>
  </si>
  <si>
    <t>52000</t>
  </si>
  <si>
    <t>Intereses de cuentas corrientes</t>
  </si>
  <si>
    <t>55000</t>
  </si>
  <si>
    <t>Concesiones admtivas con contraprestación periódica</t>
  </si>
  <si>
    <t>55500</t>
  </si>
  <si>
    <t>Aprovechamientos especiales</t>
  </si>
  <si>
    <t>55900</t>
  </si>
  <si>
    <t>Aprovechamientos por publicidad</t>
  </si>
  <si>
    <t>55901</t>
  </si>
  <si>
    <t>Aprovechamientos bares y similares</t>
  </si>
  <si>
    <t>59600</t>
  </si>
  <si>
    <t>Otros ingresos patrimoniales</t>
  </si>
  <si>
    <t>Total de operaciones corrientes:</t>
  </si>
  <si>
    <t>70101</t>
  </si>
  <si>
    <t>Aportación de capital del Ayuntamiento</t>
  </si>
  <si>
    <t>83000</t>
  </si>
  <si>
    <t>Reintegro de anuncios por cuenta de particulares</t>
  </si>
  <si>
    <t>83001</t>
  </si>
  <si>
    <t>Reintregro de anticipos al personal</t>
  </si>
  <si>
    <t>83101</t>
  </si>
  <si>
    <t>Reintegros de préstamos al personal</t>
  </si>
  <si>
    <t>Descripción</t>
  </si>
  <si>
    <t>Previsiones totales</t>
  </si>
  <si>
    <t>Total de operaciones de capital y financieras:</t>
  </si>
  <si>
    <t>ESTADO DE EJECUCIÓN HASTA</t>
  </si>
  <si>
    <t>TOTALES</t>
  </si>
  <si>
    <t>COMPENSACIÓN GASTOS DE NÓMINA</t>
  </si>
</sst>
</file>

<file path=xl/styles.xml><?xml version="1.0" encoding="utf-8"?>
<styleSheet xmlns="http://schemas.openxmlformats.org/spreadsheetml/2006/main">
  <numFmts count="1">
    <numFmt numFmtId="164" formatCode="dd&quot;/&quot;mm&quot;/&quot;yyyy"/>
  </numFmts>
  <fonts count="6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 applyNumberFormat="1" applyFill="1" applyBorder="1" applyAlignment="1" applyProtection="1"/>
    <xf numFmtId="0" fontId="2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21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0" fontId="3" fillId="0" borderId="0" xfId="0" applyNumberFormat="1" applyFont="1" applyFill="1" applyBorder="1" applyAlignment="1" applyProtection="1"/>
    <xf numFmtId="10" fontId="2" fillId="0" borderId="0" xfId="0" applyNumberFormat="1" applyFont="1" applyAlignment="1">
      <alignment horizontal="right" vertical="center"/>
    </xf>
    <xf numFmtId="10" fontId="2" fillId="0" borderId="0" xfId="0" applyNumberFormat="1" applyFont="1" applyFill="1" applyBorder="1" applyAlignment="1" applyProtection="1"/>
    <xf numFmtId="4" fontId="3" fillId="0" borderId="0" xfId="0" applyNumberFormat="1" applyFont="1" applyAlignment="1">
      <alignment horizontal="right" vertical="center"/>
    </xf>
    <xf numFmtId="10" fontId="3" fillId="0" borderId="0" xfId="0" applyNumberFormat="1" applyFont="1" applyFill="1" applyBorder="1" applyAlignment="1" applyProtection="1"/>
    <xf numFmtId="10" fontId="3" fillId="0" borderId="0" xfId="0" applyNumberFormat="1" applyFont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center" wrapText="1"/>
    </xf>
    <xf numFmtId="1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" fontId="5" fillId="0" borderId="0" xfId="1" applyNumberFormat="1" applyFont="1"/>
    <xf numFmtId="49" fontId="5" fillId="0" borderId="0" xfId="1" applyNumberFormat="1" applyFont="1"/>
    <xf numFmtId="4" fontId="5" fillId="0" borderId="0" xfId="1" applyNumberFormat="1" applyFont="1"/>
  </cellXfs>
  <cellStyles count="2">
    <cellStyle name="Normal" xfId="0" builtinId="0"/>
    <cellStyle name="Normal_Ingresos segundo trimestre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0"/>
  <sheetViews>
    <sheetView tabSelected="1" view="pageLayout" topLeftCell="C1" zoomScaleNormal="100" workbookViewId="0">
      <selection activeCell="A30" sqref="A1:M30"/>
    </sheetView>
  </sheetViews>
  <sheetFormatPr baseColWidth="10" defaultColWidth="11.42578125" defaultRowHeight="12.75"/>
  <cols>
    <col min="1" max="1" width="8.28515625" style="1" customWidth="1"/>
    <col min="2" max="2" width="41.28515625" style="1" bestFit="1" customWidth="1"/>
    <col min="3" max="3" width="12.28515625" style="1" customWidth="1"/>
    <col min="4" max="4" width="12.42578125" style="1" customWidth="1"/>
    <col min="5" max="5" width="11.42578125" style="1" customWidth="1"/>
    <col min="6" max="6" width="11.42578125" style="1" bestFit="1" customWidth="1"/>
    <col min="7" max="7" width="9.7109375" style="1" customWidth="1"/>
    <col min="8" max="8" width="11.42578125" style="1" bestFit="1" customWidth="1"/>
    <col min="9" max="9" width="11.28515625" style="1" customWidth="1"/>
    <col min="10" max="10" width="11.42578125" style="1"/>
    <col min="11" max="11" width="9.7109375" style="1" customWidth="1"/>
    <col min="12" max="12" width="10" style="1" customWidth="1"/>
    <col min="13" max="13" width="11.85546875" style="1" customWidth="1"/>
    <col min="14" max="16384" width="11.42578125" style="1"/>
  </cols>
  <sheetData>
    <row r="1" spans="1:13">
      <c r="A1" s="2" t="s">
        <v>0</v>
      </c>
    </row>
    <row r="2" spans="1:13">
      <c r="A2" s="2" t="s">
        <v>1</v>
      </c>
      <c r="B2" s="8"/>
      <c r="C2" s="8"/>
      <c r="D2" s="17">
        <v>2017</v>
      </c>
      <c r="J2" s="3"/>
      <c r="K2" s="4"/>
      <c r="L2" s="5"/>
    </row>
    <row r="3" spans="1:13">
      <c r="A3" s="2" t="s">
        <v>52</v>
      </c>
      <c r="D3" s="18">
        <v>42825</v>
      </c>
    </row>
    <row r="4" spans="1:13">
      <c r="K4" s="3"/>
      <c r="L4" s="6"/>
    </row>
    <row r="5" spans="1:13" s="8" customFormat="1" ht="25.5">
      <c r="A5" s="14" t="s">
        <v>12</v>
      </c>
      <c r="B5" s="14" t="s">
        <v>49</v>
      </c>
      <c r="C5" s="15" t="s">
        <v>2</v>
      </c>
      <c r="D5" s="15" t="s">
        <v>3</v>
      </c>
      <c r="E5" s="16" t="s">
        <v>50</v>
      </c>
      <c r="F5" s="15" t="s">
        <v>4</v>
      </c>
      <c r="G5" s="15" t="s">
        <v>5</v>
      </c>
      <c r="H5" s="15" t="s">
        <v>6</v>
      </c>
      <c r="I5" s="15" t="s">
        <v>7</v>
      </c>
      <c r="J5" s="15" t="s">
        <v>8</v>
      </c>
      <c r="K5" s="15" t="s">
        <v>9</v>
      </c>
      <c r="L5" s="15" t="s">
        <v>10</v>
      </c>
      <c r="M5" s="15" t="s">
        <v>11</v>
      </c>
    </row>
    <row r="6" spans="1:13">
      <c r="A6" s="19" t="s">
        <v>13</v>
      </c>
      <c r="B6" s="20" t="s">
        <v>14</v>
      </c>
      <c r="C6" s="21">
        <v>1575000</v>
      </c>
      <c r="D6" s="21">
        <v>0</v>
      </c>
      <c r="E6" s="21">
        <v>1575000</v>
      </c>
      <c r="F6" s="21">
        <v>491218.5</v>
      </c>
      <c r="G6" s="10">
        <f>IF(E6=0," ",F6/E6)</f>
        <v>0.31188476190476189</v>
      </c>
      <c r="H6" s="21">
        <v>482328.23</v>
      </c>
      <c r="I6" s="21">
        <v>1235.03</v>
      </c>
      <c r="J6" s="21">
        <v>481093.2</v>
      </c>
      <c r="K6" s="9">
        <f>IF(F6=0," ",J6/F6)</f>
        <v>0.97938738056486063</v>
      </c>
      <c r="L6" s="21">
        <v>10125.299999999999</v>
      </c>
      <c r="M6" s="7">
        <f>F6-E6</f>
        <v>-1083781.5</v>
      </c>
    </row>
    <row r="7" spans="1:13">
      <c r="A7" s="19" t="s">
        <v>15</v>
      </c>
      <c r="B7" s="20" t="s">
        <v>16</v>
      </c>
      <c r="C7" s="21">
        <v>590000</v>
      </c>
      <c r="D7" s="21">
        <v>0</v>
      </c>
      <c r="E7" s="21">
        <v>590000</v>
      </c>
      <c r="F7" s="21">
        <v>242329.55</v>
      </c>
      <c r="G7" s="10">
        <f t="shared" ref="G7:G19" si="0">IF(E7=0," ",F7/E7)</f>
        <v>0.41072805084745762</v>
      </c>
      <c r="H7" s="21">
        <v>115729.55</v>
      </c>
      <c r="I7" s="21">
        <v>52.07</v>
      </c>
      <c r="J7" s="21">
        <v>115677.48</v>
      </c>
      <c r="K7" s="9">
        <f t="shared" ref="K7:K19" si="1">IF(F7=0," ",J7/F7)</f>
        <v>0.47735606326178548</v>
      </c>
      <c r="L7" s="21">
        <v>126652.07</v>
      </c>
      <c r="M7" s="7">
        <f t="shared" ref="M7:M19" si="2">F7-E7</f>
        <v>-347670.45</v>
      </c>
    </row>
    <row r="8" spans="1:13">
      <c r="A8" s="19" t="s">
        <v>17</v>
      </c>
      <c r="B8" s="20" t="s">
        <v>18</v>
      </c>
      <c r="C8" s="21">
        <v>1750000</v>
      </c>
      <c r="D8" s="21">
        <v>0</v>
      </c>
      <c r="E8" s="21">
        <v>1750000</v>
      </c>
      <c r="F8" s="21">
        <v>428072.7</v>
      </c>
      <c r="G8" s="10">
        <f t="shared" si="0"/>
        <v>0.24461297142857144</v>
      </c>
      <c r="H8" s="21">
        <v>397752.41</v>
      </c>
      <c r="I8" s="21">
        <v>0</v>
      </c>
      <c r="J8" s="21">
        <v>397752.41</v>
      </c>
      <c r="K8" s="9">
        <f t="shared" si="1"/>
        <v>0.92917023206572147</v>
      </c>
      <c r="L8" s="21">
        <v>30320.29</v>
      </c>
      <c r="M8" s="7">
        <f t="shared" si="2"/>
        <v>-1321927.3</v>
      </c>
    </row>
    <row r="9" spans="1:13">
      <c r="A9" s="19" t="s">
        <v>19</v>
      </c>
      <c r="B9" s="20" t="s">
        <v>20</v>
      </c>
      <c r="C9" s="21">
        <v>110000</v>
      </c>
      <c r="D9" s="21">
        <v>0</v>
      </c>
      <c r="E9" s="21">
        <v>110000</v>
      </c>
      <c r="F9" s="21">
        <v>23411.3</v>
      </c>
      <c r="G9" s="10">
        <f t="shared" si="0"/>
        <v>0.21282999999999999</v>
      </c>
      <c r="H9" s="21">
        <v>23411.3</v>
      </c>
      <c r="I9" s="21">
        <v>0</v>
      </c>
      <c r="J9" s="21">
        <v>23411.3</v>
      </c>
      <c r="K9" s="9">
        <f t="shared" si="1"/>
        <v>1</v>
      </c>
      <c r="L9" s="21">
        <v>0</v>
      </c>
      <c r="M9" s="7">
        <f t="shared" si="2"/>
        <v>-86588.7</v>
      </c>
    </row>
    <row r="10" spans="1:13">
      <c r="A10" s="19" t="s">
        <v>21</v>
      </c>
      <c r="B10" s="20" t="s">
        <v>22</v>
      </c>
      <c r="C10" s="21">
        <v>94500</v>
      </c>
      <c r="D10" s="21">
        <v>0</v>
      </c>
      <c r="E10" s="21">
        <v>94500</v>
      </c>
      <c r="F10" s="21">
        <v>23711.74</v>
      </c>
      <c r="G10" s="10">
        <f t="shared" si="0"/>
        <v>0.25091788359788364</v>
      </c>
      <c r="H10" s="21">
        <v>22111.74</v>
      </c>
      <c r="I10" s="21">
        <v>0</v>
      </c>
      <c r="J10" s="21">
        <v>22111.74</v>
      </c>
      <c r="K10" s="9">
        <f t="shared" si="1"/>
        <v>0.93252287685340685</v>
      </c>
      <c r="L10" s="21">
        <v>1600</v>
      </c>
      <c r="M10" s="7">
        <f t="shared" si="2"/>
        <v>-70788.259999999995</v>
      </c>
    </row>
    <row r="11" spans="1:13">
      <c r="A11" s="19" t="s">
        <v>23</v>
      </c>
      <c r="B11" s="20" t="s">
        <v>54</v>
      </c>
      <c r="C11" s="21">
        <v>3500</v>
      </c>
      <c r="D11" s="21">
        <v>0</v>
      </c>
      <c r="E11" s="21">
        <v>3500</v>
      </c>
      <c r="F11" s="21">
        <v>0</v>
      </c>
      <c r="G11" s="10">
        <f t="shared" si="0"/>
        <v>0</v>
      </c>
      <c r="H11" s="21">
        <v>0</v>
      </c>
      <c r="I11" s="21">
        <v>0</v>
      </c>
      <c r="J11" s="21">
        <v>0</v>
      </c>
      <c r="K11" s="9" t="str">
        <f t="shared" si="1"/>
        <v xml:space="preserve"> </v>
      </c>
      <c r="L11" s="21">
        <v>0</v>
      </c>
      <c r="M11" s="7">
        <f t="shared" si="2"/>
        <v>-3500</v>
      </c>
    </row>
    <row r="12" spans="1:13">
      <c r="A12" s="19" t="s">
        <v>24</v>
      </c>
      <c r="B12" s="20" t="s">
        <v>25</v>
      </c>
      <c r="C12" s="21">
        <v>7720404</v>
      </c>
      <c r="D12" s="21">
        <v>0</v>
      </c>
      <c r="E12" s="21">
        <v>7720404</v>
      </c>
      <c r="F12" s="21">
        <v>1950000</v>
      </c>
      <c r="G12" s="10">
        <f t="shared" si="0"/>
        <v>0.25257745579117363</v>
      </c>
      <c r="H12" s="21">
        <v>1950000</v>
      </c>
      <c r="I12" s="21">
        <v>0</v>
      </c>
      <c r="J12" s="21">
        <v>1950000</v>
      </c>
      <c r="K12" s="9">
        <f t="shared" si="1"/>
        <v>1</v>
      </c>
      <c r="L12" s="21">
        <v>0</v>
      </c>
      <c r="M12" s="7">
        <f t="shared" si="2"/>
        <v>-5770404</v>
      </c>
    </row>
    <row r="13" spans="1:13">
      <c r="A13" s="19" t="s">
        <v>26</v>
      </c>
      <c r="B13" s="20" t="s">
        <v>27</v>
      </c>
      <c r="C13" s="21">
        <v>140000</v>
      </c>
      <c r="D13" s="21">
        <v>0</v>
      </c>
      <c r="E13" s="21">
        <v>140000</v>
      </c>
      <c r="F13" s="21">
        <v>0</v>
      </c>
      <c r="G13" s="10">
        <f t="shared" si="0"/>
        <v>0</v>
      </c>
      <c r="H13" s="21">
        <v>0</v>
      </c>
      <c r="I13" s="21">
        <v>0</v>
      </c>
      <c r="J13" s="21">
        <v>0</v>
      </c>
      <c r="K13" s="9" t="str">
        <f t="shared" si="1"/>
        <v xml:space="preserve"> </v>
      </c>
      <c r="L13" s="21">
        <v>0</v>
      </c>
      <c r="M13" s="7">
        <f t="shared" si="2"/>
        <v>-140000</v>
      </c>
    </row>
    <row r="14" spans="1:13">
      <c r="A14" s="19" t="s">
        <v>28</v>
      </c>
      <c r="B14" s="20" t="s">
        <v>29</v>
      </c>
      <c r="C14" s="21">
        <v>1800</v>
      </c>
      <c r="D14" s="21">
        <v>0</v>
      </c>
      <c r="E14" s="21">
        <v>1800</v>
      </c>
      <c r="F14" s="21">
        <v>8.86</v>
      </c>
      <c r="G14" s="10">
        <f t="shared" si="0"/>
        <v>4.9222222222222219E-3</v>
      </c>
      <c r="H14" s="21">
        <v>8.86</v>
      </c>
      <c r="I14" s="21">
        <v>0</v>
      </c>
      <c r="J14" s="21">
        <v>8.86</v>
      </c>
      <c r="K14" s="9">
        <f t="shared" si="1"/>
        <v>1</v>
      </c>
      <c r="L14" s="21">
        <v>0</v>
      </c>
      <c r="M14" s="7">
        <f t="shared" si="2"/>
        <v>-1791.14</v>
      </c>
    </row>
    <row r="15" spans="1:13">
      <c r="A15" s="19" t="s">
        <v>30</v>
      </c>
      <c r="B15" s="20" t="s">
        <v>31</v>
      </c>
      <c r="C15" s="21">
        <v>42000</v>
      </c>
      <c r="D15" s="21">
        <v>0</v>
      </c>
      <c r="E15" s="21">
        <v>42000</v>
      </c>
      <c r="F15" s="21">
        <v>0</v>
      </c>
      <c r="G15" s="10">
        <f t="shared" si="0"/>
        <v>0</v>
      </c>
      <c r="H15" s="21">
        <v>0</v>
      </c>
      <c r="I15" s="21">
        <v>0</v>
      </c>
      <c r="J15" s="21">
        <v>0</v>
      </c>
      <c r="K15" s="9" t="str">
        <f t="shared" si="1"/>
        <v xml:space="preserve"> </v>
      </c>
      <c r="L15" s="21">
        <v>0</v>
      </c>
      <c r="M15" s="7">
        <f t="shared" si="2"/>
        <v>-42000</v>
      </c>
    </row>
    <row r="16" spans="1:13">
      <c r="A16" s="19" t="s">
        <v>32</v>
      </c>
      <c r="B16" s="20" t="s">
        <v>33</v>
      </c>
      <c r="C16" s="21">
        <v>25000</v>
      </c>
      <c r="D16" s="21">
        <v>0</v>
      </c>
      <c r="E16" s="21">
        <v>25000</v>
      </c>
      <c r="F16" s="21">
        <v>15585.45</v>
      </c>
      <c r="G16" s="10">
        <f t="shared" si="0"/>
        <v>0.62341800000000003</v>
      </c>
      <c r="H16" s="21">
        <v>746.61</v>
      </c>
      <c r="I16" s="21">
        <v>0</v>
      </c>
      <c r="J16" s="21">
        <v>746.61</v>
      </c>
      <c r="K16" s="9">
        <f t="shared" si="1"/>
        <v>4.790429535239598E-2</v>
      </c>
      <c r="L16" s="21">
        <v>14838.84</v>
      </c>
      <c r="M16" s="7">
        <f t="shared" si="2"/>
        <v>-9414.5499999999993</v>
      </c>
    </row>
    <row r="17" spans="1:13">
      <c r="A17" s="19" t="s">
        <v>34</v>
      </c>
      <c r="B17" s="20" t="s">
        <v>35</v>
      </c>
      <c r="C17" s="21">
        <v>30100</v>
      </c>
      <c r="D17" s="21">
        <v>0</v>
      </c>
      <c r="E17" s="21">
        <v>30100</v>
      </c>
      <c r="F17" s="21">
        <v>6480</v>
      </c>
      <c r="G17" s="10">
        <f t="shared" si="0"/>
        <v>0.21528239202657806</v>
      </c>
      <c r="H17" s="21">
        <v>1400</v>
      </c>
      <c r="I17" s="21">
        <v>0</v>
      </c>
      <c r="J17" s="21">
        <v>1400</v>
      </c>
      <c r="K17" s="9">
        <f t="shared" si="1"/>
        <v>0.21604938271604937</v>
      </c>
      <c r="L17" s="21">
        <v>5080</v>
      </c>
      <c r="M17" s="7">
        <f t="shared" si="2"/>
        <v>-23620</v>
      </c>
    </row>
    <row r="18" spans="1:13">
      <c r="A18" s="19" t="s">
        <v>36</v>
      </c>
      <c r="B18" s="20" t="s">
        <v>37</v>
      </c>
      <c r="C18" s="21">
        <v>78500</v>
      </c>
      <c r="D18" s="21">
        <v>0</v>
      </c>
      <c r="E18" s="21">
        <v>78500</v>
      </c>
      <c r="F18" s="21">
        <v>30696.46</v>
      </c>
      <c r="G18" s="10">
        <f t="shared" si="0"/>
        <v>0.39103770700636942</v>
      </c>
      <c r="H18" s="21">
        <v>13295.01</v>
      </c>
      <c r="I18" s="21">
        <v>0</v>
      </c>
      <c r="J18" s="21">
        <v>13295.01</v>
      </c>
      <c r="K18" s="9">
        <f t="shared" si="1"/>
        <v>0.43311215690669219</v>
      </c>
      <c r="L18" s="21">
        <v>17401.45</v>
      </c>
      <c r="M18" s="7">
        <f t="shared" si="2"/>
        <v>-47803.54</v>
      </c>
    </row>
    <row r="19" spans="1:13">
      <c r="A19" s="19" t="s">
        <v>38</v>
      </c>
      <c r="B19" s="20" t="s">
        <v>39</v>
      </c>
      <c r="C19" s="21">
        <v>110000</v>
      </c>
      <c r="D19" s="21">
        <v>0</v>
      </c>
      <c r="E19" s="21">
        <v>110000</v>
      </c>
      <c r="F19" s="21">
        <v>73439.149999999994</v>
      </c>
      <c r="G19" s="10">
        <f t="shared" si="0"/>
        <v>0.66762863636363634</v>
      </c>
      <c r="H19" s="21">
        <v>43427.53</v>
      </c>
      <c r="I19" s="21">
        <v>382.17</v>
      </c>
      <c r="J19" s="21">
        <v>43045.36</v>
      </c>
      <c r="K19" s="9">
        <f t="shared" si="1"/>
        <v>0.58613641361589841</v>
      </c>
      <c r="L19" s="21">
        <v>30393.79</v>
      </c>
      <c r="M19" s="7">
        <f t="shared" si="2"/>
        <v>-36560.850000000006</v>
      </c>
    </row>
    <row r="20" spans="1:13">
      <c r="G20" s="10"/>
      <c r="K20" s="9"/>
    </row>
    <row r="21" spans="1:13" s="8" customFormat="1">
      <c r="B21" s="2" t="s">
        <v>40</v>
      </c>
      <c r="C21" s="11">
        <f>SUM(C6:C19)</f>
        <v>12270804</v>
      </c>
      <c r="D21" s="11">
        <f>SUM(D6:D19)</f>
        <v>0</v>
      </c>
      <c r="E21" s="11">
        <f>SUM(E6:E19)</f>
        <v>12270804</v>
      </c>
      <c r="F21" s="11">
        <f>SUM(F6:F19)</f>
        <v>3284953.71</v>
      </c>
      <c r="G21" s="12">
        <f t="shared" ref="G21:G30" si="3">F21/E21</f>
        <v>0.26770484721294546</v>
      </c>
      <c r="H21" s="11">
        <f>SUM(H6:H19)</f>
        <v>3050211.2399999993</v>
      </c>
      <c r="I21" s="11">
        <f>SUM(I6:I19)</f>
        <v>1669.27</v>
      </c>
      <c r="J21" s="11">
        <f>SUM(J6:J19)</f>
        <v>3048541.9699999993</v>
      </c>
      <c r="K21" s="13">
        <f t="shared" ref="K21:K28" si="4">J21/F21</f>
        <v>0.92803194173472825</v>
      </c>
      <c r="L21" s="11">
        <f>SUM(L6:L19)</f>
        <v>236411.74000000002</v>
      </c>
      <c r="M21" s="11">
        <f>SUM(M6:M19)</f>
        <v>-8985850.290000001</v>
      </c>
    </row>
    <row r="22" spans="1:13">
      <c r="G22" s="10"/>
      <c r="K22" s="9"/>
    </row>
    <row r="23" spans="1:13">
      <c r="A23" s="19" t="s">
        <v>41</v>
      </c>
      <c r="B23" s="20" t="s">
        <v>42</v>
      </c>
      <c r="C23" s="21">
        <v>1340500</v>
      </c>
      <c r="D23" s="21">
        <v>0</v>
      </c>
      <c r="E23" s="21">
        <v>1340500</v>
      </c>
      <c r="F23" s="21">
        <v>0</v>
      </c>
      <c r="G23" s="10">
        <f t="shared" ref="G23:G26" si="5">IF(E23=0," ",F23/E23)</f>
        <v>0</v>
      </c>
      <c r="H23" s="21">
        <v>0</v>
      </c>
      <c r="I23" s="21">
        <v>0</v>
      </c>
      <c r="J23" s="21">
        <v>0</v>
      </c>
      <c r="K23" s="9" t="str">
        <f t="shared" ref="K23:K26" si="6">IF(F23=0," ",J23/F23)</f>
        <v xml:space="preserve"> </v>
      </c>
      <c r="L23" s="21">
        <v>0</v>
      </c>
      <c r="M23" s="7">
        <f t="shared" ref="M23:M26" si="7">F23-E23</f>
        <v>-1340500</v>
      </c>
    </row>
    <row r="24" spans="1:13">
      <c r="A24" s="19" t="s">
        <v>43</v>
      </c>
      <c r="B24" s="20" t="s">
        <v>44</v>
      </c>
      <c r="C24" s="21">
        <v>1500</v>
      </c>
      <c r="D24" s="21">
        <v>0</v>
      </c>
      <c r="E24" s="21">
        <v>1500</v>
      </c>
      <c r="F24" s="21">
        <v>238.8</v>
      </c>
      <c r="G24" s="10">
        <f t="shared" si="5"/>
        <v>0.15920000000000001</v>
      </c>
      <c r="H24" s="21">
        <v>164.4</v>
      </c>
      <c r="I24" s="21">
        <v>0</v>
      </c>
      <c r="J24" s="21">
        <v>164.4</v>
      </c>
      <c r="K24" s="9">
        <f t="shared" si="6"/>
        <v>0.68844221105527637</v>
      </c>
      <c r="L24" s="21">
        <v>74.400000000000006</v>
      </c>
      <c r="M24" s="7">
        <f t="shared" si="7"/>
        <v>-1261.2</v>
      </c>
    </row>
    <row r="25" spans="1:13">
      <c r="A25" s="19" t="s">
        <v>45</v>
      </c>
      <c r="B25" s="20" t="s">
        <v>46</v>
      </c>
      <c r="C25" s="21">
        <v>16500</v>
      </c>
      <c r="D25" s="21">
        <v>0</v>
      </c>
      <c r="E25" s="21">
        <v>16500</v>
      </c>
      <c r="F25" s="21">
        <v>480</v>
      </c>
      <c r="G25" s="10">
        <f t="shared" si="5"/>
        <v>2.9090909090909091E-2</v>
      </c>
      <c r="H25" s="21">
        <v>480</v>
      </c>
      <c r="I25" s="21">
        <v>0</v>
      </c>
      <c r="J25" s="21">
        <v>480</v>
      </c>
      <c r="K25" s="9">
        <f t="shared" si="6"/>
        <v>1</v>
      </c>
      <c r="L25" s="21">
        <v>0</v>
      </c>
      <c r="M25" s="7">
        <f t="shared" si="7"/>
        <v>-16020</v>
      </c>
    </row>
    <row r="26" spans="1:13">
      <c r="A26" s="19" t="s">
        <v>47</v>
      </c>
      <c r="B26" s="20" t="s">
        <v>48</v>
      </c>
      <c r="C26" s="21">
        <v>12000</v>
      </c>
      <c r="D26" s="21">
        <v>0</v>
      </c>
      <c r="E26" s="21">
        <v>12000</v>
      </c>
      <c r="F26" s="21">
        <v>504</v>
      </c>
      <c r="G26" s="10">
        <f t="shared" si="5"/>
        <v>4.2000000000000003E-2</v>
      </c>
      <c r="H26" s="21">
        <v>504</v>
      </c>
      <c r="I26" s="21">
        <v>0</v>
      </c>
      <c r="J26" s="21">
        <v>504</v>
      </c>
      <c r="K26" s="9">
        <f t="shared" si="6"/>
        <v>1</v>
      </c>
      <c r="L26" s="21">
        <v>0</v>
      </c>
      <c r="M26" s="7">
        <f t="shared" si="7"/>
        <v>-11496</v>
      </c>
    </row>
    <row r="27" spans="1:13">
      <c r="G27" s="10"/>
      <c r="K27" s="9"/>
    </row>
    <row r="28" spans="1:13" s="8" customFormat="1">
      <c r="B28" s="2" t="s">
        <v>51</v>
      </c>
      <c r="C28" s="11">
        <f>SUM(C23:C26)</f>
        <v>1370500</v>
      </c>
      <c r="D28" s="11">
        <f t="shared" ref="D28:M28" si="8">SUM(D23:D26)</f>
        <v>0</v>
      </c>
      <c r="E28" s="11">
        <f t="shared" si="8"/>
        <v>1370500</v>
      </c>
      <c r="F28" s="11">
        <f t="shared" si="8"/>
        <v>1222.8</v>
      </c>
      <c r="G28" s="12">
        <f t="shared" si="3"/>
        <v>8.9222911346224006E-4</v>
      </c>
      <c r="H28" s="11">
        <f t="shared" si="8"/>
        <v>1148.4000000000001</v>
      </c>
      <c r="I28" s="11">
        <f t="shared" si="8"/>
        <v>0</v>
      </c>
      <c r="J28" s="11">
        <f t="shared" si="8"/>
        <v>1148.4000000000001</v>
      </c>
      <c r="K28" s="13">
        <f t="shared" si="4"/>
        <v>0.9391560353287538</v>
      </c>
      <c r="L28" s="11">
        <f t="shared" si="8"/>
        <v>74.400000000000006</v>
      </c>
      <c r="M28" s="11">
        <f t="shared" si="8"/>
        <v>-1369277.2</v>
      </c>
    </row>
    <row r="29" spans="1:13">
      <c r="G29" s="10"/>
      <c r="K29" s="9"/>
    </row>
    <row r="30" spans="1:13" s="8" customFormat="1">
      <c r="B30" s="8" t="s">
        <v>53</v>
      </c>
      <c r="C30" s="11">
        <f>SUM(C21,C28)</f>
        <v>13641304</v>
      </c>
      <c r="D30" s="11">
        <f t="shared" ref="D30:M30" si="9">SUM(D21,D28)</f>
        <v>0</v>
      </c>
      <c r="E30" s="11">
        <f t="shared" si="9"/>
        <v>13641304</v>
      </c>
      <c r="F30" s="11">
        <f t="shared" si="9"/>
        <v>3286176.51</v>
      </c>
      <c r="G30" s="12">
        <f t="shared" si="3"/>
        <v>0.24089900129782313</v>
      </c>
      <c r="H30" s="11">
        <f t="shared" si="9"/>
        <v>3051359.6399999992</v>
      </c>
      <c r="I30" s="11">
        <f t="shared" si="9"/>
        <v>1669.27</v>
      </c>
      <c r="J30" s="11">
        <f t="shared" si="9"/>
        <v>3049690.3699999992</v>
      </c>
      <c r="K30" s="13">
        <f t="shared" ref="K30" si="10">J30/F30</f>
        <v>0.92803608105640056</v>
      </c>
      <c r="L30" s="11">
        <f t="shared" si="9"/>
        <v>236486.14</v>
      </c>
      <c r="M30" s="11">
        <f t="shared" si="9"/>
        <v>-10355127.49</v>
      </c>
    </row>
  </sheetData>
  <printOptions horizontalCentered="1" gridLines="1"/>
  <pageMargins left="0.27559055118110237" right="0.51181102362204722" top="0.43307086614173229" bottom="0.98425196850393704" header="0" footer="0"/>
  <pageSetup paperSize="9" scale="82" fitToHeight="0" orientation="landscape" verticalDpi="0" r:id="rId1"/>
  <headerFooter alignWithMargins="0">
    <oddHeader>&amp;CESTADOS DE EJECUCIÓN DE INGRESOS DE LA FUNDACIÓN MUNICIPAL DE DEPORTES  PRIMER TRIMESTRE DE 2017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Ingresos segundo trimestre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cvalenzuela</cp:lastModifiedBy>
  <cp:lastPrinted>2017-05-17T07:12:40Z</cp:lastPrinted>
  <dcterms:created xsi:type="dcterms:W3CDTF">2016-04-20T10:15:02Z</dcterms:created>
  <dcterms:modified xsi:type="dcterms:W3CDTF">2017-05-17T07:12:44Z</dcterms:modified>
</cp:coreProperties>
</file>