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FMD\"/>
    </mc:Choice>
  </mc:AlternateContent>
  <bookViews>
    <workbookView xWindow="-20" yWindow="-20" windowWidth="12880" windowHeight="10320"/>
  </bookViews>
  <sheets>
    <sheet name="Ingresos 3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C2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23" i="1"/>
  <c r="K24" i="1"/>
  <c r="K25" i="1"/>
  <c r="K22" i="1"/>
  <c r="K6" i="1"/>
  <c r="G23" i="1"/>
  <c r="G24" i="1"/>
  <c r="G25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5" i="1"/>
  <c r="M24" i="1"/>
  <c r="M23" i="1"/>
  <c r="M22" i="1"/>
  <c r="L26" i="1"/>
  <c r="I26" i="1"/>
  <c r="J26" i="1"/>
  <c r="H26" i="1"/>
  <c r="D26" i="1"/>
  <c r="E26" i="1"/>
  <c r="F26" i="1"/>
  <c r="C26" i="1"/>
  <c r="D20" i="1"/>
  <c r="E20" i="1"/>
  <c r="F20" i="1"/>
  <c r="H20" i="1"/>
  <c r="I20" i="1"/>
  <c r="J20" i="1"/>
  <c r="L20" i="1"/>
  <c r="J28" i="1" l="1"/>
  <c r="I28" i="1"/>
  <c r="K26" i="1"/>
  <c r="M26" i="1"/>
  <c r="E28" i="1"/>
  <c r="G26" i="1"/>
  <c r="F28" i="1"/>
  <c r="D28" i="1"/>
  <c r="H28" i="1"/>
  <c r="M20" i="1"/>
  <c r="L28" i="1"/>
  <c r="G20" i="1"/>
  <c r="C28" i="1"/>
  <c r="K20" i="1"/>
  <c r="G28" i="1" l="1"/>
  <c r="M28" i="1"/>
  <c r="K28" i="1"/>
</calcChain>
</file>

<file path=xl/sharedStrings.xml><?xml version="1.0" encoding="utf-8"?>
<sst xmlns="http://schemas.openxmlformats.org/spreadsheetml/2006/main" count="55" uniqueCount="55">
  <si>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</si>
  <si>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</si>
  <si>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</si>
  <si>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</si>
  <si>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</si>
  <si>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</si>
  <si>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</si>
  <si>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</si>
  <si>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</si>
  <si>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</si>
  <si>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</si>
  <si>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</si>
  <si>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</si>
  <si>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</si>
  <si>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</si>
  <si>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</si>
  <si>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</si>
  <si>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</si>
  <si>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</si>
  <si>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</si>
  <si>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</si>
  <si>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</si>
  <si>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</si>
  <si>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</si>
  <si>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</si>
  <si>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</si>
  <si>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</si>
  <si>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</si>
  <si>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</si>
  <si>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</si>
  <si>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</si>
  <si>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</si>
  <si>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</si>
  <si>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</si>
  <si>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</si>
  <si>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</si>
  <si>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</si>
  <si>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</si>
  <si>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</si>
  <si>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</si>
  <si>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</si>
  <si>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</si>
  <si>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</si>
  <si>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</si>
  <si>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</si>
  <si>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</si>
  <si>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</si>
  <si>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</si>
  <si>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</si>
  <si>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</si>
  <si>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</si>
  <si>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</si>
  <si>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</si>
  <si>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</si>
  <si>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COMPENSACIÓN GASTOS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</si>
</sst>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1" fillId="0" borderId="0"/>
    <xf numFmtId="0" fontId="7" fillId="0" borderId="1" applyNumberFormat="0" applyFill="0" applyAlignment="0" applyProtection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2" applyNumberFormat="1" applyFont="1"/>
    <xf numFmtId="49" fontId="6" fillId="0" borderId="0" xfId="2" applyNumberFormat="1" applyFont="1"/>
    <xf numFmtId="4" fontId="6" fillId="0" borderId="0" xfId="2" applyNumberFormat="1" applyFont="1"/>
  </cellXfs>
  <cellStyles count="4">
    <cellStyle name="Buena" xfId="1"/>
    <cellStyle name="Normal" xfId="0" builtinId="0"/>
    <cellStyle name="Normal_Ingresos 3º trimestre" xfId="2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Layout" zoomScaleNormal="100" workbookViewId="0">
      <selection activeCell="L22" sqref="L22:L25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2017</v>
      </c>
      <c r="J2" s="3"/>
      <c r="K2" s="4"/>
      <c r="L2" s="5"/>
    </row>
    <row r="3" spans="1:13" x14ac:dyDescent="0.3">
      <c r="A3" s="2" t="s">
        <v>52</v>
      </c>
      <c r="D3" s="18">
        <v>43008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1575000</v>
      </c>
      <c r="D6" s="21">
        <v>0</v>
      </c>
      <c r="E6" s="21">
        <v>1575000</v>
      </c>
      <c r="F6" s="21">
        <v>987612.42</v>
      </c>
      <c r="G6" s="10">
        <f>IF(E6=0," ",F6/E6)</f>
        <v>0.62705550476190475</v>
      </c>
      <c r="H6" s="21">
        <v>988852.95</v>
      </c>
      <c r="I6" s="21">
        <v>1240.53</v>
      </c>
      <c r="J6" s="21">
        <v>987612.42</v>
      </c>
      <c r="K6" s="9">
        <f>IF(F6=0," ",J6/F6)</f>
        <v>1</v>
      </c>
      <c r="L6" s="21">
        <v>0</v>
      </c>
      <c r="M6" s="7">
        <f>F6-E6</f>
        <v>-587387.57999999996</v>
      </c>
    </row>
    <row r="7" spans="1:13" x14ac:dyDescent="0.3">
      <c r="A7" s="19" t="s">
        <v>15</v>
      </c>
      <c r="B7" s="20" t="s">
        <v>16</v>
      </c>
      <c r="C7" s="21">
        <v>590000</v>
      </c>
      <c r="D7" s="21">
        <v>0</v>
      </c>
      <c r="E7" s="21">
        <v>590000</v>
      </c>
      <c r="F7" s="21">
        <v>465673.07</v>
      </c>
      <c r="G7" s="10">
        <f t="shared" ref="G7:G19" si="0">IF(E7=0," ",F7/E7)</f>
        <v>0.78927638983050852</v>
      </c>
      <c r="H7" s="21">
        <v>233083.63</v>
      </c>
      <c r="I7" s="21">
        <v>171.07</v>
      </c>
      <c r="J7" s="21">
        <v>232912.56</v>
      </c>
      <c r="K7" s="9">
        <f t="shared" ref="K7:K19" si="1">IF(F7=0," ",J7/F7)</f>
        <v>0.50016325831339137</v>
      </c>
      <c r="L7" s="21">
        <v>232760.51</v>
      </c>
      <c r="M7" s="7">
        <f t="shared" ref="M7:M19" si="2">F7-E7</f>
        <v>-124326.93</v>
      </c>
    </row>
    <row r="8" spans="1:13" x14ac:dyDescent="0.3">
      <c r="A8" s="19" t="s">
        <v>17</v>
      </c>
      <c r="B8" s="20" t="s">
        <v>18</v>
      </c>
      <c r="C8" s="21">
        <v>1750000</v>
      </c>
      <c r="D8" s="21">
        <v>0</v>
      </c>
      <c r="E8" s="21">
        <v>1750000</v>
      </c>
      <c r="F8" s="21">
        <v>1155123.7</v>
      </c>
      <c r="G8" s="10">
        <f t="shared" si="0"/>
        <v>0.66007068571428573</v>
      </c>
      <c r="H8" s="21">
        <v>1147321.8</v>
      </c>
      <c r="I8" s="21">
        <v>23.5</v>
      </c>
      <c r="J8" s="21">
        <v>1147298.3</v>
      </c>
      <c r="K8" s="9">
        <f t="shared" si="1"/>
        <v>0.99322548745212313</v>
      </c>
      <c r="L8" s="21">
        <v>7825.4</v>
      </c>
      <c r="M8" s="7">
        <f t="shared" si="2"/>
        <v>-594876.30000000005</v>
      </c>
    </row>
    <row r="9" spans="1:13" x14ac:dyDescent="0.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47817</v>
      </c>
      <c r="G9" s="10">
        <f t="shared" si="0"/>
        <v>0.43469999999999998</v>
      </c>
      <c r="H9" s="21">
        <v>47937</v>
      </c>
      <c r="I9" s="21">
        <v>120</v>
      </c>
      <c r="J9" s="21">
        <v>47817</v>
      </c>
      <c r="K9" s="9">
        <f t="shared" si="1"/>
        <v>1</v>
      </c>
      <c r="L9" s="21">
        <v>0</v>
      </c>
      <c r="M9" s="7">
        <f t="shared" si="2"/>
        <v>-62183</v>
      </c>
    </row>
    <row r="10" spans="1:13" x14ac:dyDescent="0.3">
      <c r="A10" s="19" t="s">
        <v>21</v>
      </c>
      <c r="B10" s="20" t="s">
        <v>22</v>
      </c>
      <c r="C10" s="21">
        <v>94500</v>
      </c>
      <c r="D10" s="21">
        <v>0</v>
      </c>
      <c r="E10" s="21">
        <v>94500</v>
      </c>
      <c r="F10" s="21">
        <v>65018.77</v>
      </c>
      <c r="G10" s="10">
        <f t="shared" si="0"/>
        <v>0.68802931216931218</v>
      </c>
      <c r="H10" s="21">
        <v>57605.77</v>
      </c>
      <c r="I10" s="21">
        <v>180</v>
      </c>
      <c r="J10" s="21">
        <v>57425.77</v>
      </c>
      <c r="K10" s="9">
        <f t="shared" si="1"/>
        <v>0.88321833833522223</v>
      </c>
      <c r="L10" s="21">
        <v>7593</v>
      </c>
      <c r="M10" s="7">
        <f t="shared" si="2"/>
        <v>-29481.230000000003</v>
      </c>
    </row>
    <row r="11" spans="1:13" x14ac:dyDescent="0.3">
      <c r="A11" s="19" t="s">
        <v>23</v>
      </c>
      <c r="B11" s="20" t="s">
        <v>54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7720404</v>
      </c>
      <c r="D12" s="21">
        <v>0</v>
      </c>
      <c r="E12" s="21">
        <v>7720404</v>
      </c>
      <c r="F12" s="21">
        <v>5770404</v>
      </c>
      <c r="G12" s="10">
        <f t="shared" si="0"/>
        <v>0.74742254420882637</v>
      </c>
      <c r="H12" s="21">
        <v>5770404</v>
      </c>
      <c r="I12" s="21">
        <v>0</v>
      </c>
      <c r="J12" s="21">
        <v>5770404</v>
      </c>
      <c r="K12" s="9">
        <f t="shared" si="1"/>
        <v>1</v>
      </c>
      <c r="L12" s="21">
        <v>0</v>
      </c>
      <c r="M12" s="7">
        <f t="shared" si="2"/>
        <v>-1950000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69157.5</v>
      </c>
      <c r="G13" s="10">
        <f t="shared" si="0"/>
        <v>0.49398214285714287</v>
      </c>
      <c r="H13" s="21">
        <v>69157.5</v>
      </c>
      <c r="I13" s="21">
        <v>0</v>
      </c>
      <c r="J13" s="21">
        <v>69157.5</v>
      </c>
      <c r="K13" s="9">
        <f t="shared" si="1"/>
        <v>1</v>
      </c>
      <c r="L13" s="21">
        <v>0</v>
      </c>
      <c r="M13" s="7">
        <f t="shared" si="2"/>
        <v>-70842.5</v>
      </c>
    </row>
    <row r="14" spans="1:13" x14ac:dyDescent="0.3">
      <c r="A14" s="19" t="s">
        <v>28</v>
      </c>
      <c r="B14" s="20" t="s">
        <v>29</v>
      </c>
      <c r="C14" s="21">
        <v>1800</v>
      </c>
      <c r="D14" s="21">
        <v>0</v>
      </c>
      <c r="E14" s="21">
        <v>1800</v>
      </c>
      <c r="F14" s="21">
        <v>24.83</v>
      </c>
      <c r="G14" s="10">
        <f t="shared" si="0"/>
        <v>1.3794444444444444E-2</v>
      </c>
      <c r="H14" s="21">
        <v>24.83</v>
      </c>
      <c r="I14" s="21">
        <v>0</v>
      </c>
      <c r="J14" s="21">
        <v>24.83</v>
      </c>
      <c r="K14" s="9">
        <f t="shared" si="1"/>
        <v>1</v>
      </c>
      <c r="L14" s="21">
        <v>0</v>
      </c>
      <c r="M14" s="7">
        <f t="shared" si="2"/>
        <v>-1775.17</v>
      </c>
    </row>
    <row r="15" spans="1:13" x14ac:dyDescent="0.3">
      <c r="A15" s="19" t="s">
        <v>30</v>
      </c>
      <c r="B15" s="20" t="s">
        <v>31</v>
      </c>
      <c r="C15" s="21">
        <v>42000</v>
      </c>
      <c r="D15" s="21">
        <v>0</v>
      </c>
      <c r="E15" s="21">
        <v>42000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-42000</v>
      </c>
    </row>
    <row r="16" spans="1:13" x14ac:dyDescent="0.3">
      <c r="A16" s="19" t="s">
        <v>32</v>
      </c>
      <c r="B16" s="20" t="s">
        <v>33</v>
      </c>
      <c r="C16" s="21">
        <v>25000</v>
      </c>
      <c r="D16" s="21">
        <v>0</v>
      </c>
      <c r="E16" s="21">
        <v>25000</v>
      </c>
      <c r="F16" s="21">
        <v>20835.45</v>
      </c>
      <c r="G16" s="10">
        <f t="shared" si="0"/>
        <v>0.83341799999999999</v>
      </c>
      <c r="H16" s="21">
        <v>15585.45</v>
      </c>
      <c r="I16" s="21">
        <v>0</v>
      </c>
      <c r="J16" s="21">
        <v>15585.45</v>
      </c>
      <c r="K16" s="9">
        <f t="shared" si="1"/>
        <v>0.74802560059897916</v>
      </c>
      <c r="L16" s="21">
        <v>5250</v>
      </c>
      <c r="M16" s="7">
        <f t="shared" si="2"/>
        <v>-4164.5499999999993</v>
      </c>
    </row>
    <row r="17" spans="1:13" x14ac:dyDescent="0.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11030</v>
      </c>
      <c r="G17" s="10">
        <f t="shared" si="0"/>
        <v>0.36644518272425247</v>
      </c>
      <c r="H17" s="21">
        <v>9755</v>
      </c>
      <c r="I17" s="21">
        <v>0</v>
      </c>
      <c r="J17" s="21">
        <v>9755</v>
      </c>
      <c r="K17" s="9">
        <f t="shared" si="1"/>
        <v>0.88440616500453306</v>
      </c>
      <c r="L17" s="21">
        <v>1275</v>
      </c>
      <c r="M17" s="7">
        <f t="shared" si="2"/>
        <v>-19070</v>
      </c>
    </row>
    <row r="18" spans="1:13" x14ac:dyDescent="0.3">
      <c r="A18" s="19" t="s">
        <v>36</v>
      </c>
      <c r="B18" s="20" t="s">
        <v>37</v>
      </c>
      <c r="C18" s="21">
        <v>78500</v>
      </c>
      <c r="D18" s="21">
        <v>0</v>
      </c>
      <c r="E18" s="21">
        <v>78500</v>
      </c>
      <c r="F18" s="21">
        <v>69906.92</v>
      </c>
      <c r="G18" s="10">
        <f t="shared" si="0"/>
        <v>0.89053401273885346</v>
      </c>
      <c r="H18" s="21">
        <v>59209.87</v>
      </c>
      <c r="I18" s="21">
        <v>0</v>
      </c>
      <c r="J18" s="21">
        <v>59209.87</v>
      </c>
      <c r="K18" s="9">
        <f t="shared" si="1"/>
        <v>0.84698152915333713</v>
      </c>
      <c r="L18" s="21">
        <v>10697.05</v>
      </c>
      <c r="M18" s="7">
        <f t="shared" si="2"/>
        <v>-8593.0800000000017</v>
      </c>
    </row>
    <row r="19" spans="1:13" x14ac:dyDescent="0.3">
      <c r="A19" s="19" t="s">
        <v>38</v>
      </c>
      <c r="B19" s="20" t="s">
        <v>39</v>
      </c>
      <c r="C19" s="21">
        <v>110000</v>
      </c>
      <c r="D19" s="21">
        <v>0</v>
      </c>
      <c r="E19" s="21">
        <v>110000</v>
      </c>
      <c r="F19" s="21">
        <v>126338.21</v>
      </c>
      <c r="G19" s="10">
        <f t="shared" si="0"/>
        <v>1.148529181818182</v>
      </c>
      <c r="H19" s="21">
        <v>103120.81</v>
      </c>
      <c r="I19" s="21">
        <v>382.17</v>
      </c>
      <c r="J19" s="21">
        <v>102738.64</v>
      </c>
      <c r="K19" s="9">
        <f t="shared" si="1"/>
        <v>0.8132032264823128</v>
      </c>
      <c r="L19" s="21">
        <v>23599.57</v>
      </c>
      <c r="M19" s="7">
        <f t="shared" si="2"/>
        <v>16338.210000000006</v>
      </c>
    </row>
    <row r="20" spans="1:13" s="8" customFormat="1" x14ac:dyDescent="0.3">
      <c r="B20" s="2" t="s">
        <v>40</v>
      </c>
      <c r="C20" s="11">
        <f>SUM(C6:C19)</f>
        <v>12270804</v>
      </c>
      <c r="D20" s="11">
        <f>SUM(D6:D19)</f>
        <v>0</v>
      </c>
      <c r="E20" s="11">
        <f>SUM(E6:E19)</f>
        <v>12270804</v>
      </c>
      <c r="F20" s="11">
        <f>SUM(F6:F19)</f>
        <v>8788941.870000001</v>
      </c>
      <c r="G20" s="12">
        <f t="shared" ref="G20:G28" si="3">F20/E20</f>
        <v>0.71624824828104183</v>
      </c>
      <c r="H20" s="11">
        <f>SUM(H6:H19)</f>
        <v>8502058.6100000013</v>
      </c>
      <c r="I20" s="11">
        <f>SUM(I6:I19)</f>
        <v>2117.27</v>
      </c>
      <c r="J20" s="11">
        <f>SUM(J6:J19)</f>
        <v>8499941.3400000017</v>
      </c>
      <c r="K20" s="13">
        <f t="shared" ref="K20:K26" si="4">J20/F20</f>
        <v>0.96711771061013974</v>
      </c>
      <c r="L20" s="11">
        <f>SUM(L6:L19)</f>
        <v>289000.53000000003</v>
      </c>
      <c r="M20" s="11">
        <f>SUM(M6:M19)</f>
        <v>-3481862.13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1340500</v>
      </c>
      <c r="D22" s="21">
        <v>0</v>
      </c>
      <c r="E22" s="21">
        <v>1340500</v>
      </c>
      <c r="F22" s="21">
        <v>209705.32</v>
      </c>
      <c r="G22" s="10">
        <f t="shared" ref="G22:G25" si="5">IF(E22=0," ",F22/E22)</f>
        <v>0.1564381350242447</v>
      </c>
      <c r="H22" s="21">
        <v>209705.32</v>
      </c>
      <c r="I22" s="21">
        <v>0</v>
      </c>
      <c r="J22" s="21">
        <v>209705.32</v>
      </c>
      <c r="K22" s="9">
        <f t="shared" ref="K22:K25" si="6">IF(F22=0," ",J22/F22)</f>
        <v>1</v>
      </c>
      <c r="L22" s="21">
        <v>0</v>
      </c>
      <c r="M22" s="7">
        <f t="shared" ref="M22:M25" si="7">F22-E22</f>
        <v>-1130794.68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529.20000000000005</v>
      </c>
      <c r="G23" s="10">
        <f t="shared" si="5"/>
        <v>0.35280000000000006</v>
      </c>
      <c r="H23" s="21">
        <v>355.2</v>
      </c>
      <c r="I23" s="21">
        <v>0</v>
      </c>
      <c r="J23" s="21">
        <v>355.2</v>
      </c>
      <c r="K23" s="9">
        <f t="shared" si="6"/>
        <v>0.67120181405895685</v>
      </c>
      <c r="L23" s="21">
        <v>174</v>
      </c>
      <c r="M23" s="7">
        <f t="shared" si="7"/>
        <v>-970.8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1080</v>
      </c>
      <c r="G24" s="10">
        <f t="shared" si="5"/>
        <v>6.545454545454546E-2</v>
      </c>
      <c r="H24" s="21">
        <v>1080</v>
      </c>
      <c r="I24" s="21">
        <v>0</v>
      </c>
      <c r="J24" s="21">
        <v>1080</v>
      </c>
      <c r="K24" s="9">
        <f t="shared" si="6"/>
        <v>1</v>
      </c>
      <c r="L24" s="21">
        <v>0</v>
      </c>
      <c r="M24" s="7">
        <f t="shared" si="7"/>
        <v>-15420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1134</v>
      </c>
      <c r="G25" s="10">
        <f t="shared" si="5"/>
        <v>9.4500000000000001E-2</v>
      </c>
      <c r="H25" s="21">
        <v>1134</v>
      </c>
      <c r="I25" s="21">
        <v>0</v>
      </c>
      <c r="J25" s="21">
        <v>1134</v>
      </c>
      <c r="K25" s="9">
        <f t="shared" si="6"/>
        <v>1</v>
      </c>
      <c r="L25" s="21">
        <v>0</v>
      </c>
      <c r="M25" s="7">
        <f t="shared" si="7"/>
        <v>-10866</v>
      </c>
    </row>
    <row r="26" spans="1:13" s="8" customFormat="1" x14ac:dyDescent="0.3">
      <c r="B26" s="2" t="s">
        <v>51</v>
      </c>
      <c r="C26" s="11">
        <f>SUM(C22:C25)</f>
        <v>1370500</v>
      </c>
      <c r="D26" s="11">
        <f>SUM(D22:D25)</f>
        <v>0</v>
      </c>
      <c r="E26" s="11">
        <f>SUM(E22:E25)</f>
        <v>1370500</v>
      </c>
      <c r="F26" s="11">
        <f>SUM(F22:F25)</f>
        <v>212448.52000000002</v>
      </c>
      <c r="G26" s="12">
        <f t="shared" si="3"/>
        <v>0.15501533746807736</v>
      </c>
      <c r="H26" s="11">
        <f>SUM(H22:H25)</f>
        <v>212274.52000000002</v>
      </c>
      <c r="I26" s="11">
        <f>SUM(I22:I25)</f>
        <v>0</v>
      </c>
      <c r="J26" s="11">
        <f>SUM(J22:J25)</f>
        <v>212274.52000000002</v>
      </c>
      <c r="K26" s="13">
        <f t="shared" si="4"/>
        <v>0.99918097805529549</v>
      </c>
      <c r="L26" s="11">
        <f>SUM(L22:L25)</f>
        <v>174</v>
      </c>
      <c r="M26" s="11">
        <f>SUM(M22:M25)</f>
        <v>-1158051.48</v>
      </c>
    </row>
    <row r="27" spans="1:13" x14ac:dyDescent="0.3">
      <c r="G27" s="10"/>
      <c r="K27" s="9"/>
    </row>
    <row r="28" spans="1:13" s="8" customFormat="1" x14ac:dyDescent="0.3">
      <c r="B28" s="8" t="s">
        <v>53</v>
      </c>
      <c r="C28" s="11">
        <f>SUM(C20,C26)</f>
        <v>13641304</v>
      </c>
      <c r="D28" s="11">
        <f>SUM(D20,D26)</f>
        <v>0</v>
      </c>
      <c r="E28" s="11">
        <f>SUM(E20,E26)</f>
        <v>13641304</v>
      </c>
      <c r="F28" s="11">
        <f>SUM(F20,F26)</f>
        <v>9001390.3900000006</v>
      </c>
      <c r="G28" s="12">
        <f t="shared" si="3"/>
        <v>0.6598628980044724</v>
      </c>
      <c r="H28" s="11">
        <f>SUM(H20,H26)</f>
        <v>8714333.1300000008</v>
      </c>
      <c r="I28" s="11">
        <f>SUM(I20,I26)</f>
        <v>2117.27</v>
      </c>
      <c r="J28" s="11">
        <f>SUM(J20,J26)</f>
        <v>8712215.8600000013</v>
      </c>
      <c r="K28" s="13">
        <f t="shared" ref="K28" si="8">J28/F28</f>
        <v>0.96787445967000219</v>
      </c>
      <c r="L28" s="11">
        <f>SUM(L20,L26)</f>
        <v>289174.53000000003</v>
      </c>
      <c r="M28" s="11">
        <f>SUM(M20,M26)</f>
        <v>-4639913.6099999994</v>
      </c>
    </row>
  </sheetData>
  <printOptions horizontalCentered="1" gridLines="1"/>
  <pageMargins left="0.27559055118110237" right="0.51181102362204722" top="0.6692913385826772" bottom="0.98425196850393704" header="0.27559055118110237" footer="0"/>
  <pageSetup paperSize="9" scale="82" fitToHeight="0" orientation="landscape" verticalDpi="0" r:id="rId1"/>
  <headerFooter alignWithMargins="0">
    <oddHeader>&amp;C&amp;"MS Sans Serif,Negrita"&amp;12&amp;UESTADOS DE EJECUCIÓN DE INGRESOS DE LA FUNDACIÓN MUNICIPAL DE DEPORTES TERCER TRIMESTRE DE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2017-07-05T12:32:28Z</cp:lastPrinted>
  <dcterms:created xsi:type="dcterms:W3CDTF">2016-04-20T10:15:02Z</dcterms:created>
  <dcterms:modified xsi:type="dcterms:W3CDTF">2017-10-10T10:13:20Z</dcterms:modified>
</cp:coreProperties>
</file>