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STADOS EJECUCION\2019\PRIMER TRIMESTRE\FMC\"/>
    </mc:Choice>
  </mc:AlternateContent>
  <bookViews>
    <workbookView xWindow="0" yWindow="30" windowWidth="7490" windowHeight="4140"/>
  </bookViews>
  <sheets>
    <sheet name="Ejecución ingresos 1º TRIMESTRE" sheetId="1" r:id="rId1"/>
  </sheets>
  <calcPr calcId="125725"/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C25" i="1"/>
  <c r="G8" i="1"/>
  <c r="M28" i="1" l="1"/>
  <c r="M29" i="1"/>
  <c r="M30" i="1"/>
  <c r="M31" i="1"/>
  <c r="K28" i="1"/>
  <c r="K29" i="1"/>
  <c r="K30" i="1"/>
  <c r="K31" i="1"/>
  <c r="M21" i="1"/>
  <c r="M22" i="1"/>
  <c r="M23" i="1"/>
  <c r="M24" i="1"/>
  <c r="G7" i="1"/>
  <c r="G17" i="1"/>
  <c r="G18" i="1"/>
  <c r="G19" i="1"/>
  <c r="G20" i="1"/>
  <c r="G21" i="1"/>
  <c r="G22" i="1"/>
  <c r="G23" i="1"/>
  <c r="G24" i="1"/>
  <c r="M27" i="1" l="1"/>
  <c r="K27" i="1"/>
  <c r="M32" i="1" l="1"/>
  <c r="L32" i="1"/>
  <c r="I32" i="1"/>
  <c r="J32" i="1"/>
  <c r="H32" i="1"/>
  <c r="D32" i="1"/>
  <c r="E32" i="1"/>
  <c r="F32" i="1"/>
  <c r="K32" i="1" s="1"/>
  <c r="C32" i="1"/>
  <c r="K6" i="1"/>
  <c r="G6" i="1"/>
  <c r="L25" i="1" l="1"/>
  <c r="L34" i="1" s="1"/>
  <c r="I25" i="1"/>
  <c r="J25" i="1"/>
  <c r="J34" i="1" s="1"/>
  <c r="H25" i="1"/>
  <c r="H34" i="1" s="1"/>
  <c r="C34" i="1"/>
  <c r="D25" i="1"/>
  <c r="D34" i="1" s="1"/>
  <c r="E25" i="1"/>
  <c r="E34" i="1" s="1"/>
  <c r="F25" i="1"/>
  <c r="F34" i="1" l="1"/>
  <c r="G34" i="1" s="1"/>
  <c r="K25" i="1"/>
  <c r="M6" i="1"/>
  <c r="M25" i="1" s="1"/>
  <c r="G25" i="1"/>
  <c r="I34" i="1"/>
  <c r="M34" i="1" l="1"/>
  <c r="K34" i="1"/>
  <c r="G32" i="1"/>
</calcChain>
</file>

<file path=xl/sharedStrings.xml><?xml version="1.0" encoding="utf-8"?>
<sst xmlns="http://schemas.openxmlformats.org/spreadsheetml/2006/main" count="67" uniqueCount="67">
  <si>
    <t>Fundación Municipal de Cultura</t>
  </si>
  <si>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</si>
  <si>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</si>
  <si>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</si>
  <si>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</si>
  <si>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</si>
  <si>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</si>
  <si>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</si>
  <si>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</si>
  <si>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</si>
  <si>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</si>
  <si>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</si>
  <si>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</si>
  <si>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</si>
  <si>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</si>
  <si>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Denominación</t>
  </si>
  <si>
    <t>Total operaciones corrientes</t>
  </si>
  <si>
    <t>TOTALES</t>
  </si>
  <si>
    <t>Total de operaciones de capital y financieras</t>
  </si>
  <si>
    <t>34400</t>
  </si>
  <si>
    <t>Venta de entradas a espectáculos</t>
  </si>
  <si>
    <t>34401</t>
  </si>
  <si>
    <t>Venta de acreditaciones Seminci</t>
  </si>
  <si>
    <t>34900</t>
  </si>
  <si>
    <t>Matrículas e Inscripciones</t>
  </si>
  <si>
    <t>36000</t>
  </si>
  <si>
    <t>Venta de publicaciones</t>
  </si>
  <si>
    <t>36001</t>
  </si>
  <si>
    <t>Venta de otros bienes</t>
  </si>
  <si>
    <t>38900</t>
  </si>
  <si>
    <t>Otros reintegros de operaciones corrientes.</t>
  </si>
  <si>
    <t>39900</t>
  </si>
  <si>
    <t>Otros ingresos diversos.</t>
  </si>
  <si>
    <t>39901</t>
  </si>
  <si>
    <t>Ingresos Seminci Campus</t>
  </si>
  <si>
    <t>40101</t>
  </si>
  <si>
    <t>Aportación ordinaria del Ayuntamiento</t>
  </si>
  <si>
    <t>42090</t>
  </si>
  <si>
    <t>Subvención del Ministerio de Cultura</t>
  </si>
  <si>
    <t>45080</t>
  </si>
  <si>
    <t>Aportación Junta de Castilla y León</t>
  </si>
  <si>
    <t>46100</t>
  </si>
  <si>
    <t>Aportación de la Diputación Provincial</t>
  </si>
  <si>
    <t>47000</t>
  </si>
  <si>
    <t>De Empresas privadas.</t>
  </si>
  <si>
    <t>49700</t>
  </si>
  <si>
    <t>Subvención de la U.E. Proyecto Creart 2017-2021</t>
  </si>
  <si>
    <t>52000</t>
  </si>
  <si>
    <t>Intereses de cuentas corrientes</t>
  </si>
  <si>
    <t>55000</t>
  </si>
  <si>
    <t>Concesiones admtivas con contraprestación periódica</t>
  </si>
  <si>
    <t>55900</t>
  </si>
  <si>
    <t>Aprovechamientos por publicidad</t>
  </si>
  <si>
    <t>55901</t>
  </si>
  <si>
    <t>Aprovechamientos por convenios de colaboración</t>
  </si>
  <si>
    <t>59900</t>
  </si>
  <si>
    <t>Otros ingresos patrimoniales.</t>
  </si>
  <si>
    <t>70101</t>
  </si>
  <si>
    <t>Aportación de capital del Ayuntamiento</t>
  </si>
  <si>
    <t>83000</t>
  </si>
  <si>
    <t>Reintegro de anuncios por cuenta de particulares</t>
  </si>
  <si>
    <t>83001</t>
  </si>
  <si>
    <t>Reintregro de anticipos al personal</t>
  </si>
  <si>
    <t>83101</t>
  </si>
  <si>
    <t>Reintegros de préstamos al personal</t>
  </si>
  <si>
    <t>87000</t>
  </si>
  <si>
    <t>Para gastos generales.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</si>
</sst>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9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8" fillId="3" borderId="0" applyNumberFormat="0" applyBorder="0" applyAlignment="0" applyProtection="0"/>
    <xf numFmtId="0" fontId="7" fillId="0" borderId="1" applyNumberFormat="0" applyFill="0" applyAlignment="0" applyProtection="0"/>
    <xf numFmtId="0" fontId="2" fillId="0" borderId="0"/>
    <xf numFmtId="0" fontId="1" fillId="0" borderId="0"/>
  </cellStyleXfs>
  <cellXfs count="22">
    <xf numFmtId="0" fontId="0" fillId="0" borderId="0" xfId="0" applyNumberForma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Fill="1" applyBorder="1" applyAlignment="1" applyProtection="1"/>
    <xf numFmtId="10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4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Fill="1" applyBorder="1" applyAlignment="1" applyProtection="1"/>
    <xf numFmtId="1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4" fontId="6" fillId="0" borderId="0" xfId="3" applyNumberFormat="1" applyFont="1"/>
    <xf numFmtId="1" fontId="6" fillId="0" borderId="0" xfId="4" applyNumberFormat="1" applyFont="1"/>
    <xf numFmtId="49" fontId="6" fillId="0" borderId="0" xfId="4" applyNumberFormat="1" applyFont="1"/>
    <xf numFmtId="4" fontId="6" fillId="0" borderId="0" xfId="4" applyNumberFormat="1" applyFont="1"/>
  </cellXfs>
  <cellStyles count="5">
    <cellStyle name="Buena" xfId="1"/>
    <cellStyle name="Normal" xfId="0" builtinId="0"/>
    <cellStyle name="Normal_Ejecución ingresos 1º TRIMESTRE" xfId="4"/>
    <cellStyle name="Normal_Ejecución ingresos 4º TRIMESTRE" xfId="3"/>
    <cellStyle name="Título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tabSelected="1" view="pageLayout" topLeftCell="C1" zoomScaleNormal="100" workbookViewId="0">
      <selection activeCell="K25" sqref="K25"/>
    </sheetView>
  </sheetViews>
  <sheetFormatPr baseColWidth="10" defaultColWidth="11.3984375" defaultRowHeight="13" x14ac:dyDescent="0.3"/>
  <cols>
    <col min="1" max="1" width="11.3984375" style="1"/>
    <col min="2" max="2" width="35.59765625" style="1" bestFit="1" customWidth="1"/>
    <col min="3" max="3" width="13.69921875" style="1" bestFit="1" customWidth="1"/>
    <col min="4" max="4" width="12.3984375" style="1" customWidth="1"/>
    <col min="5" max="5" width="12.3984375" style="1" bestFit="1" customWidth="1"/>
    <col min="6" max="12" width="11.5" style="1" bestFit="1" customWidth="1"/>
    <col min="13" max="13" width="12" style="1" bestFit="1" customWidth="1"/>
    <col min="14" max="16384" width="11.3984375" style="1"/>
  </cols>
  <sheetData>
    <row r="1" spans="1:13" x14ac:dyDescent="0.3">
      <c r="A1" s="14" t="s">
        <v>0</v>
      </c>
      <c r="B1" s="6"/>
      <c r="C1" s="6"/>
      <c r="J1" s="3"/>
      <c r="K1" s="4"/>
    </row>
    <row r="2" spans="1:13" x14ac:dyDescent="0.3">
      <c r="A2" s="14" t="s">
        <v>1</v>
      </c>
      <c r="B2" s="6"/>
      <c r="C2" s="16">
        <v>2019</v>
      </c>
      <c r="K2" s="3"/>
    </row>
    <row r="3" spans="1:13" x14ac:dyDescent="0.3">
      <c r="A3" s="5" t="s">
        <v>14</v>
      </c>
      <c r="B3" s="6"/>
      <c r="C3" s="17">
        <v>43555</v>
      </c>
    </row>
    <row r="5" spans="1:13" s="6" customFormat="1" ht="26" x14ac:dyDescent="0.3">
      <c r="A5" s="9" t="s">
        <v>2</v>
      </c>
      <c r="B5" s="10" t="s">
        <v>15</v>
      </c>
      <c r="C5" s="11" t="s">
        <v>3</v>
      </c>
      <c r="D5" s="11" t="s">
        <v>4</v>
      </c>
      <c r="E5" s="11" t="s">
        <v>5</v>
      </c>
      <c r="F5" s="11" t="s">
        <v>6</v>
      </c>
      <c r="G5" s="11" t="s">
        <v>7</v>
      </c>
      <c r="H5" s="11" t="s">
        <v>8</v>
      </c>
      <c r="I5" s="11" t="s">
        <v>9</v>
      </c>
      <c r="J5" s="11" t="s">
        <v>10</v>
      </c>
      <c r="K5" s="11" t="s">
        <v>11</v>
      </c>
      <c r="L5" s="11" t="s">
        <v>12</v>
      </c>
      <c r="M5" s="11" t="s">
        <v>13</v>
      </c>
    </row>
    <row r="6" spans="1:13" x14ac:dyDescent="0.3">
      <c r="A6" s="19" t="s">
        <v>19</v>
      </c>
      <c r="B6" s="20" t="s">
        <v>20</v>
      </c>
      <c r="C6" s="21">
        <v>1700000</v>
      </c>
      <c r="D6" s="21">
        <v>0</v>
      </c>
      <c r="E6" s="21">
        <v>1700000</v>
      </c>
      <c r="F6" s="21">
        <v>41591.67</v>
      </c>
      <c r="G6" s="7">
        <f>IF(C6=0," ",F6/C6)</f>
        <v>2.4465688235294117E-2</v>
      </c>
      <c r="H6" s="21">
        <v>34910.58</v>
      </c>
      <c r="I6" s="21">
        <v>0</v>
      </c>
      <c r="J6" s="21">
        <v>34910.58</v>
      </c>
      <c r="K6" s="7">
        <f>IF(F6=0," ",J6/F6)</f>
        <v>0.83936470932761298</v>
      </c>
      <c r="L6" s="21">
        <v>6681.09</v>
      </c>
      <c r="M6" s="8">
        <f>F6-E6</f>
        <v>-1658408.33</v>
      </c>
    </row>
    <row r="7" spans="1:13" x14ac:dyDescent="0.3">
      <c r="A7" s="19" t="s">
        <v>21</v>
      </c>
      <c r="B7" s="20" t="s">
        <v>22</v>
      </c>
      <c r="C7" s="21">
        <v>1500</v>
      </c>
      <c r="D7" s="21">
        <v>0</v>
      </c>
      <c r="E7" s="21">
        <v>1500</v>
      </c>
      <c r="F7" s="21">
        <v>0</v>
      </c>
      <c r="G7" s="7">
        <f t="shared" ref="G7:G24" si="0">IF(C7=0," ",F7/C7)</f>
        <v>0</v>
      </c>
      <c r="H7" s="21">
        <v>0</v>
      </c>
      <c r="I7" s="21">
        <v>0</v>
      </c>
      <c r="J7" s="21">
        <v>0</v>
      </c>
      <c r="K7" s="7" t="str">
        <f t="shared" ref="K7:K24" si="1">IF(F7=0," ",J7/F7)</f>
        <v xml:space="preserve"> </v>
      </c>
      <c r="L7" s="21">
        <v>0</v>
      </c>
      <c r="M7" s="8">
        <f t="shared" ref="M7:M20" si="2">F7-E7</f>
        <v>-1500</v>
      </c>
    </row>
    <row r="8" spans="1:13" x14ac:dyDescent="0.3">
      <c r="A8" s="19" t="s">
        <v>23</v>
      </c>
      <c r="B8" s="20" t="s">
        <v>24</v>
      </c>
      <c r="C8" s="21">
        <v>3500</v>
      </c>
      <c r="D8" s="21">
        <v>0</v>
      </c>
      <c r="E8" s="21">
        <v>3500</v>
      </c>
      <c r="F8" s="21">
        <v>176.87</v>
      </c>
      <c r="G8" s="7">
        <f t="shared" si="0"/>
        <v>5.0534285714285712E-2</v>
      </c>
      <c r="H8" s="21">
        <v>0</v>
      </c>
      <c r="I8" s="21">
        <v>0</v>
      </c>
      <c r="J8" s="21">
        <v>0</v>
      </c>
      <c r="K8" s="7">
        <f t="shared" si="1"/>
        <v>0</v>
      </c>
      <c r="L8" s="21">
        <v>176.87</v>
      </c>
      <c r="M8" s="8">
        <f t="shared" si="2"/>
        <v>-3323.13</v>
      </c>
    </row>
    <row r="9" spans="1:13" x14ac:dyDescent="0.3">
      <c r="A9" s="19" t="s">
        <v>25</v>
      </c>
      <c r="B9" s="20" t="s">
        <v>26</v>
      </c>
      <c r="C9" s="21">
        <v>6000</v>
      </c>
      <c r="D9" s="21">
        <v>0</v>
      </c>
      <c r="E9" s="21">
        <v>6000</v>
      </c>
      <c r="F9" s="21">
        <v>652.88</v>
      </c>
      <c r="G9" s="7">
        <f t="shared" si="0"/>
        <v>0.10881333333333333</v>
      </c>
      <c r="H9" s="21">
        <v>0</v>
      </c>
      <c r="I9" s="21">
        <v>0</v>
      </c>
      <c r="J9" s="21">
        <v>0</v>
      </c>
      <c r="K9" s="7">
        <f t="shared" si="1"/>
        <v>0</v>
      </c>
      <c r="L9" s="21">
        <v>652.88</v>
      </c>
      <c r="M9" s="8">
        <f t="shared" si="2"/>
        <v>-5347.12</v>
      </c>
    </row>
    <row r="10" spans="1:13" x14ac:dyDescent="0.3">
      <c r="A10" s="19" t="s">
        <v>27</v>
      </c>
      <c r="B10" s="20" t="s">
        <v>28</v>
      </c>
      <c r="C10" s="21">
        <v>21000</v>
      </c>
      <c r="D10" s="21">
        <v>0</v>
      </c>
      <c r="E10" s="21">
        <v>21000</v>
      </c>
      <c r="F10" s="21">
        <v>0</v>
      </c>
      <c r="G10" s="7">
        <f t="shared" si="0"/>
        <v>0</v>
      </c>
      <c r="H10" s="21">
        <v>0</v>
      </c>
      <c r="I10" s="21">
        <v>0</v>
      </c>
      <c r="J10" s="21">
        <v>0</v>
      </c>
      <c r="K10" s="7" t="str">
        <f t="shared" si="1"/>
        <v xml:space="preserve"> </v>
      </c>
      <c r="L10" s="21">
        <v>0</v>
      </c>
      <c r="M10" s="8">
        <f t="shared" si="2"/>
        <v>-21000</v>
      </c>
    </row>
    <row r="11" spans="1:13" x14ac:dyDescent="0.3">
      <c r="A11" s="19" t="s">
        <v>29</v>
      </c>
      <c r="B11" s="20" t="s">
        <v>30</v>
      </c>
      <c r="C11" s="21">
        <v>0</v>
      </c>
      <c r="D11" s="21">
        <v>0</v>
      </c>
      <c r="E11" s="21">
        <v>0</v>
      </c>
      <c r="F11" s="21">
        <v>6775.18</v>
      </c>
      <c r="G11" s="7" t="str">
        <f t="shared" si="0"/>
        <v xml:space="preserve"> </v>
      </c>
      <c r="H11" s="21">
        <v>6775.18</v>
      </c>
      <c r="I11" s="21">
        <v>0</v>
      </c>
      <c r="J11" s="21">
        <v>6775.18</v>
      </c>
      <c r="K11" s="7">
        <f t="shared" si="1"/>
        <v>1</v>
      </c>
      <c r="L11" s="21">
        <v>0</v>
      </c>
      <c r="M11" s="8">
        <f t="shared" si="2"/>
        <v>6775.18</v>
      </c>
    </row>
    <row r="12" spans="1:13" x14ac:dyDescent="0.3">
      <c r="A12" s="19" t="s">
        <v>31</v>
      </c>
      <c r="B12" s="20" t="s">
        <v>32</v>
      </c>
      <c r="C12" s="21">
        <v>40000</v>
      </c>
      <c r="D12" s="21">
        <v>0</v>
      </c>
      <c r="E12" s="21">
        <v>40000</v>
      </c>
      <c r="F12" s="21">
        <v>26731.88</v>
      </c>
      <c r="G12" s="7">
        <f t="shared" si="0"/>
        <v>0.66829700000000003</v>
      </c>
      <c r="H12" s="21">
        <v>2461.2199999999998</v>
      </c>
      <c r="I12" s="21">
        <v>0</v>
      </c>
      <c r="J12" s="21">
        <v>2461.2199999999998</v>
      </c>
      <c r="K12" s="7">
        <f t="shared" si="1"/>
        <v>9.2070591368807575E-2</v>
      </c>
      <c r="L12" s="21">
        <v>24270.66</v>
      </c>
      <c r="M12" s="8">
        <f t="shared" si="2"/>
        <v>-13268.119999999999</v>
      </c>
    </row>
    <row r="13" spans="1:13" x14ac:dyDescent="0.3">
      <c r="A13" s="19" t="s">
        <v>33</v>
      </c>
      <c r="B13" s="20" t="s">
        <v>34</v>
      </c>
      <c r="C13" s="21">
        <v>1015</v>
      </c>
      <c r="D13" s="21">
        <v>0</v>
      </c>
      <c r="E13" s="21">
        <v>1015</v>
      </c>
      <c r="F13" s="21">
        <v>0</v>
      </c>
      <c r="G13" s="7">
        <f t="shared" si="0"/>
        <v>0</v>
      </c>
      <c r="H13" s="21">
        <v>0</v>
      </c>
      <c r="I13" s="21">
        <v>0</v>
      </c>
      <c r="J13" s="21">
        <v>0</v>
      </c>
      <c r="K13" s="7" t="str">
        <f t="shared" si="1"/>
        <v xml:space="preserve"> </v>
      </c>
      <c r="L13" s="21">
        <v>0</v>
      </c>
      <c r="M13" s="8">
        <f t="shared" si="2"/>
        <v>-1015</v>
      </c>
    </row>
    <row r="14" spans="1:13" x14ac:dyDescent="0.3">
      <c r="A14" s="19" t="s">
        <v>35</v>
      </c>
      <c r="B14" s="20" t="s">
        <v>36</v>
      </c>
      <c r="C14" s="21">
        <v>12520334</v>
      </c>
      <c r="D14" s="21">
        <v>0</v>
      </c>
      <c r="E14" s="21">
        <v>12520334</v>
      </c>
      <c r="F14" s="21">
        <v>0</v>
      </c>
      <c r="G14" s="7">
        <f t="shared" si="0"/>
        <v>0</v>
      </c>
      <c r="H14" s="21">
        <v>0</v>
      </c>
      <c r="I14" s="21">
        <v>0</v>
      </c>
      <c r="J14" s="21">
        <v>0</v>
      </c>
      <c r="K14" s="7" t="str">
        <f t="shared" si="1"/>
        <v xml:space="preserve"> </v>
      </c>
      <c r="L14" s="21">
        <v>0</v>
      </c>
      <c r="M14" s="8">
        <f t="shared" si="2"/>
        <v>-12520334</v>
      </c>
    </row>
    <row r="15" spans="1:13" x14ac:dyDescent="0.3">
      <c r="A15" s="19" t="s">
        <v>37</v>
      </c>
      <c r="B15" s="20" t="s">
        <v>38</v>
      </c>
      <c r="C15" s="21">
        <v>250000</v>
      </c>
      <c r="D15" s="21">
        <v>0</v>
      </c>
      <c r="E15" s="21">
        <v>250000</v>
      </c>
      <c r="F15" s="21">
        <v>0</v>
      </c>
      <c r="G15" s="7">
        <f t="shared" si="0"/>
        <v>0</v>
      </c>
      <c r="H15" s="21">
        <v>0</v>
      </c>
      <c r="I15" s="21">
        <v>0</v>
      </c>
      <c r="J15" s="21">
        <v>0</v>
      </c>
      <c r="K15" s="7" t="str">
        <f t="shared" si="1"/>
        <v xml:space="preserve"> </v>
      </c>
      <c r="L15" s="21">
        <v>0</v>
      </c>
      <c r="M15" s="8">
        <f t="shared" si="2"/>
        <v>-250000</v>
      </c>
    </row>
    <row r="16" spans="1:13" x14ac:dyDescent="0.3">
      <c r="A16" s="19" t="s">
        <v>39</v>
      </c>
      <c r="B16" s="20" t="s">
        <v>40</v>
      </c>
      <c r="C16" s="21">
        <v>289000</v>
      </c>
      <c r="D16" s="21">
        <v>0</v>
      </c>
      <c r="E16" s="21">
        <v>289000</v>
      </c>
      <c r="F16" s="21">
        <v>0</v>
      </c>
      <c r="G16" s="7">
        <f t="shared" si="0"/>
        <v>0</v>
      </c>
      <c r="H16" s="21">
        <v>0</v>
      </c>
      <c r="I16" s="21">
        <v>0</v>
      </c>
      <c r="J16" s="21">
        <v>0</v>
      </c>
      <c r="K16" s="7" t="str">
        <f t="shared" si="1"/>
        <v xml:space="preserve"> </v>
      </c>
      <c r="L16" s="21">
        <v>0</v>
      </c>
      <c r="M16" s="8">
        <f t="shared" si="2"/>
        <v>-289000</v>
      </c>
    </row>
    <row r="17" spans="1:13" x14ac:dyDescent="0.3">
      <c r="A17" s="19" t="s">
        <v>41</v>
      </c>
      <c r="B17" s="20" t="s">
        <v>42</v>
      </c>
      <c r="C17" s="21">
        <v>68000</v>
      </c>
      <c r="D17" s="21">
        <v>0</v>
      </c>
      <c r="E17" s="21">
        <v>68000</v>
      </c>
      <c r="F17" s="21">
        <v>0</v>
      </c>
      <c r="G17" s="7">
        <f t="shared" si="0"/>
        <v>0</v>
      </c>
      <c r="H17" s="21">
        <v>0</v>
      </c>
      <c r="I17" s="21">
        <v>0</v>
      </c>
      <c r="J17" s="21">
        <v>0</v>
      </c>
      <c r="K17" s="7" t="str">
        <f t="shared" si="1"/>
        <v xml:space="preserve"> </v>
      </c>
      <c r="L17" s="21">
        <v>0</v>
      </c>
      <c r="M17" s="8">
        <f t="shared" si="2"/>
        <v>-68000</v>
      </c>
    </row>
    <row r="18" spans="1:13" x14ac:dyDescent="0.3">
      <c r="A18" s="19" t="s">
        <v>43</v>
      </c>
      <c r="B18" s="20" t="s">
        <v>44</v>
      </c>
      <c r="C18" s="21">
        <v>468925</v>
      </c>
      <c r="D18" s="21">
        <v>0</v>
      </c>
      <c r="E18" s="21">
        <v>468925</v>
      </c>
      <c r="F18" s="21">
        <v>0</v>
      </c>
      <c r="G18" s="7">
        <f t="shared" si="0"/>
        <v>0</v>
      </c>
      <c r="H18" s="21">
        <v>0</v>
      </c>
      <c r="I18" s="21">
        <v>0</v>
      </c>
      <c r="J18" s="21">
        <v>0</v>
      </c>
      <c r="K18" s="7" t="str">
        <f t="shared" si="1"/>
        <v xml:space="preserve"> </v>
      </c>
      <c r="L18" s="21">
        <v>0</v>
      </c>
      <c r="M18" s="8">
        <f t="shared" si="2"/>
        <v>-468925</v>
      </c>
    </row>
    <row r="19" spans="1:13" x14ac:dyDescent="0.3">
      <c r="A19" s="19" t="s">
        <v>45</v>
      </c>
      <c r="B19" s="20" t="s">
        <v>46</v>
      </c>
      <c r="C19" s="21">
        <v>46000</v>
      </c>
      <c r="D19" s="21">
        <v>0</v>
      </c>
      <c r="E19" s="21">
        <v>46000</v>
      </c>
      <c r="F19" s="21">
        <v>0</v>
      </c>
      <c r="G19" s="7">
        <f t="shared" si="0"/>
        <v>0</v>
      </c>
      <c r="H19" s="21">
        <v>0</v>
      </c>
      <c r="I19" s="21">
        <v>0</v>
      </c>
      <c r="J19" s="21">
        <v>0</v>
      </c>
      <c r="K19" s="7" t="str">
        <f t="shared" si="1"/>
        <v xml:space="preserve"> </v>
      </c>
      <c r="L19" s="21">
        <v>0</v>
      </c>
      <c r="M19" s="8">
        <f t="shared" si="2"/>
        <v>-46000</v>
      </c>
    </row>
    <row r="20" spans="1:13" x14ac:dyDescent="0.3">
      <c r="A20" s="19" t="s">
        <v>47</v>
      </c>
      <c r="B20" s="20" t="s">
        <v>48</v>
      </c>
      <c r="C20" s="21">
        <v>610</v>
      </c>
      <c r="D20" s="21">
        <v>0</v>
      </c>
      <c r="E20" s="21">
        <v>610</v>
      </c>
      <c r="F20" s="21">
        <v>0</v>
      </c>
      <c r="G20" s="7">
        <f t="shared" si="0"/>
        <v>0</v>
      </c>
      <c r="H20" s="21">
        <v>0</v>
      </c>
      <c r="I20" s="21">
        <v>0</v>
      </c>
      <c r="J20" s="21">
        <v>0</v>
      </c>
      <c r="K20" s="7" t="str">
        <f t="shared" si="1"/>
        <v xml:space="preserve"> </v>
      </c>
      <c r="L20" s="21">
        <v>0</v>
      </c>
      <c r="M20" s="8">
        <f t="shared" si="2"/>
        <v>-610</v>
      </c>
    </row>
    <row r="21" spans="1:13" x14ac:dyDescent="0.3">
      <c r="A21" s="19" t="s">
        <v>49</v>
      </c>
      <c r="B21" s="20" t="s">
        <v>50</v>
      </c>
      <c r="C21" s="21">
        <v>8000</v>
      </c>
      <c r="D21" s="21">
        <v>0</v>
      </c>
      <c r="E21" s="21">
        <v>8000</v>
      </c>
      <c r="F21" s="21">
        <v>0</v>
      </c>
      <c r="G21" s="7">
        <f t="shared" si="0"/>
        <v>0</v>
      </c>
      <c r="H21" s="21">
        <v>0</v>
      </c>
      <c r="I21" s="21">
        <v>0</v>
      </c>
      <c r="J21" s="21">
        <v>0</v>
      </c>
      <c r="K21" s="7" t="str">
        <f t="shared" si="1"/>
        <v xml:space="preserve"> </v>
      </c>
      <c r="L21" s="21">
        <v>0</v>
      </c>
      <c r="M21" s="8">
        <f t="shared" ref="M21:M24" si="3">F21-E21</f>
        <v>-8000</v>
      </c>
    </row>
    <row r="22" spans="1:13" x14ac:dyDescent="0.3">
      <c r="A22" s="19" t="s">
        <v>51</v>
      </c>
      <c r="B22" s="20" t="s">
        <v>52</v>
      </c>
      <c r="C22" s="21">
        <v>3000</v>
      </c>
      <c r="D22" s="21">
        <v>0</v>
      </c>
      <c r="E22" s="21">
        <v>3000</v>
      </c>
      <c r="F22" s="21">
        <v>0</v>
      </c>
      <c r="G22" s="7">
        <f t="shared" si="0"/>
        <v>0</v>
      </c>
      <c r="H22" s="21">
        <v>0</v>
      </c>
      <c r="I22" s="21">
        <v>0</v>
      </c>
      <c r="J22" s="21">
        <v>0</v>
      </c>
      <c r="K22" s="7" t="str">
        <f t="shared" si="1"/>
        <v xml:space="preserve"> </v>
      </c>
      <c r="L22" s="21">
        <v>0</v>
      </c>
      <c r="M22" s="8">
        <f t="shared" si="3"/>
        <v>-3000</v>
      </c>
    </row>
    <row r="23" spans="1:13" x14ac:dyDescent="0.3">
      <c r="A23" s="19" t="s">
        <v>53</v>
      </c>
      <c r="B23" s="20" t="s">
        <v>54</v>
      </c>
      <c r="C23" s="21">
        <v>250000</v>
      </c>
      <c r="D23" s="21">
        <v>0</v>
      </c>
      <c r="E23" s="21">
        <v>250000</v>
      </c>
      <c r="F23" s="21">
        <v>0</v>
      </c>
      <c r="G23" s="7">
        <f t="shared" si="0"/>
        <v>0</v>
      </c>
      <c r="H23" s="21">
        <v>0</v>
      </c>
      <c r="I23" s="21">
        <v>0</v>
      </c>
      <c r="J23" s="21">
        <v>0</v>
      </c>
      <c r="K23" s="7" t="str">
        <f t="shared" si="1"/>
        <v xml:space="preserve"> </v>
      </c>
      <c r="L23" s="21">
        <v>0</v>
      </c>
      <c r="M23" s="8">
        <f t="shared" si="3"/>
        <v>-250000</v>
      </c>
    </row>
    <row r="24" spans="1:13" x14ac:dyDescent="0.3">
      <c r="A24" s="19" t="s">
        <v>55</v>
      </c>
      <c r="B24" s="20" t="s">
        <v>56</v>
      </c>
      <c r="C24" s="21">
        <v>385000</v>
      </c>
      <c r="D24" s="21">
        <v>0</v>
      </c>
      <c r="E24" s="21">
        <v>385000</v>
      </c>
      <c r="F24" s="21">
        <v>0</v>
      </c>
      <c r="G24" s="7">
        <f t="shared" si="0"/>
        <v>0</v>
      </c>
      <c r="H24" s="21">
        <v>0</v>
      </c>
      <c r="I24" s="21">
        <v>0</v>
      </c>
      <c r="J24" s="21">
        <v>0</v>
      </c>
      <c r="K24" s="7" t="str">
        <f t="shared" si="1"/>
        <v xml:space="preserve"> </v>
      </c>
      <c r="L24" s="21">
        <v>0</v>
      </c>
      <c r="M24" s="8">
        <f t="shared" si="3"/>
        <v>-385000</v>
      </c>
    </row>
    <row r="25" spans="1:13" s="6" customFormat="1" x14ac:dyDescent="0.3">
      <c r="A25" s="14"/>
      <c r="B25" s="14" t="s">
        <v>16</v>
      </c>
      <c r="C25" s="12">
        <f>SUM(C6:C24)</f>
        <v>16061884</v>
      </c>
      <c r="D25" s="12">
        <f>SUM(D6:D24)</f>
        <v>0</v>
      </c>
      <c r="E25" s="12">
        <f>SUM(E6:E24)</f>
        <v>16061884</v>
      </c>
      <c r="F25" s="12">
        <f>SUM(F6:F24)</f>
        <v>75928.479999999996</v>
      </c>
      <c r="G25" s="13">
        <f t="shared" ref="G25:G34" si="4">F25/C25</f>
        <v>4.7272461935349546E-3</v>
      </c>
      <c r="H25" s="12">
        <f>SUM(H6:H24)</f>
        <v>44146.98</v>
      </c>
      <c r="I25" s="12">
        <f>SUM(I6:I24)</f>
        <v>0</v>
      </c>
      <c r="J25" s="12">
        <f>SUM(J6:J24)</f>
        <v>44146.98</v>
      </c>
      <c r="K25" s="13">
        <f t="shared" ref="K25" si="5">IF(F25=0," ",J25/F25)</f>
        <v>0.5814284705817897</v>
      </c>
      <c r="L25" s="12">
        <f>SUM(L6:L24)</f>
        <v>31781.5</v>
      </c>
      <c r="M25" s="12">
        <f>SUM(M6:M24)</f>
        <v>-15985955.52</v>
      </c>
    </row>
    <row r="26" spans="1:13" x14ac:dyDescent="0.3">
      <c r="A26" s="2"/>
      <c r="B26" s="2"/>
      <c r="C26" s="8"/>
      <c r="E26" s="8"/>
      <c r="G26" s="7"/>
      <c r="K26" s="7"/>
      <c r="M26" s="8"/>
    </row>
    <row r="27" spans="1:13" x14ac:dyDescent="0.3">
      <c r="A27" s="19" t="s">
        <v>57</v>
      </c>
      <c r="B27" s="20" t="s">
        <v>58</v>
      </c>
      <c r="C27" s="21">
        <v>105900</v>
      </c>
      <c r="D27" s="21">
        <v>0</v>
      </c>
      <c r="E27" s="21">
        <v>105900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7" t="str">
        <f>IF(F27=0," ",J27/F27)</f>
        <v xml:space="preserve"> </v>
      </c>
      <c r="L27" s="18"/>
      <c r="M27" s="8">
        <f>F27-E27</f>
        <v>-105900</v>
      </c>
    </row>
    <row r="28" spans="1:13" x14ac:dyDescent="0.3">
      <c r="A28" s="19" t="s">
        <v>59</v>
      </c>
      <c r="B28" s="20" t="s">
        <v>60</v>
      </c>
      <c r="C28" s="21">
        <v>2000</v>
      </c>
      <c r="D28" s="21">
        <v>0</v>
      </c>
      <c r="E28" s="21">
        <v>2000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7" t="str">
        <f t="shared" ref="K28:K31" si="6">IF(F28=0," ",J28/F28)</f>
        <v xml:space="preserve"> </v>
      </c>
      <c r="L28" s="18"/>
      <c r="M28" s="8">
        <f t="shared" ref="M28:M31" si="7">F28-E28</f>
        <v>-2000</v>
      </c>
    </row>
    <row r="29" spans="1:13" x14ac:dyDescent="0.3">
      <c r="A29" s="19" t="s">
        <v>61</v>
      </c>
      <c r="B29" s="20" t="s">
        <v>62</v>
      </c>
      <c r="C29" s="21">
        <v>20400</v>
      </c>
      <c r="D29" s="21">
        <v>0</v>
      </c>
      <c r="E29" s="21">
        <v>20400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7" t="str">
        <f t="shared" si="6"/>
        <v xml:space="preserve"> </v>
      </c>
      <c r="L29" s="18"/>
      <c r="M29" s="8">
        <f t="shared" si="7"/>
        <v>-20400</v>
      </c>
    </row>
    <row r="30" spans="1:13" x14ac:dyDescent="0.3">
      <c r="A30" s="19" t="s">
        <v>63</v>
      </c>
      <c r="B30" s="20" t="s">
        <v>64</v>
      </c>
      <c r="C30" s="21">
        <v>12400</v>
      </c>
      <c r="D30" s="21">
        <v>0</v>
      </c>
      <c r="E30" s="21">
        <v>12400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7" t="str">
        <f t="shared" si="6"/>
        <v xml:space="preserve"> </v>
      </c>
      <c r="L30" s="18"/>
      <c r="M30" s="8">
        <f t="shared" si="7"/>
        <v>-12400</v>
      </c>
    </row>
    <row r="31" spans="1:13" x14ac:dyDescent="0.3">
      <c r="A31" s="19" t="s">
        <v>65</v>
      </c>
      <c r="B31" s="20" t="s">
        <v>66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7" t="str">
        <f t="shared" si="6"/>
        <v xml:space="preserve"> </v>
      </c>
      <c r="L31" s="18"/>
      <c r="M31" s="8">
        <f t="shared" si="7"/>
        <v>0</v>
      </c>
    </row>
    <row r="32" spans="1:13" s="6" customFormat="1" x14ac:dyDescent="0.3">
      <c r="B32" s="14" t="s">
        <v>18</v>
      </c>
      <c r="C32" s="15">
        <f>SUM(C27:C31)</f>
        <v>140700</v>
      </c>
      <c r="D32" s="15">
        <f>SUM(D27:D31)</f>
        <v>0</v>
      </c>
      <c r="E32" s="15">
        <f>SUM(E27:E31)</f>
        <v>140700</v>
      </c>
      <c r="F32" s="15">
        <f>SUM(F27:F31)</f>
        <v>0</v>
      </c>
      <c r="G32" s="13">
        <f t="shared" si="4"/>
        <v>0</v>
      </c>
      <c r="H32" s="15">
        <f>SUM(H27:H31)</f>
        <v>0</v>
      </c>
      <c r="I32" s="15">
        <f>SUM(I27:I31)</f>
        <v>0</v>
      </c>
      <c r="J32" s="15">
        <f>SUM(J27:J31)</f>
        <v>0</v>
      </c>
      <c r="K32" s="13" t="str">
        <f t="shared" ref="K32" si="8">IF(F32=0," ",J32/F32)</f>
        <v xml:space="preserve"> </v>
      </c>
      <c r="L32" s="15">
        <f>SUM(L27:L31)</f>
        <v>0</v>
      </c>
      <c r="M32" s="15">
        <f>SUM(M27:M31)</f>
        <v>-140700</v>
      </c>
    </row>
    <row r="33" spans="2:13" x14ac:dyDescent="0.3">
      <c r="G33" s="7"/>
      <c r="K33" s="7"/>
    </row>
    <row r="34" spans="2:13" s="6" customFormat="1" x14ac:dyDescent="0.3">
      <c r="B34" s="5" t="s">
        <v>17</v>
      </c>
      <c r="C34" s="12">
        <f>C25+C32</f>
        <v>16202584</v>
      </c>
      <c r="D34" s="12">
        <f>D25+D32</f>
        <v>0</v>
      </c>
      <c r="E34" s="12">
        <f>E25+E32</f>
        <v>16202584</v>
      </c>
      <c r="F34" s="12">
        <f>F25+F32</f>
        <v>75928.479999999996</v>
      </c>
      <c r="G34" s="13">
        <f t="shared" si="4"/>
        <v>4.6861957327300387E-3</v>
      </c>
      <c r="H34" s="12">
        <f>H25+H32</f>
        <v>44146.98</v>
      </c>
      <c r="I34" s="12">
        <f>SUM(I25,I27,I32)</f>
        <v>0</v>
      </c>
      <c r="J34" s="12">
        <f>J25+J32</f>
        <v>44146.98</v>
      </c>
      <c r="K34" s="13">
        <f t="shared" ref="K34" si="9">J34/F34</f>
        <v>0.5814284705817897</v>
      </c>
      <c r="L34" s="12">
        <f>L25+L32</f>
        <v>31781.5</v>
      </c>
      <c r="M34" s="12">
        <f>M25+M32</f>
        <v>-16126655.52</v>
      </c>
    </row>
  </sheetData>
  <printOptions horizontalCentered="1" gridLines="1"/>
  <pageMargins left="0.19685039370078741" right="0.43307086614173229" top="0.39370078740157483" bottom="0.98425196850393704" header="0" footer="0"/>
  <pageSetup paperSize="9" scale="80" orientation="landscape" verticalDpi="0" r:id="rId1"/>
  <headerFooter alignWithMargins="0">
    <oddHeader>&amp;CESTADO DE EJECUCIÓN DE INGRESOS DE LA FUNDACIÓN MUNICIPAL DE CULTURA PRIMER TRIMESTRE DE 2019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ingresos 1º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2019-04-03T13:01:41Z</cp:lastPrinted>
  <dcterms:created xsi:type="dcterms:W3CDTF">2016-04-20T09:31:50Z</dcterms:created>
  <dcterms:modified xsi:type="dcterms:W3CDTF">2019-04-04T09:22:54Z</dcterms:modified>
</cp:coreProperties>
</file>