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CUARTO TRIMESTRE\FMD\"/>
    </mc:Choice>
  </mc:AlternateContent>
  <bookViews>
    <workbookView xWindow="-20" yWindow="-20" windowWidth="12880" windowHeight="10320"/>
  </bookViews>
  <sheets>
    <sheet name="Ingresos 4º trimestre" sheetId="1" r:id="rId1"/>
  </sheets>
  <calcPr calcId="125725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6" i="1"/>
  <c r="M23" i="1" l="1"/>
  <c r="M24" i="1"/>
  <c r="M25" i="1"/>
  <c r="M26" i="1"/>
  <c r="K23" i="1"/>
  <c r="K24" i="1"/>
  <c r="K25" i="1"/>
  <c r="K26" i="1"/>
  <c r="G23" i="1"/>
  <c r="G24" i="1"/>
  <c r="G25" i="1"/>
  <c r="G2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C20" i="1" l="1"/>
  <c r="K22" i="1"/>
  <c r="K6" i="1"/>
  <c r="G22" i="1"/>
  <c r="G6" i="1"/>
  <c r="M22" i="1"/>
  <c r="L27" i="1"/>
  <c r="I27" i="1"/>
  <c r="J27" i="1"/>
  <c r="H27" i="1"/>
  <c r="D27" i="1"/>
  <c r="E27" i="1"/>
  <c r="F27" i="1"/>
  <c r="K27" i="1" s="1"/>
  <c r="C27" i="1"/>
  <c r="D20" i="1"/>
  <c r="E20" i="1"/>
  <c r="F20" i="1"/>
  <c r="H20" i="1"/>
  <c r="I20" i="1"/>
  <c r="J20" i="1"/>
  <c r="L20" i="1"/>
  <c r="J29" i="1" l="1"/>
  <c r="I29" i="1"/>
  <c r="M27" i="1"/>
  <c r="E29" i="1"/>
  <c r="G27" i="1"/>
  <c r="F29" i="1"/>
  <c r="D29" i="1"/>
  <c r="H29" i="1"/>
  <c r="M20" i="1"/>
  <c r="L29" i="1"/>
  <c r="G20" i="1"/>
  <c r="C29" i="1"/>
  <c r="K20" i="1"/>
  <c r="G29" i="1" l="1"/>
  <c r="M29" i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<sst xmlns="http://schemas.openxmlformats.org/spreadsheetml/2006/main" count="57" uniqueCount="57">
  <si>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</si>
  <si>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</si>
  <si>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</si>
  <si>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</si>
  <si>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</si>
  <si>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</si>
  <si>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</si>
  <si>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</si>
  <si>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</si>
  <si>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</si>
  <si>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</si>
  <si>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</si>
  <si>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</si>
  <si>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</si>
  <si>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</si>
  <si>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</si>
  <si>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</si>
  <si>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</si>
  <si>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</si>
  <si>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</si>
  <si>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</si>
  <si>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</si>
  <si>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</si>
  <si>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</si>
  <si>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</si>
  <si>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</si>
  <si>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</si>
  <si>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</si>
  <si>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</si>
  <si>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</si>
  <si>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</si>
  <si>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</si>
  <si>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</si>
  <si>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</si>
  <si>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</si>
  <si>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</si>
  <si>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</si>
  <si>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</si>
  <si>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</si>
  <si>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</si>
  <si>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</si>
  <si>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</si>
  <si>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</si>
  <si>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</si>
  <si>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</si>
  <si>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</si>
  <si>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</si>
  <si>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</si>
  <si>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</si>
  <si>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</si>
  <si>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</si>
  <si>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</si>
  <si>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</si>
  <si>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</si>
  <si>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87000</t>
  </si>
  <si>
    <t>Para gastos generales.</t>
  </si>
  <si>
    <t>Compensación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</si>
</sst>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</cellXfs>
  <cellStyles count="4">
    <cellStyle name="Buena" xfId="1"/>
    <cellStyle name="Normal" xfId="0" builtinId="0"/>
    <cellStyle name="Normal_Ingresos 4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zoomScaleNormal="100" workbookViewId="0">
      <selection activeCell="J36" sqref="J36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2019</v>
      </c>
      <c r="J2" s="3"/>
      <c r="K2" s="4"/>
      <c r="L2" s="5"/>
    </row>
    <row r="3" spans="1:13" x14ac:dyDescent="0.3">
      <c r="A3" s="2" t="s">
        <v>52</v>
      </c>
      <c r="D3" s="18">
        <v>43830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1631500</v>
      </c>
      <c r="D6" s="21">
        <v>0</v>
      </c>
      <c r="E6" s="21">
        <v>1631500</v>
      </c>
      <c r="F6" s="21">
        <v>1885087.69</v>
      </c>
      <c r="G6" s="10">
        <f>IF(E6=0," ",F6/E6)</f>
        <v>1.1554322341403616</v>
      </c>
      <c r="H6" s="21">
        <v>1886563.96</v>
      </c>
      <c r="I6" s="21">
        <v>1921.77</v>
      </c>
      <c r="J6" s="21">
        <v>1884642.19</v>
      </c>
      <c r="K6" s="9">
        <f>IF(F6=0," ",J6/F6)</f>
        <v>0.99976367147143164</v>
      </c>
      <c r="L6" s="21">
        <v>445.5</v>
      </c>
      <c r="M6" s="7">
        <f t="shared" ref="M6:M19" si="0">F6-E6</f>
        <v>253587.68999999994</v>
      </c>
    </row>
    <row r="7" spans="1:13" x14ac:dyDescent="0.3">
      <c r="A7" s="19" t="s">
        <v>15</v>
      </c>
      <c r="B7" s="20" t="s">
        <v>16</v>
      </c>
      <c r="C7" s="21">
        <v>639500</v>
      </c>
      <c r="D7" s="21">
        <v>0</v>
      </c>
      <c r="E7" s="21">
        <v>639500</v>
      </c>
      <c r="F7" s="21">
        <v>568383.12</v>
      </c>
      <c r="G7" s="10">
        <f t="shared" ref="G7:G19" si="1">IF(E7=0," ",F7/E7)</f>
        <v>0.88879299452697424</v>
      </c>
      <c r="H7" s="21">
        <v>337394.76</v>
      </c>
      <c r="I7" s="21">
        <v>0</v>
      </c>
      <c r="J7" s="21">
        <v>337394.76</v>
      </c>
      <c r="K7" s="9">
        <f t="shared" ref="K7:K19" si="2">IF(F7=0," ",J7/F7)</f>
        <v>0.59360446876043749</v>
      </c>
      <c r="L7" s="21">
        <v>230988.36</v>
      </c>
      <c r="M7" s="7">
        <f t="shared" si="0"/>
        <v>-71116.88</v>
      </c>
    </row>
    <row r="8" spans="1:13" x14ac:dyDescent="0.3">
      <c r="A8" s="19" t="s">
        <v>17</v>
      </c>
      <c r="B8" s="20" t="s">
        <v>18</v>
      </c>
      <c r="C8" s="21">
        <v>1760000</v>
      </c>
      <c r="D8" s="21">
        <v>0</v>
      </c>
      <c r="E8" s="21">
        <v>1760000</v>
      </c>
      <c r="F8" s="21">
        <v>1727801.94</v>
      </c>
      <c r="G8" s="10">
        <f t="shared" si="1"/>
        <v>0.98170564772727265</v>
      </c>
      <c r="H8" s="21">
        <v>1721450.6</v>
      </c>
      <c r="I8" s="21">
        <v>1121</v>
      </c>
      <c r="J8" s="21">
        <v>1720329.6</v>
      </c>
      <c r="K8" s="9">
        <f t="shared" si="2"/>
        <v>0.99567523347033637</v>
      </c>
      <c r="L8" s="21">
        <v>7472.34</v>
      </c>
      <c r="M8" s="7">
        <f t="shared" si="0"/>
        <v>-32198.060000000056</v>
      </c>
    </row>
    <row r="9" spans="1:13" x14ac:dyDescent="0.3">
      <c r="A9" s="19" t="s">
        <v>19</v>
      </c>
      <c r="B9" s="20" t="s">
        <v>20</v>
      </c>
      <c r="C9" s="21">
        <v>103700</v>
      </c>
      <c r="D9" s="21">
        <v>0</v>
      </c>
      <c r="E9" s="21">
        <v>103700</v>
      </c>
      <c r="F9" s="21">
        <v>55014.92</v>
      </c>
      <c r="G9" s="10">
        <f t="shared" si="1"/>
        <v>0.53051996142719382</v>
      </c>
      <c r="H9" s="21">
        <v>55014.92</v>
      </c>
      <c r="I9" s="21">
        <v>0</v>
      </c>
      <c r="J9" s="21">
        <v>55014.92</v>
      </c>
      <c r="K9" s="9">
        <f t="shared" si="2"/>
        <v>1</v>
      </c>
      <c r="L9" s="21">
        <v>0</v>
      </c>
      <c r="M9" s="7">
        <f t="shared" si="0"/>
        <v>-48685.08</v>
      </c>
    </row>
    <row r="10" spans="1:13" x14ac:dyDescent="0.3">
      <c r="A10" s="19" t="s">
        <v>21</v>
      </c>
      <c r="B10" s="20" t="s">
        <v>22</v>
      </c>
      <c r="C10" s="21">
        <v>106500</v>
      </c>
      <c r="D10" s="21">
        <v>0</v>
      </c>
      <c r="E10" s="21">
        <v>106500</v>
      </c>
      <c r="F10" s="21">
        <v>40666.589999999997</v>
      </c>
      <c r="G10" s="10">
        <f t="shared" si="1"/>
        <v>0.38184591549295771</v>
      </c>
      <c r="H10" s="21">
        <v>36319.910000000003</v>
      </c>
      <c r="I10" s="21">
        <v>0</v>
      </c>
      <c r="J10" s="21">
        <v>36319.910000000003</v>
      </c>
      <c r="K10" s="9">
        <f t="shared" si="2"/>
        <v>0.89311422472353863</v>
      </c>
      <c r="L10" s="21">
        <v>4346.68</v>
      </c>
      <c r="M10" s="7">
        <f t="shared" si="0"/>
        <v>-65833.41</v>
      </c>
    </row>
    <row r="11" spans="1:13" x14ac:dyDescent="0.3">
      <c r="A11" s="19" t="s">
        <v>23</v>
      </c>
      <c r="B11" s="20" t="s">
        <v>56</v>
      </c>
      <c r="C11" s="21">
        <v>3500</v>
      </c>
      <c r="D11" s="21">
        <v>0</v>
      </c>
      <c r="E11" s="21">
        <v>3500</v>
      </c>
      <c r="F11" s="21">
        <v>246</v>
      </c>
      <c r="G11" s="10">
        <f t="shared" si="1"/>
        <v>7.0285714285714285E-2</v>
      </c>
      <c r="H11" s="21">
        <v>246</v>
      </c>
      <c r="I11" s="21">
        <v>0</v>
      </c>
      <c r="J11" s="21">
        <v>246</v>
      </c>
      <c r="K11" s="9">
        <f t="shared" si="2"/>
        <v>1</v>
      </c>
      <c r="L11" s="21">
        <v>0</v>
      </c>
      <c r="M11" s="7">
        <f t="shared" si="0"/>
        <v>-3254</v>
      </c>
    </row>
    <row r="12" spans="1:13" x14ac:dyDescent="0.3">
      <c r="A12" s="19" t="s">
        <v>24</v>
      </c>
      <c r="B12" s="20" t="s">
        <v>25</v>
      </c>
      <c r="C12" s="21">
        <v>8450000</v>
      </c>
      <c r="D12" s="21">
        <v>0</v>
      </c>
      <c r="E12" s="21">
        <v>8450000</v>
      </c>
      <c r="F12" s="21">
        <v>8450000</v>
      </c>
      <c r="G12" s="10">
        <f t="shared" si="1"/>
        <v>1</v>
      </c>
      <c r="H12" s="21">
        <v>8450000</v>
      </c>
      <c r="I12" s="21">
        <v>0</v>
      </c>
      <c r="J12" s="21">
        <v>8450000</v>
      </c>
      <c r="K12" s="9">
        <f t="shared" si="2"/>
        <v>1</v>
      </c>
      <c r="L12" s="21">
        <v>0</v>
      </c>
      <c r="M12" s="7">
        <f t="shared" si="0"/>
        <v>0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138315</v>
      </c>
      <c r="G13" s="10">
        <f t="shared" si="1"/>
        <v>0.98796428571428574</v>
      </c>
      <c r="H13" s="21">
        <v>138315</v>
      </c>
      <c r="I13" s="21">
        <v>0</v>
      </c>
      <c r="J13" s="21">
        <v>138315</v>
      </c>
      <c r="K13" s="9">
        <f t="shared" si="2"/>
        <v>1</v>
      </c>
      <c r="L13" s="21">
        <v>0</v>
      </c>
      <c r="M13" s="7">
        <f t="shared" si="0"/>
        <v>-1685</v>
      </c>
    </row>
    <row r="14" spans="1:13" x14ac:dyDescent="0.3">
      <c r="A14" s="19" t="s">
        <v>28</v>
      </c>
      <c r="B14" s="20" t="s">
        <v>29</v>
      </c>
      <c r="C14" s="21">
        <v>1200</v>
      </c>
      <c r="D14" s="21">
        <v>0</v>
      </c>
      <c r="E14" s="21">
        <v>1200</v>
      </c>
      <c r="F14" s="21">
        <v>66.55</v>
      </c>
      <c r="G14" s="10">
        <f t="shared" si="1"/>
        <v>5.5458333333333332E-2</v>
      </c>
      <c r="H14" s="21">
        <v>66.55</v>
      </c>
      <c r="I14" s="21">
        <v>0</v>
      </c>
      <c r="J14" s="21">
        <v>66.55</v>
      </c>
      <c r="K14" s="9">
        <f t="shared" si="2"/>
        <v>1</v>
      </c>
      <c r="L14" s="21">
        <v>0</v>
      </c>
      <c r="M14" s="7">
        <f t="shared" si="0"/>
        <v>-1133.45</v>
      </c>
    </row>
    <row r="15" spans="1:13" x14ac:dyDescent="0.3">
      <c r="A15" s="19" t="s">
        <v>30</v>
      </c>
      <c r="B15" s="20" t="s">
        <v>31</v>
      </c>
      <c r="C15" s="21">
        <v>212000</v>
      </c>
      <c r="D15" s="21">
        <v>0</v>
      </c>
      <c r="E15" s="21">
        <v>212000</v>
      </c>
      <c r="F15" s="21">
        <v>0</v>
      </c>
      <c r="G15" s="10">
        <f t="shared" si="1"/>
        <v>0</v>
      </c>
      <c r="H15" s="21">
        <v>0</v>
      </c>
      <c r="I15" s="21">
        <v>0</v>
      </c>
      <c r="J15" s="21">
        <v>0</v>
      </c>
      <c r="K15" s="9" t="str">
        <f t="shared" si="2"/>
        <v xml:space="preserve"> </v>
      </c>
      <c r="L15" s="21">
        <v>0</v>
      </c>
      <c r="M15" s="7">
        <f t="shared" si="0"/>
        <v>-212000</v>
      </c>
    </row>
    <row r="16" spans="1:13" x14ac:dyDescent="0.3">
      <c r="A16" s="19" t="s">
        <v>32</v>
      </c>
      <c r="B16" s="20" t="s">
        <v>33</v>
      </c>
      <c r="C16" s="21">
        <v>32500</v>
      </c>
      <c r="D16" s="21">
        <v>0</v>
      </c>
      <c r="E16" s="21">
        <v>32500</v>
      </c>
      <c r="F16" s="21">
        <v>30522.2</v>
      </c>
      <c r="G16" s="10">
        <f t="shared" si="1"/>
        <v>0.93914461538461536</v>
      </c>
      <c r="H16" s="21">
        <v>25272.2</v>
      </c>
      <c r="I16" s="21">
        <v>0</v>
      </c>
      <c r="J16" s="21">
        <v>25272.2</v>
      </c>
      <c r="K16" s="9">
        <f t="shared" si="2"/>
        <v>0.82799405023228989</v>
      </c>
      <c r="L16" s="21">
        <v>5250</v>
      </c>
      <c r="M16" s="7">
        <f t="shared" si="0"/>
        <v>-1977.7999999999993</v>
      </c>
    </row>
    <row r="17" spans="1:13" x14ac:dyDescent="0.3">
      <c r="A17" s="19" t="s">
        <v>34</v>
      </c>
      <c r="B17" s="20" t="s">
        <v>35</v>
      </c>
      <c r="C17" s="21">
        <v>31100</v>
      </c>
      <c r="D17" s="21">
        <v>0</v>
      </c>
      <c r="E17" s="21">
        <v>31100</v>
      </c>
      <c r="F17" s="21">
        <v>11173.4</v>
      </c>
      <c r="G17" s="10">
        <f t="shared" si="1"/>
        <v>0.3592733118971061</v>
      </c>
      <c r="H17" s="21">
        <v>11051</v>
      </c>
      <c r="I17" s="21">
        <v>0</v>
      </c>
      <c r="J17" s="21">
        <v>11051</v>
      </c>
      <c r="K17" s="9">
        <f t="shared" si="2"/>
        <v>0.98904541142355951</v>
      </c>
      <c r="L17" s="21">
        <v>122.4</v>
      </c>
      <c r="M17" s="7">
        <f t="shared" si="0"/>
        <v>-19926.599999999999</v>
      </c>
    </row>
    <row r="18" spans="1:13" x14ac:dyDescent="0.3">
      <c r="A18" s="19" t="s">
        <v>36</v>
      </c>
      <c r="B18" s="20" t="s">
        <v>37</v>
      </c>
      <c r="C18" s="21">
        <v>98500</v>
      </c>
      <c r="D18" s="21">
        <v>0</v>
      </c>
      <c r="E18" s="21">
        <v>98500</v>
      </c>
      <c r="F18" s="21">
        <v>65927.48</v>
      </c>
      <c r="G18" s="10">
        <f t="shared" si="1"/>
        <v>0.66931451776649742</v>
      </c>
      <c r="H18" s="21">
        <v>52265.04</v>
      </c>
      <c r="I18" s="21">
        <v>0</v>
      </c>
      <c r="J18" s="21">
        <v>52265.04</v>
      </c>
      <c r="K18" s="9">
        <f t="shared" si="2"/>
        <v>0.79276562671590067</v>
      </c>
      <c r="L18" s="21">
        <v>13662.44</v>
      </c>
      <c r="M18" s="7">
        <f t="shared" si="0"/>
        <v>-32572.520000000004</v>
      </c>
    </row>
    <row r="19" spans="1:13" x14ac:dyDescent="0.3">
      <c r="A19" s="19" t="s">
        <v>38</v>
      </c>
      <c r="B19" s="20" t="s">
        <v>39</v>
      </c>
      <c r="C19" s="21">
        <v>134500</v>
      </c>
      <c r="D19" s="21">
        <v>0</v>
      </c>
      <c r="E19" s="21">
        <v>134500</v>
      </c>
      <c r="F19" s="21">
        <v>181661.41</v>
      </c>
      <c r="G19" s="10">
        <f t="shared" si="1"/>
        <v>1.3506424535315986</v>
      </c>
      <c r="H19" s="21">
        <v>157930.22</v>
      </c>
      <c r="I19" s="21">
        <v>727.38</v>
      </c>
      <c r="J19" s="21">
        <v>157202.84</v>
      </c>
      <c r="K19" s="9">
        <f t="shared" si="2"/>
        <v>0.86536177386270419</v>
      </c>
      <c r="L19" s="21">
        <v>24458.57</v>
      </c>
      <c r="M19" s="7">
        <f t="shared" si="0"/>
        <v>47161.41</v>
      </c>
    </row>
    <row r="20" spans="1:13" s="8" customFormat="1" x14ac:dyDescent="0.3">
      <c r="B20" s="2" t="s">
        <v>40</v>
      </c>
      <c r="C20" s="11">
        <f>SUM(C6:C19)</f>
        <v>13344500</v>
      </c>
      <c r="D20" s="11">
        <f>SUM(D6:D19)</f>
        <v>0</v>
      </c>
      <c r="E20" s="11">
        <f>SUM(E6:E19)</f>
        <v>13344500</v>
      </c>
      <c r="F20" s="11">
        <f>SUM(F6:F19)</f>
        <v>13154866.300000001</v>
      </c>
      <c r="G20" s="12">
        <f t="shared" ref="G20:G29" si="3">F20/E20</f>
        <v>0.98578937389935939</v>
      </c>
      <c r="H20" s="11">
        <f>SUM(H6:H19)</f>
        <v>12871890.16</v>
      </c>
      <c r="I20" s="11">
        <f>SUM(I6:I19)</f>
        <v>3770.15</v>
      </c>
      <c r="J20" s="11">
        <f>SUM(J6:J19)</f>
        <v>12868120.01</v>
      </c>
      <c r="K20" s="13">
        <f t="shared" ref="K20:K27" si="4">J20/F20</f>
        <v>0.97820226496714746</v>
      </c>
      <c r="L20" s="11">
        <f>SUM(L6:L19)</f>
        <v>286746.28999999998</v>
      </c>
      <c r="M20" s="11">
        <f>SUM(M6:M19)</f>
        <v>-189633.7000000001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2100000</v>
      </c>
      <c r="D22" s="21">
        <v>0</v>
      </c>
      <c r="E22" s="21">
        <v>2100000</v>
      </c>
      <c r="F22" s="21">
        <v>2100000</v>
      </c>
      <c r="G22" s="10">
        <f t="shared" ref="G22:G26" si="5">IF(E22=0," ",F22/E22)</f>
        <v>1</v>
      </c>
      <c r="H22" s="21">
        <v>1619532.34</v>
      </c>
      <c r="I22" s="21">
        <v>0</v>
      </c>
      <c r="J22" s="21">
        <v>1619532.34</v>
      </c>
      <c r="K22" s="9">
        <f t="shared" ref="K22:K26" si="6">IF(F22=0," ",J22/F22)</f>
        <v>0.7712058761904762</v>
      </c>
      <c r="L22" s="21">
        <v>480467.66</v>
      </c>
      <c r="M22" s="7">
        <f t="shared" ref="M22:M26" si="7">F22-E22</f>
        <v>0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0</v>
      </c>
      <c r="G23" s="10">
        <f t="shared" si="5"/>
        <v>0</v>
      </c>
      <c r="H23" s="21">
        <v>0</v>
      </c>
      <c r="I23" s="21">
        <v>0</v>
      </c>
      <c r="J23" s="21">
        <v>0</v>
      </c>
      <c r="K23" s="9" t="str">
        <f t="shared" si="6"/>
        <v xml:space="preserve"> </v>
      </c>
      <c r="L23" s="21">
        <v>0</v>
      </c>
      <c r="M23" s="7">
        <f t="shared" si="7"/>
        <v>-1500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2852</v>
      </c>
      <c r="G24" s="10">
        <f t="shared" si="5"/>
        <v>0.17284848484848483</v>
      </c>
      <c r="H24" s="21">
        <v>2852</v>
      </c>
      <c r="I24" s="21">
        <v>0</v>
      </c>
      <c r="J24" s="21">
        <v>2852</v>
      </c>
      <c r="K24" s="9">
        <f t="shared" si="6"/>
        <v>1</v>
      </c>
      <c r="L24" s="21">
        <v>0</v>
      </c>
      <c r="M24" s="7">
        <f t="shared" si="7"/>
        <v>-13648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568</v>
      </c>
      <c r="G25" s="10">
        <f t="shared" si="5"/>
        <v>4.7333333333333331E-2</v>
      </c>
      <c r="H25" s="21">
        <v>568</v>
      </c>
      <c r="I25" s="21">
        <v>0</v>
      </c>
      <c r="J25" s="21">
        <v>568</v>
      </c>
      <c r="K25" s="9">
        <f t="shared" si="6"/>
        <v>1</v>
      </c>
      <c r="L25" s="21">
        <v>0</v>
      </c>
      <c r="M25" s="7">
        <f t="shared" si="7"/>
        <v>-11432</v>
      </c>
    </row>
    <row r="26" spans="1:13" x14ac:dyDescent="0.3">
      <c r="A26" s="19" t="s">
        <v>54</v>
      </c>
      <c r="B26" s="20" t="s">
        <v>55</v>
      </c>
      <c r="C26" s="21">
        <v>0</v>
      </c>
      <c r="D26" s="21">
        <v>2643601.2599999998</v>
      </c>
      <c r="E26" s="21">
        <v>2643601.2599999998</v>
      </c>
      <c r="F26" s="21">
        <v>0</v>
      </c>
      <c r="G26" s="10">
        <f t="shared" si="5"/>
        <v>0</v>
      </c>
      <c r="H26" s="21">
        <v>0</v>
      </c>
      <c r="I26" s="21">
        <v>0</v>
      </c>
      <c r="J26" s="21">
        <v>0</v>
      </c>
      <c r="K26" s="9" t="str">
        <f t="shared" si="6"/>
        <v xml:space="preserve"> </v>
      </c>
      <c r="L26" s="21">
        <v>0</v>
      </c>
      <c r="M26" s="7">
        <f t="shared" si="7"/>
        <v>-2643601.2599999998</v>
      </c>
    </row>
    <row r="27" spans="1:13" s="8" customFormat="1" x14ac:dyDescent="0.3">
      <c r="B27" s="2" t="s">
        <v>51</v>
      </c>
      <c r="C27" s="11">
        <f>SUM(C22:C26)</f>
        <v>2130000</v>
      </c>
      <c r="D27" s="11">
        <f>SUM(D22:D26)</f>
        <v>2643601.2599999998</v>
      </c>
      <c r="E27" s="11">
        <f>SUM(E22:E26)</f>
        <v>4773601.26</v>
      </c>
      <c r="F27" s="11">
        <f>SUM(F22:F26)</f>
        <v>2103420</v>
      </c>
      <c r="G27" s="12">
        <f t="shared" si="3"/>
        <v>0.44063588168233392</v>
      </c>
      <c r="H27" s="11">
        <f>SUM(H22:H26)</f>
        <v>1622952.34</v>
      </c>
      <c r="I27" s="11">
        <f>SUM(I22:I26)</f>
        <v>0</v>
      </c>
      <c r="J27" s="11">
        <f>SUM(J22:J26)</f>
        <v>1622952.34</v>
      </c>
      <c r="K27" s="13">
        <f t="shared" si="4"/>
        <v>0.77157787793212962</v>
      </c>
      <c r="L27" s="11">
        <f>SUM(L22:L26)</f>
        <v>480467.66</v>
      </c>
      <c r="M27" s="11">
        <f>SUM(M22:M26)</f>
        <v>-2670181.2599999998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15474500</v>
      </c>
      <c r="D29" s="11">
        <f>SUM(D20,D27)</f>
        <v>2643601.2599999998</v>
      </c>
      <c r="E29" s="11">
        <f>SUM(E20,E27)</f>
        <v>18118101.259999998</v>
      </c>
      <c r="F29" s="11">
        <f>SUM(F20,F27)</f>
        <v>15258286.300000001</v>
      </c>
      <c r="G29" s="12">
        <f t="shared" si="3"/>
        <v>0.84215702744118581</v>
      </c>
      <c r="H29" s="11">
        <f>SUM(H20,H27)</f>
        <v>14494842.5</v>
      </c>
      <c r="I29" s="11">
        <f>SUM(I20,I27)</f>
        <v>3770.15</v>
      </c>
      <c r="J29" s="11">
        <f>SUM(J20,J27)</f>
        <v>14491072.35</v>
      </c>
      <c r="K29" s="13">
        <f t="shared" ref="K29" si="8">J29/F29</f>
        <v>0.94971820983592359</v>
      </c>
      <c r="L29" s="11">
        <f>SUM(L20,L27)</f>
        <v>767213.95</v>
      </c>
      <c r="M29" s="11">
        <f>SUM(M20,M27)</f>
        <v>-2859814.96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 xml:space="preserve">&amp;CESTADOS DE EJECUCIÓN DE INGRESOS DE LA FUNDACIÓN MUNICIPAL DE DEPORTES CUARTO TRIMESTRE DE 2019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2020-01-30T13:35:09Z</cp:lastPrinted>
  <dcterms:created xsi:type="dcterms:W3CDTF">2016-04-20T10:15:02Z</dcterms:created>
  <dcterms:modified xsi:type="dcterms:W3CDTF">2020-01-30T13:35:26Z</dcterms:modified>
</cp:coreProperties>
</file>