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90" windowHeight="4140"/>
  </bookViews>
  <sheets>
    <sheet name="Ejecución ingresos 2º TRIMESTRE" sheetId="1" r:id="rId1"/>
  </sheets>
  <calcPr calcId="125725"/>
</workbook>
</file>

<file path=xl/calcChain.xml><?xml version="1.0" encoding="utf-8"?>
<calcChain xmlns="http://schemas.openxmlformats.org/spreadsheetml/2006/main">
  <c r="M19" i="1"/>
  <c r="M20"/>
  <c r="K19"/>
  <c r="K20"/>
  <c r="K21"/>
  <c r="K22"/>
  <c r="G19"/>
  <c r="G20"/>
  <c r="G21"/>
  <c r="G22"/>
  <c r="L24"/>
  <c r="I24"/>
  <c r="J24"/>
  <c r="H24"/>
  <c r="D24"/>
  <c r="E24"/>
  <c r="F24"/>
  <c r="C24"/>
  <c r="K24"/>
  <c r="K18"/>
  <c r="K7"/>
  <c r="K8"/>
  <c r="K9"/>
  <c r="K10"/>
  <c r="K11"/>
  <c r="K12"/>
  <c r="K13"/>
  <c r="K14"/>
  <c r="K6"/>
  <c r="G18"/>
  <c r="G14"/>
  <c r="G13"/>
  <c r="G12"/>
  <c r="G11"/>
  <c r="G10"/>
  <c r="G7"/>
  <c r="G8"/>
  <c r="G9"/>
  <c r="G6"/>
  <c r="L16" l="1"/>
  <c r="L26" s="1"/>
  <c r="I16"/>
  <c r="J16"/>
  <c r="J26" s="1"/>
  <c r="H16"/>
  <c r="H26" s="1"/>
  <c r="M7"/>
  <c r="M8"/>
  <c r="M9"/>
  <c r="M10"/>
  <c r="M11"/>
  <c r="M12"/>
  <c r="M13"/>
  <c r="M14"/>
  <c r="M22"/>
  <c r="M21"/>
  <c r="M18"/>
  <c r="M24" s="1"/>
  <c r="C16"/>
  <c r="C26" s="1"/>
  <c r="D16"/>
  <c r="D26" s="1"/>
  <c r="E16"/>
  <c r="E26" s="1"/>
  <c r="F16"/>
  <c r="F26" s="1"/>
  <c r="G26" s="1"/>
  <c r="M6" l="1"/>
  <c r="M16" s="1"/>
  <c r="M26" s="1"/>
  <c r="G16"/>
  <c r="I26"/>
  <c r="K26" l="1"/>
  <c r="K16"/>
  <c r="G24"/>
</calcChain>
</file>

<file path=xl/sharedStrings.xml><?xml version="1.0" encoding="utf-8"?>
<sst xmlns="http://schemas.openxmlformats.org/spreadsheetml/2006/main" count="47" uniqueCount="47">
  <si>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</si>
  <si>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</si>
  <si>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</si>
  <si>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</si>
  <si>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</si>
  <si>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</si>
  <si>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</si>
  <si>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</si>
  <si>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</si>
  <si>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</si>
  <si>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</si>
  <si>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</si>
  <si>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</si>
  <si>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</si>
  <si>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34400</t>
  </si>
  <si>
    <t>Venta de entradas a espectáculos</t>
  </si>
  <si>
    <t>34900</t>
  </si>
  <si>
    <t>38900</t>
  </si>
  <si>
    <t>Otros reintegros de operaciones corrientes.</t>
  </si>
  <si>
    <t>39900</t>
  </si>
  <si>
    <t>Otros ingresos diversos.</t>
  </si>
  <si>
    <t>40101</t>
  </si>
  <si>
    <t>Aportación ordinaria del Ayuntamiento</t>
  </si>
  <si>
    <t>42090</t>
  </si>
  <si>
    <t>Subvención INAEM</t>
  </si>
  <si>
    <t>47000</t>
  </si>
  <si>
    <t>De Empresas privadas.</t>
  </si>
  <si>
    <t>52000</t>
  </si>
  <si>
    <t>Intereses de cuentas corrientes</t>
  </si>
  <si>
    <t>70101</t>
  </si>
  <si>
    <t>Aportación de capital del Ayuntamiento</t>
  </si>
  <si>
    <t>83001</t>
  </si>
  <si>
    <t>Reintregro de anticipos al personal</t>
  </si>
  <si>
    <t>83101</t>
  </si>
  <si>
    <t>Reintegros de préstamos al personal</t>
  </si>
  <si>
    <t>ESTADO DE EJECUCIÓN HASTA</t>
  </si>
  <si>
    <t>Denominación</t>
  </si>
  <si>
    <t>Total operaciones corrientes</t>
  </si>
  <si>
    <t>TOTALES</t>
  </si>
  <si>
    <t>55000</t>
  </si>
  <si>
    <t>Concesiones admtivas con contraprestación periódica</t>
  </si>
  <si>
    <t>Total de operaciones de capital y financieras</t>
  </si>
  <si>
    <t>Matrículas e Inscripciones</t>
  </si>
  <si>
    <t>83000</t>
  </si>
  <si>
    <t>Reintegro de anuncios por cuenta de particulares</t>
  </si>
  <si>
    <t>87000</t>
  </si>
  <si>
    <t>Para gastos generales.</t>
  </si>
</sst>
</file>

<file path=xl/styles.xml><?xml version="1.0" encoding="utf-8"?>
<styleSheet xmlns="http://schemas.openxmlformats.org/spreadsheetml/2006/main">
  <numFmts count="1">
    <numFmt numFmtId="164" formatCode="dd&quot;/&quot;mm&quot;/&quot;yyyy"/>
  </numFmts>
  <fonts count="6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 applyProtection="1"/>
    <xf numFmtId="10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4" fontId="3" fillId="0" borderId="0" xfId="0" applyNumberFormat="1" applyFont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Fill="1" applyBorder="1" applyAlignment="1" applyProtection="1"/>
    <xf numFmtId="1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" fontId="5" fillId="0" borderId="0" xfId="1" applyNumberFormat="1" applyFont="1"/>
    <xf numFmtId="49" fontId="5" fillId="0" borderId="0" xfId="1" applyNumberFormat="1" applyFont="1"/>
    <xf numFmtId="4" fontId="5" fillId="0" borderId="0" xfId="1" applyNumberFormat="1" applyFont="1"/>
  </cellXfs>
  <cellStyles count="2">
    <cellStyle name="Normal" xfId="0" builtinId="0"/>
    <cellStyle name="Normal_Ejecución ingresos 2º TRIMESTRE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tabSelected="1" view="pageLayout" topLeftCell="A4" zoomScaleNormal="100" workbookViewId="0">
      <selection activeCell="B28" sqref="B28"/>
    </sheetView>
  </sheetViews>
  <sheetFormatPr baseColWidth="10" defaultColWidth="11.3984375" defaultRowHeight="13"/>
  <cols>
    <col min="1" max="1" width="11.3984375" style="1"/>
    <col min="2" max="2" width="35.59765625" style="1" bestFit="1" customWidth="1"/>
    <col min="3" max="3" width="11.3984375" style="1"/>
    <col min="4" max="4" width="12.3984375" style="1" customWidth="1"/>
    <col min="5" max="16384" width="11.3984375" style="1"/>
  </cols>
  <sheetData>
    <row r="1" spans="1:13">
      <c r="A1" s="14" t="s">
        <v>0</v>
      </c>
      <c r="B1" s="6"/>
      <c r="C1" s="6"/>
      <c r="J1" s="3"/>
      <c r="K1" s="4"/>
    </row>
    <row r="2" spans="1:13">
      <c r="A2" s="14" t="s">
        <v>1</v>
      </c>
      <c r="B2" s="6"/>
      <c r="C2" s="16">
        <v>2017</v>
      </c>
      <c r="K2" s="3"/>
    </row>
    <row r="3" spans="1:13">
      <c r="A3" s="5" t="s">
        <v>35</v>
      </c>
      <c r="B3" s="6"/>
      <c r="C3" s="17">
        <v>42916</v>
      </c>
    </row>
    <row r="5" spans="1:13" s="6" customFormat="1" ht="26">
      <c r="A5" s="9" t="s">
        <v>2</v>
      </c>
      <c r="B5" s="10" t="s">
        <v>36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13</v>
      </c>
    </row>
    <row r="6" spans="1:13">
      <c r="A6" s="18" t="s">
        <v>14</v>
      </c>
      <c r="B6" s="19" t="s">
        <v>15</v>
      </c>
      <c r="C6" s="20">
        <v>180000</v>
      </c>
      <c r="D6" s="20">
        <v>0</v>
      </c>
      <c r="E6" s="20">
        <v>180000</v>
      </c>
      <c r="F6" s="20">
        <v>103448</v>
      </c>
      <c r="G6" s="7">
        <f>IF(C6=0," ",F6/C6)</f>
        <v>0.57471111111111106</v>
      </c>
      <c r="H6" s="20">
        <v>103448</v>
      </c>
      <c r="I6" s="20">
        <v>0</v>
      </c>
      <c r="J6" s="20">
        <v>103448</v>
      </c>
      <c r="K6" s="7">
        <f>IF(F6=0," ",J6/F6)</f>
        <v>1</v>
      </c>
      <c r="L6" s="20">
        <v>0</v>
      </c>
      <c r="M6" s="8">
        <f>F6-E6</f>
        <v>-76552</v>
      </c>
    </row>
    <row r="7" spans="1:13">
      <c r="A7" s="18" t="s">
        <v>16</v>
      </c>
      <c r="B7" s="19" t="s">
        <v>42</v>
      </c>
      <c r="C7" s="20">
        <v>3000</v>
      </c>
      <c r="D7" s="20">
        <v>0</v>
      </c>
      <c r="E7" s="20">
        <v>3000</v>
      </c>
      <c r="F7" s="20">
        <v>300</v>
      </c>
      <c r="G7" s="7">
        <f t="shared" ref="G7:G14" si="0">IF(C7=0," ",F7/C7)</f>
        <v>0.1</v>
      </c>
      <c r="H7" s="20">
        <v>300</v>
      </c>
      <c r="I7" s="20">
        <v>0</v>
      </c>
      <c r="J7" s="20">
        <v>300</v>
      </c>
      <c r="K7" s="7">
        <f t="shared" ref="K7:K14" si="1">IF(F7=0," ",J7/F7)</f>
        <v>1</v>
      </c>
      <c r="L7" s="20">
        <v>0</v>
      </c>
      <c r="M7" s="8">
        <f t="shared" ref="M7:M14" si="2">F7-E7</f>
        <v>-2700</v>
      </c>
    </row>
    <row r="8" spans="1:13">
      <c r="A8" s="18" t="s">
        <v>17</v>
      </c>
      <c r="B8" s="19" t="s">
        <v>18</v>
      </c>
      <c r="C8" s="20">
        <v>0</v>
      </c>
      <c r="D8" s="20">
        <v>0</v>
      </c>
      <c r="E8" s="20">
        <v>0</v>
      </c>
      <c r="F8" s="20">
        <v>3630.84</v>
      </c>
      <c r="G8" s="7" t="str">
        <f t="shared" si="0"/>
        <v xml:space="preserve"> </v>
      </c>
      <c r="H8" s="20">
        <v>3630.84</v>
      </c>
      <c r="I8" s="20">
        <v>0</v>
      </c>
      <c r="J8" s="20">
        <v>3630.84</v>
      </c>
      <c r="K8" s="7">
        <f t="shared" si="1"/>
        <v>1</v>
      </c>
      <c r="L8" s="20">
        <v>0</v>
      </c>
      <c r="M8" s="8">
        <f t="shared" si="2"/>
        <v>3630.84</v>
      </c>
    </row>
    <row r="9" spans="1:13">
      <c r="A9" s="18" t="s">
        <v>19</v>
      </c>
      <c r="B9" s="19" t="s">
        <v>20</v>
      </c>
      <c r="C9" s="20">
        <v>1091</v>
      </c>
      <c r="D9" s="20">
        <v>0</v>
      </c>
      <c r="E9" s="20">
        <v>1091</v>
      </c>
      <c r="F9" s="20">
        <v>12409.92</v>
      </c>
      <c r="G9" s="7">
        <f t="shared" si="0"/>
        <v>11.37481209899175</v>
      </c>
      <c r="H9" s="20">
        <v>12409.92</v>
      </c>
      <c r="I9" s="20">
        <v>0</v>
      </c>
      <c r="J9" s="20">
        <v>12409.92</v>
      </c>
      <c r="K9" s="7">
        <f t="shared" si="1"/>
        <v>1</v>
      </c>
      <c r="L9" s="20">
        <v>0</v>
      </c>
      <c r="M9" s="8">
        <f t="shared" si="2"/>
        <v>11318.92</v>
      </c>
    </row>
    <row r="10" spans="1:13">
      <c r="A10" s="18" t="s">
        <v>21</v>
      </c>
      <c r="B10" s="19" t="s">
        <v>22</v>
      </c>
      <c r="C10" s="20">
        <v>6167009</v>
      </c>
      <c r="D10" s="20">
        <v>0</v>
      </c>
      <c r="E10" s="20">
        <v>6167009</v>
      </c>
      <c r="F10" s="20">
        <v>2222000</v>
      </c>
      <c r="G10" s="7">
        <f t="shared" si="0"/>
        <v>0.36030432256544459</v>
      </c>
      <c r="H10" s="20">
        <v>2222000</v>
      </c>
      <c r="I10" s="20">
        <v>0</v>
      </c>
      <c r="J10" s="20">
        <v>2222000</v>
      </c>
      <c r="K10" s="7">
        <f t="shared" si="1"/>
        <v>1</v>
      </c>
      <c r="L10" s="20">
        <v>0</v>
      </c>
      <c r="M10" s="8">
        <f t="shared" si="2"/>
        <v>-3945009</v>
      </c>
    </row>
    <row r="11" spans="1:13">
      <c r="A11" s="18" t="s">
        <v>23</v>
      </c>
      <c r="B11" s="19" t="s">
        <v>24</v>
      </c>
      <c r="C11" s="20">
        <v>22000</v>
      </c>
      <c r="D11" s="20">
        <v>0</v>
      </c>
      <c r="E11" s="20">
        <v>22000</v>
      </c>
      <c r="F11" s="20">
        <v>0</v>
      </c>
      <c r="G11" s="7">
        <f t="shared" si="0"/>
        <v>0</v>
      </c>
      <c r="H11" s="20">
        <v>0</v>
      </c>
      <c r="I11" s="20">
        <v>0</v>
      </c>
      <c r="J11" s="20">
        <v>0</v>
      </c>
      <c r="K11" s="7" t="str">
        <f t="shared" si="1"/>
        <v xml:space="preserve"> </v>
      </c>
      <c r="L11" s="20">
        <v>0</v>
      </c>
      <c r="M11" s="8">
        <f t="shared" si="2"/>
        <v>-22000</v>
      </c>
    </row>
    <row r="12" spans="1:13">
      <c r="A12" s="18" t="s">
        <v>25</v>
      </c>
      <c r="B12" s="19" t="s">
        <v>26</v>
      </c>
      <c r="C12" s="20">
        <v>50000</v>
      </c>
      <c r="D12" s="20">
        <v>0</v>
      </c>
      <c r="E12" s="20">
        <v>50000</v>
      </c>
      <c r="F12" s="20">
        <v>0</v>
      </c>
      <c r="G12" s="7">
        <f t="shared" si="0"/>
        <v>0</v>
      </c>
      <c r="H12" s="20">
        <v>0</v>
      </c>
      <c r="I12" s="20">
        <v>0</v>
      </c>
      <c r="J12" s="20">
        <v>0</v>
      </c>
      <c r="K12" s="7" t="str">
        <f t="shared" si="1"/>
        <v xml:space="preserve"> </v>
      </c>
      <c r="L12" s="20">
        <v>0</v>
      </c>
      <c r="M12" s="8">
        <f t="shared" si="2"/>
        <v>-50000</v>
      </c>
    </row>
    <row r="13" spans="1:13">
      <c r="A13" s="18" t="s">
        <v>27</v>
      </c>
      <c r="B13" s="19" t="s">
        <v>28</v>
      </c>
      <c r="C13" s="20">
        <v>300</v>
      </c>
      <c r="D13" s="20">
        <v>0</v>
      </c>
      <c r="E13" s="20">
        <v>300</v>
      </c>
      <c r="F13" s="20">
        <v>129.51</v>
      </c>
      <c r="G13" s="7">
        <f t="shared" si="0"/>
        <v>0.43169999999999997</v>
      </c>
      <c r="H13" s="20">
        <v>129.51</v>
      </c>
      <c r="I13" s="20">
        <v>0</v>
      </c>
      <c r="J13" s="20">
        <v>129.51</v>
      </c>
      <c r="K13" s="7">
        <f t="shared" si="1"/>
        <v>1</v>
      </c>
      <c r="L13" s="20">
        <v>0</v>
      </c>
      <c r="M13" s="8">
        <f t="shared" si="2"/>
        <v>-170.49</v>
      </c>
    </row>
    <row r="14" spans="1:13">
      <c r="A14" s="18" t="s">
        <v>39</v>
      </c>
      <c r="B14" s="19" t="s">
        <v>40</v>
      </c>
      <c r="C14" s="20">
        <v>8000</v>
      </c>
      <c r="D14" s="20">
        <v>0</v>
      </c>
      <c r="E14" s="20">
        <v>8000</v>
      </c>
      <c r="F14" s="20">
        <v>4000</v>
      </c>
      <c r="G14" s="7">
        <f t="shared" si="0"/>
        <v>0.5</v>
      </c>
      <c r="H14" s="20">
        <v>4000</v>
      </c>
      <c r="I14" s="20">
        <v>0</v>
      </c>
      <c r="J14" s="20">
        <v>4000</v>
      </c>
      <c r="K14" s="7">
        <f t="shared" si="1"/>
        <v>1</v>
      </c>
      <c r="L14" s="20">
        <v>0</v>
      </c>
      <c r="M14" s="8">
        <f t="shared" si="2"/>
        <v>-4000</v>
      </c>
    </row>
    <row r="15" spans="1:13">
      <c r="A15" s="18"/>
      <c r="B15" s="19"/>
      <c r="C15" s="20"/>
      <c r="D15" s="20"/>
      <c r="E15" s="20"/>
      <c r="F15" s="20"/>
      <c r="G15" s="7"/>
      <c r="H15" s="20"/>
      <c r="I15" s="20"/>
      <c r="J15" s="20"/>
      <c r="K15" s="7"/>
      <c r="L15" s="20"/>
      <c r="M15" s="8"/>
    </row>
    <row r="16" spans="1:13" s="6" customFormat="1">
      <c r="A16" s="14"/>
      <c r="B16" s="14" t="s">
        <v>37</v>
      </c>
      <c r="C16" s="12">
        <f>SUM(C6:C14)</f>
        <v>6431400</v>
      </c>
      <c r="D16" s="12">
        <f>SUM(D6:D14)</f>
        <v>0</v>
      </c>
      <c r="E16" s="12">
        <f>SUM(E6:E14)</f>
        <v>6431400</v>
      </c>
      <c r="F16" s="12">
        <f>SUM(F6:F14)</f>
        <v>2345918.2699999996</v>
      </c>
      <c r="G16" s="13">
        <f t="shared" ref="G16:G26" si="3">F16/C16</f>
        <v>0.36476012532263574</v>
      </c>
      <c r="H16" s="12">
        <f>SUM(H6:H14)</f>
        <v>2345918.2699999996</v>
      </c>
      <c r="I16" s="12">
        <f>SUM(I6:I14)</f>
        <v>0</v>
      </c>
      <c r="J16" s="12">
        <f>SUM(J6:J14)</f>
        <v>2345918.2699999996</v>
      </c>
      <c r="K16" s="13">
        <f t="shared" ref="K16:K26" si="4">J16/F16</f>
        <v>1</v>
      </c>
      <c r="L16" s="12">
        <f>SUM(L6:L14)</f>
        <v>0</v>
      </c>
      <c r="M16" s="12">
        <f>SUM(M6:M14)</f>
        <v>-4085481.7300000004</v>
      </c>
    </row>
    <row r="17" spans="1:13">
      <c r="A17" s="2"/>
      <c r="B17" s="2"/>
      <c r="C17" s="8"/>
      <c r="E17" s="8"/>
      <c r="G17" s="7"/>
      <c r="K17" s="7"/>
      <c r="M17" s="8"/>
    </row>
    <row r="18" spans="1:13">
      <c r="A18" s="18" t="s">
        <v>29</v>
      </c>
      <c r="B18" s="19" t="s">
        <v>30</v>
      </c>
      <c r="C18" s="20">
        <v>40000</v>
      </c>
      <c r="D18" s="20">
        <v>0</v>
      </c>
      <c r="E18" s="20">
        <v>40000</v>
      </c>
      <c r="F18" s="20">
        <v>0</v>
      </c>
      <c r="G18" s="7">
        <f t="shared" ref="G18:G22" si="5">IF(C18=0," ",F18/C18)</f>
        <v>0</v>
      </c>
      <c r="H18" s="20">
        <v>0</v>
      </c>
      <c r="I18" s="20">
        <v>0</v>
      </c>
      <c r="J18" s="20">
        <v>0</v>
      </c>
      <c r="K18" s="7" t="str">
        <f t="shared" ref="K18:K22" si="6">IF(F18=0," ",J18/F18)</f>
        <v xml:space="preserve"> </v>
      </c>
      <c r="L18" s="20">
        <v>0</v>
      </c>
      <c r="M18" s="8">
        <f t="shared" ref="M18:M22" si="7">F18-E18</f>
        <v>-40000</v>
      </c>
    </row>
    <row r="19" spans="1:13">
      <c r="A19" s="18" t="s">
        <v>43</v>
      </c>
      <c r="B19" s="19" t="s">
        <v>44</v>
      </c>
      <c r="C19" s="20">
        <v>1000</v>
      </c>
      <c r="D19" s="20">
        <v>0</v>
      </c>
      <c r="E19" s="20">
        <v>1000</v>
      </c>
      <c r="F19" s="20">
        <v>387.6</v>
      </c>
      <c r="G19" s="7">
        <f t="shared" si="5"/>
        <v>0.3876</v>
      </c>
      <c r="H19" s="20">
        <v>387.6</v>
      </c>
      <c r="I19" s="20">
        <v>0</v>
      </c>
      <c r="J19" s="20">
        <v>387.6</v>
      </c>
      <c r="K19" s="7">
        <f t="shared" si="6"/>
        <v>1</v>
      </c>
      <c r="L19" s="20">
        <v>0</v>
      </c>
      <c r="M19" s="8">
        <f t="shared" si="7"/>
        <v>-612.4</v>
      </c>
    </row>
    <row r="20" spans="1:13">
      <c r="A20" s="18" t="s">
        <v>31</v>
      </c>
      <c r="B20" s="19" t="s">
        <v>32</v>
      </c>
      <c r="C20" s="20">
        <v>20000</v>
      </c>
      <c r="D20" s="20">
        <v>0</v>
      </c>
      <c r="E20" s="20">
        <v>20000</v>
      </c>
      <c r="F20" s="20">
        <v>0</v>
      </c>
      <c r="G20" s="7">
        <f t="shared" si="5"/>
        <v>0</v>
      </c>
      <c r="H20" s="20">
        <v>0</v>
      </c>
      <c r="I20" s="20">
        <v>0</v>
      </c>
      <c r="J20" s="20">
        <v>0</v>
      </c>
      <c r="K20" s="7" t="str">
        <f t="shared" si="6"/>
        <v xml:space="preserve"> </v>
      </c>
      <c r="L20" s="20">
        <v>0</v>
      </c>
      <c r="M20" s="8">
        <f t="shared" si="7"/>
        <v>-20000</v>
      </c>
    </row>
    <row r="21" spans="1:13">
      <c r="A21" s="18" t="s">
        <v>33</v>
      </c>
      <c r="B21" s="19" t="s">
        <v>34</v>
      </c>
      <c r="C21" s="20">
        <v>12000</v>
      </c>
      <c r="D21" s="20">
        <v>0</v>
      </c>
      <c r="E21" s="20">
        <v>12000</v>
      </c>
      <c r="F21" s="20">
        <v>0</v>
      </c>
      <c r="G21" s="7">
        <f t="shared" si="5"/>
        <v>0</v>
      </c>
      <c r="H21" s="20">
        <v>0</v>
      </c>
      <c r="I21" s="20">
        <v>0</v>
      </c>
      <c r="J21" s="20">
        <v>0</v>
      </c>
      <c r="K21" s="7" t="str">
        <f t="shared" si="6"/>
        <v xml:space="preserve"> </v>
      </c>
      <c r="L21" s="20">
        <v>0</v>
      </c>
      <c r="M21" s="8">
        <f t="shared" si="7"/>
        <v>-12000</v>
      </c>
    </row>
    <row r="22" spans="1:13">
      <c r="A22" s="18" t="s">
        <v>45</v>
      </c>
      <c r="B22" s="19" t="s">
        <v>46</v>
      </c>
      <c r="C22" s="20">
        <v>0</v>
      </c>
      <c r="D22" s="20">
        <v>0</v>
      </c>
      <c r="E22" s="20">
        <v>0</v>
      </c>
      <c r="F22" s="20">
        <v>0</v>
      </c>
      <c r="G22" s="7" t="str">
        <f t="shared" si="5"/>
        <v xml:space="preserve"> </v>
      </c>
      <c r="H22" s="20">
        <v>0</v>
      </c>
      <c r="I22" s="20">
        <v>0</v>
      </c>
      <c r="J22" s="20">
        <v>0</v>
      </c>
      <c r="K22" s="7" t="str">
        <f t="shared" si="6"/>
        <v xml:space="preserve"> </v>
      </c>
      <c r="L22" s="20">
        <v>0</v>
      </c>
      <c r="M22" s="8">
        <f t="shared" si="7"/>
        <v>0</v>
      </c>
    </row>
    <row r="23" spans="1:13">
      <c r="A23" s="18"/>
      <c r="B23" s="19"/>
      <c r="C23" s="20"/>
      <c r="D23" s="20"/>
      <c r="E23" s="20"/>
      <c r="F23" s="20"/>
      <c r="G23" s="7"/>
      <c r="H23" s="20"/>
      <c r="I23" s="20"/>
      <c r="J23" s="20"/>
      <c r="K23" s="7"/>
      <c r="L23" s="20"/>
      <c r="M23" s="8"/>
    </row>
    <row r="24" spans="1:13" s="6" customFormat="1">
      <c r="B24" s="14" t="s">
        <v>41</v>
      </c>
      <c r="C24" s="15">
        <f>SUM(C18:C22)</f>
        <v>73000</v>
      </c>
      <c r="D24" s="15">
        <f t="shared" ref="D24:F24" si="8">SUM(D18:D22)</f>
        <v>0</v>
      </c>
      <c r="E24" s="15">
        <f t="shared" si="8"/>
        <v>73000</v>
      </c>
      <c r="F24" s="15">
        <f t="shared" si="8"/>
        <v>387.6</v>
      </c>
      <c r="G24" s="13">
        <f t="shared" si="3"/>
        <v>5.3095890410958906E-3</v>
      </c>
      <c r="H24" s="15">
        <f>SUM(H18:H22)</f>
        <v>387.6</v>
      </c>
      <c r="I24" s="15">
        <f t="shared" ref="I24:J24" si="9">SUM(I18:I22)</f>
        <v>0</v>
      </c>
      <c r="J24" s="15">
        <f t="shared" si="9"/>
        <v>387.6</v>
      </c>
      <c r="K24" s="13">
        <f t="shared" si="4"/>
        <v>1</v>
      </c>
      <c r="L24" s="15">
        <f>SUM(L18:L22)</f>
        <v>0</v>
      </c>
      <c r="M24" s="15">
        <f>SUM(M18:M22)</f>
        <v>-72612.399999999994</v>
      </c>
    </row>
    <row r="25" spans="1:13">
      <c r="G25" s="7"/>
      <c r="K25" s="7"/>
    </row>
    <row r="26" spans="1:13" s="6" customFormat="1">
      <c r="B26" s="5" t="s">
        <v>38</v>
      </c>
      <c r="C26" s="12">
        <f>C16+C24</f>
        <v>6504400</v>
      </c>
      <c r="D26" s="12">
        <f>D16+D24</f>
        <v>0</v>
      </c>
      <c r="E26" s="12">
        <f>E16+E24</f>
        <v>6504400</v>
      </c>
      <c r="F26" s="12">
        <f>F16+F24</f>
        <v>2346305.8699999996</v>
      </c>
      <c r="G26" s="13">
        <f t="shared" si="3"/>
        <v>0.36072595012606845</v>
      </c>
      <c r="H26" s="12">
        <f>H16+H24</f>
        <v>2346305.8699999996</v>
      </c>
      <c r="I26" s="12">
        <f>SUM(I16,I18,I24)</f>
        <v>0</v>
      </c>
      <c r="J26" s="12">
        <f>J16+J24</f>
        <v>2346305.8699999996</v>
      </c>
      <c r="K26" s="13">
        <f t="shared" si="4"/>
        <v>1</v>
      </c>
      <c r="L26" s="12">
        <f>L16+L24</f>
        <v>0</v>
      </c>
      <c r="M26" s="12">
        <f>M16+M24</f>
        <v>-4158094.1300000004</v>
      </c>
    </row>
  </sheetData>
  <printOptions horizontalCentered="1" gridLines="1"/>
  <pageMargins left="0.19685039370078741" right="0.43307086614173229" top="0.9055118110236221" bottom="0.98425196850393704" header="0.39370078740157483" footer="0"/>
  <pageSetup paperSize="9" scale="83" orientation="landscape" verticalDpi="0" r:id="rId1"/>
  <headerFooter alignWithMargins="0">
    <oddHeader>&amp;C&amp;"MS Sans Serif,Negrita"&amp;12&amp;UESTADO DE EJECUCIÓN DE INGRESOS DE LA &amp;"Arial Narrow,Negrita"FUNDACIÓN MUNICIPAL DE CULTURA SEGUNDO TRIMESTRE DE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2º TRIMESTRE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2017-07-05T11:05:47Z</cp:lastPrinted>
  <dcterms:created xsi:type="dcterms:W3CDTF">2016-04-20T09:31:50Z</dcterms:created>
  <dcterms:modified xsi:type="dcterms:W3CDTF">2017-07-05T12:33:00Z</dcterms:modified>
</cp:coreProperties>
</file>