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0" yWindow="-20" windowWidth="12880" windowHeight="10320"/>
  </bookViews>
  <sheets>
    <sheet name="Ingresos 2º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C21" i="1"/>
  <c r="M6"/>
  <c r="M7"/>
  <c r="M8"/>
  <c r="M9"/>
  <c r="M10"/>
  <c r="M11"/>
  <c r="M12"/>
  <c r="M13"/>
  <c r="M14"/>
  <c r="M15"/>
  <c r="M16"/>
  <c r="M17"/>
  <c r="M18"/>
  <c r="M19"/>
  <c r="K24"/>
  <c r="K25"/>
  <c r="K26"/>
  <c r="K23"/>
  <c r="K7"/>
  <c r="K8"/>
  <c r="K9"/>
  <c r="K10"/>
  <c r="K11"/>
  <c r="K12"/>
  <c r="K13"/>
  <c r="K14"/>
  <c r="K15"/>
  <c r="K16"/>
  <c r="K17"/>
  <c r="K18"/>
  <c r="K19"/>
  <c r="K6"/>
  <c r="G24"/>
  <c r="G25"/>
  <c r="G26"/>
  <c r="G23"/>
  <c r="G7"/>
  <c r="G8"/>
  <c r="G9"/>
  <c r="G10"/>
  <c r="G11"/>
  <c r="G12"/>
  <c r="G13"/>
  <c r="G14"/>
  <c r="G15"/>
  <c r="G16"/>
  <c r="G17"/>
  <c r="G18"/>
  <c r="G19"/>
  <c r="G6"/>
  <c r="M26"/>
  <c r="M25"/>
  <c r="M24"/>
  <c r="M23"/>
  <c r="L28"/>
  <c r="I28"/>
  <c r="J28"/>
  <c r="H28"/>
  <c r="D28"/>
  <c r="E28"/>
  <c r="F28"/>
  <c r="C28"/>
  <c r="K28"/>
  <c r="D21"/>
  <c r="E21"/>
  <c r="F21"/>
  <c r="H21"/>
  <c r="I21"/>
  <c r="I30" s="1"/>
  <c r="J21"/>
  <c r="J30" s="1"/>
  <c r="L21"/>
  <c r="M28" l="1"/>
  <c r="E30"/>
  <c r="G28"/>
  <c r="F30"/>
  <c r="G30" s="1"/>
  <c r="D30"/>
  <c r="H30"/>
  <c r="M21"/>
  <c r="M30" s="1"/>
  <c r="L30"/>
  <c r="G21"/>
  <c r="C30"/>
  <c r="K21"/>
  <c r="K30" l="1"/>
</calcChain>
</file>

<file path=xl/sharedStrings.xml><?xml version="1.0" encoding="utf-8"?>
<sst xmlns="http://schemas.openxmlformats.org/spreadsheetml/2006/main" count="55" uniqueCount="55">
  <si>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</si>
  <si>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</si>
  <si>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</si>
  <si>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</si>
  <si>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</si>
  <si>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</si>
  <si>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</si>
  <si>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</si>
  <si>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</si>
  <si>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</si>
  <si>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</si>
  <si>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</si>
  <si>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</si>
  <si>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</si>
  <si>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</si>
  <si>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</si>
  <si>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</si>
  <si>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</si>
  <si>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</si>
  <si>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</si>
  <si>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</si>
  <si>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</si>
  <si>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</si>
  <si>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</si>
  <si>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</si>
  <si>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</si>
  <si>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</si>
  <si>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</si>
  <si>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</si>
  <si>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</si>
  <si>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</si>
  <si>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</si>
  <si>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</si>
  <si>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</si>
  <si>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</si>
  <si>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</si>
  <si>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</si>
  <si>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</si>
  <si>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</si>
  <si>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</si>
  <si>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</si>
  <si>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</si>
  <si>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</si>
  <si>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</si>
  <si>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</si>
  <si>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</si>
  <si>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</si>
  <si>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</si>
  <si>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</si>
  <si>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</si>
  <si>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</si>
  <si>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</si>
  <si>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</si>
  <si>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</si>
  <si>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COMPENSACIÓN GASTOS DE NÓMINA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</si>
</sst>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2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10" fontId="2" fillId="0" borderId="0" xfId="0" applyNumberFormat="1" applyFont="1" applyFill="1" applyBorder="1" applyAlignment="1" applyProtection="1"/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</cellXfs>
  <cellStyles count="2">
    <cellStyle name="Normal" xfId="0" builtinId="0"/>
    <cellStyle name="Normal_Ingresos 2º trimestr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view="pageLayout" topLeftCell="A7" zoomScaleNormal="100" workbookViewId="0">
      <selection activeCell="A27" sqref="A27:XFD27"/>
    </sheetView>
  </sheetViews>
  <sheetFormatPr baseColWidth="10" defaultColWidth="11.3984375" defaultRowHeight="13"/>
  <cols>
    <col min="1" max="1" width="8.296875" style="1" customWidth="1"/>
    <col min="2" max="2" width="41.296875" style="1" bestFit="1" customWidth="1"/>
    <col min="3" max="3" width="12.296875" style="1" customWidth="1"/>
    <col min="4" max="4" width="12.3984375" style="1" customWidth="1"/>
    <col min="5" max="5" width="11.3984375" style="1" customWidth="1"/>
    <col min="6" max="6" width="11.3984375" style="1" bestFit="1" customWidth="1"/>
    <col min="7" max="7" width="9.69921875" style="1" customWidth="1"/>
    <col min="8" max="8" width="11.3984375" style="1" bestFit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8984375" style="1" customWidth="1"/>
    <col min="14" max="16384" width="11.3984375" style="1"/>
  </cols>
  <sheetData>
    <row r="1" spans="1:13">
      <c r="A1" s="2" t="s">
        <v>0</v>
      </c>
    </row>
    <row r="2" spans="1:13">
      <c r="A2" s="2" t="s">
        <v>1</v>
      </c>
      <c r="B2" s="8"/>
      <c r="C2" s="8"/>
      <c r="D2" s="17">
        <v>2017</v>
      </c>
      <c r="J2" s="3"/>
      <c r="K2" s="4"/>
      <c r="L2" s="5"/>
    </row>
    <row r="3" spans="1:13">
      <c r="A3" s="2" t="s">
        <v>52</v>
      </c>
      <c r="D3" s="18">
        <v>42916</v>
      </c>
    </row>
    <row r="4" spans="1:13">
      <c r="K4" s="3"/>
      <c r="L4" s="6"/>
    </row>
    <row r="5" spans="1:13" s="8" customFormat="1" ht="39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>
      <c r="A6" s="19" t="s">
        <v>13</v>
      </c>
      <c r="B6" s="20" t="s">
        <v>14</v>
      </c>
      <c r="C6" s="21">
        <v>1575000</v>
      </c>
      <c r="D6" s="21">
        <v>0</v>
      </c>
      <c r="E6" s="21">
        <v>1575000</v>
      </c>
      <c r="F6" s="21">
        <v>611971.06000000006</v>
      </c>
      <c r="G6" s="10">
        <f>IF(E6=0," ",F6/E6)</f>
        <v>0.38855305396825401</v>
      </c>
      <c r="H6" s="21">
        <v>613206.09</v>
      </c>
      <c r="I6" s="21">
        <v>1235.03</v>
      </c>
      <c r="J6" s="21">
        <v>611971.06000000006</v>
      </c>
      <c r="K6" s="9">
        <f>IF(F6=0," ",J6/F6)</f>
        <v>1</v>
      </c>
      <c r="L6" s="21">
        <v>0</v>
      </c>
      <c r="M6" s="7">
        <f>F6-E6</f>
        <v>-963028.94</v>
      </c>
    </row>
    <row r="7" spans="1:13">
      <c r="A7" s="19" t="s">
        <v>15</v>
      </c>
      <c r="B7" s="20" t="s">
        <v>16</v>
      </c>
      <c r="C7" s="21">
        <v>590000</v>
      </c>
      <c r="D7" s="21">
        <v>0</v>
      </c>
      <c r="E7" s="21">
        <v>590000</v>
      </c>
      <c r="F7" s="21">
        <v>275903.71000000002</v>
      </c>
      <c r="G7" s="10">
        <f t="shared" ref="G7:G19" si="0">IF(E7=0," ",F7/E7)</f>
        <v>0.46763340677966103</v>
      </c>
      <c r="H7" s="21">
        <v>193849.48</v>
      </c>
      <c r="I7" s="21">
        <v>52.07</v>
      </c>
      <c r="J7" s="21">
        <v>193797.41</v>
      </c>
      <c r="K7" s="9">
        <f t="shared" ref="K7:K19" si="1">IF(F7=0," ",J7/F7)</f>
        <v>0.70240958340139747</v>
      </c>
      <c r="L7" s="21">
        <v>82106.3</v>
      </c>
      <c r="M7" s="7">
        <f t="shared" ref="M7:M19" si="2">F7-E7</f>
        <v>-314096.28999999998</v>
      </c>
    </row>
    <row r="8" spans="1:13">
      <c r="A8" s="19" t="s">
        <v>17</v>
      </c>
      <c r="B8" s="20" t="s">
        <v>18</v>
      </c>
      <c r="C8" s="21">
        <v>1750000</v>
      </c>
      <c r="D8" s="21">
        <v>0</v>
      </c>
      <c r="E8" s="21">
        <v>1750000</v>
      </c>
      <c r="F8" s="21">
        <v>639678.26</v>
      </c>
      <c r="G8" s="10">
        <f t="shared" si="0"/>
        <v>0.3655304342857143</v>
      </c>
      <c r="H8" s="21">
        <v>626443.66</v>
      </c>
      <c r="I8" s="21">
        <v>23.5</v>
      </c>
      <c r="J8" s="21">
        <v>626420.16</v>
      </c>
      <c r="K8" s="9">
        <f t="shared" si="1"/>
        <v>0.97927379930029201</v>
      </c>
      <c r="L8" s="21">
        <v>13258.1</v>
      </c>
      <c r="M8" s="7">
        <f t="shared" si="2"/>
        <v>-1110321.74</v>
      </c>
    </row>
    <row r="9" spans="1:13">
      <c r="A9" s="19" t="s">
        <v>19</v>
      </c>
      <c r="B9" s="20" t="s">
        <v>20</v>
      </c>
      <c r="C9" s="21">
        <v>110000</v>
      </c>
      <c r="D9" s="21">
        <v>0</v>
      </c>
      <c r="E9" s="21">
        <v>110000</v>
      </c>
      <c r="F9" s="21">
        <v>35545.449999999997</v>
      </c>
      <c r="G9" s="10">
        <f t="shared" si="0"/>
        <v>0.32314045454545454</v>
      </c>
      <c r="H9" s="21">
        <v>35665.449999999997</v>
      </c>
      <c r="I9" s="21">
        <v>120</v>
      </c>
      <c r="J9" s="21">
        <v>35545.449999999997</v>
      </c>
      <c r="K9" s="9">
        <f t="shared" si="1"/>
        <v>1</v>
      </c>
      <c r="L9" s="21">
        <v>0</v>
      </c>
      <c r="M9" s="7">
        <f t="shared" si="2"/>
        <v>-74454.55</v>
      </c>
    </row>
    <row r="10" spans="1:13">
      <c r="A10" s="19" t="s">
        <v>21</v>
      </c>
      <c r="B10" s="20" t="s">
        <v>22</v>
      </c>
      <c r="C10" s="21">
        <v>94500</v>
      </c>
      <c r="D10" s="21">
        <v>0</v>
      </c>
      <c r="E10" s="21">
        <v>94500</v>
      </c>
      <c r="F10" s="21">
        <v>52521.62</v>
      </c>
      <c r="G10" s="10">
        <f t="shared" si="0"/>
        <v>0.55578433862433863</v>
      </c>
      <c r="H10" s="21">
        <v>35749.370000000003</v>
      </c>
      <c r="I10" s="21">
        <v>0</v>
      </c>
      <c r="J10" s="21">
        <v>35749.370000000003</v>
      </c>
      <c r="K10" s="9">
        <f t="shared" si="1"/>
        <v>0.68066007864951616</v>
      </c>
      <c r="L10" s="21">
        <v>16772.25</v>
      </c>
      <c r="M10" s="7">
        <f t="shared" si="2"/>
        <v>-41978.38</v>
      </c>
    </row>
    <row r="11" spans="1:13">
      <c r="A11" s="19" t="s">
        <v>23</v>
      </c>
      <c r="B11" s="20" t="s">
        <v>54</v>
      </c>
      <c r="C11" s="21">
        <v>3500</v>
      </c>
      <c r="D11" s="21">
        <v>0</v>
      </c>
      <c r="E11" s="21">
        <v>3500</v>
      </c>
      <c r="F11" s="21">
        <v>0</v>
      </c>
      <c r="G11" s="10">
        <f t="shared" si="0"/>
        <v>0</v>
      </c>
      <c r="H11" s="21">
        <v>0</v>
      </c>
      <c r="I11" s="21">
        <v>0</v>
      </c>
      <c r="J11" s="21">
        <v>0</v>
      </c>
      <c r="K11" s="9" t="str">
        <f t="shared" si="1"/>
        <v xml:space="preserve"> </v>
      </c>
      <c r="L11" s="21">
        <v>0</v>
      </c>
      <c r="M11" s="7">
        <f t="shared" si="2"/>
        <v>-3500</v>
      </c>
    </row>
    <row r="12" spans="1:13">
      <c r="A12" s="19" t="s">
        <v>24</v>
      </c>
      <c r="B12" s="20" t="s">
        <v>25</v>
      </c>
      <c r="C12" s="21">
        <v>7720404</v>
      </c>
      <c r="D12" s="21">
        <v>0</v>
      </c>
      <c r="E12" s="21">
        <v>7720404</v>
      </c>
      <c r="F12" s="21">
        <v>3820404</v>
      </c>
      <c r="G12" s="10">
        <f t="shared" si="0"/>
        <v>0.49484508841765273</v>
      </c>
      <c r="H12" s="21">
        <v>3820404</v>
      </c>
      <c r="I12" s="21">
        <v>0</v>
      </c>
      <c r="J12" s="21">
        <v>3820404</v>
      </c>
      <c r="K12" s="9">
        <f t="shared" si="1"/>
        <v>1</v>
      </c>
      <c r="L12" s="21">
        <v>0</v>
      </c>
      <c r="M12" s="7">
        <f t="shared" si="2"/>
        <v>-3900000</v>
      </c>
    </row>
    <row r="13" spans="1:13">
      <c r="A13" s="19" t="s">
        <v>26</v>
      </c>
      <c r="B13" s="20" t="s">
        <v>27</v>
      </c>
      <c r="C13" s="21">
        <v>140000</v>
      </c>
      <c r="D13" s="21">
        <v>0</v>
      </c>
      <c r="E13" s="21">
        <v>140000</v>
      </c>
      <c r="F13" s="21">
        <v>0</v>
      </c>
      <c r="G13" s="10">
        <f t="shared" si="0"/>
        <v>0</v>
      </c>
      <c r="H13" s="21">
        <v>0</v>
      </c>
      <c r="I13" s="21">
        <v>0</v>
      </c>
      <c r="J13" s="21">
        <v>0</v>
      </c>
      <c r="K13" s="9" t="str">
        <f t="shared" si="1"/>
        <v xml:space="preserve"> </v>
      </c>
      <c r="L13" s="21">
        <v>0</v>
      </c>
      <c r="M13" s="7">
        <f t="shared" si="2"/>
        <v>-140000</v>
      </c>
    </row>
    <row r="14" spans="1:13">
      <c r="A14" s="19" t="s">
        <v>28</v>
      </c>
      <c r="B14" s="20" t="s">
        <v>29</v>
      </c>
      <c r="C14" s="21">
        <v>1800</v>
      </c>
      <c r="D14" s="21">
        <v>0</v>
      </c>
      <c r="E14" s="21">
        <v>1800</v>
      </c>
      <c r="F14" s="21">
        <v>8.86</v>
      </c>
      <c r="G14" s="10">
        <f t="shared" si="0"/>
        <v>4.9222222222222219E-3</v>
      </c>
      <c r="H14" s="21">
        <v>8.86</v>
      </c>
      <c r="I14" s="21">
        <v>0</v>
      </c>
      <c r="J14" s="21">
        <v>8.86</v>
      </c>
      <c r="K14" s="9">
        <f t="shared" si="1"/>
        <v>1</v>
      </c>
      <c r="L14" s="21">
        <v>0</v>
      </c>
      <c r="M14" s="7">
        <f t="shared" si="2"/>
        <v>-1791.14</v>
      </c>
    </row>
    <row r="15" spans="1:13">
      <c r="A15" s="19" t="s">
        <v>30</v>
      </c>
      <c r="B15" s="20" t="s">
        <v>31</v>
      </c>
      <c r="C15" s="21">
        <v>42000</v>
      </c>
      <c r="D15" s="21">
        <v>0</v>
      </c>
      <c r="E15" s="21">
        <v>42000</v>
      </c>
      <c r="F15" s="21">
        <v>0</v>
      </c>
      <c r="G15" s="10">
        <f t="shared" si="0"/>
        <v>0</v>
      </c>
      <c r="H15" s="21">
        <v>0</v>
      </c>
      <c r="I15" s="21">
        <v>0</v>
      </c>
      <c r="J15" s="21">
        <v>0</v>
      </c>
      <c r="K15" s="9" t="str">
        <f t="shared" si="1"/>
        <v xml:space="preserve"> </v>
      </c>
      <c r="L15" s="21">
        <v>0</v>
      </c>
      <c r="M15" s="7">
        <f t="shared" si="2"/>
        <v>-42000</v>
      </c>
    </row>
    <row r="16" spans="1:13">
      <c r="A16" s="19" t="s">
        <v>32</v>
      </c>
      <c r="B16" s="20" t="s">
        <v>33</v>
      </c>
      <c r="C16" s="21">
        <v>25000</v>
      </c>
      <c r="D16" s="21">
        <v>0</v>
      </c>
      <c r="E16" s="21">
        <v>25000</v>
      </c>
      <c r="F16" s="21">
        <v>20835.45</v>
      </c>
      <c r="G16" s="10">
        <f t="shared" si="0"/>
        <v>0.83341799999999999</v>
      </c>
      <c r="H16" s="21">
        <v>15585.45</v>
      </c>
      <c r="I16" s="21">
        <v>0</v>
      </c>
      <c r="J16" s="21">
        <v>15585.45</v>
      </c>
      <c r="K16" s="9">
        <f t="shared" si="1"/>
        <v>0.74802560059897916</v>
      </c>
      <c r="L16" s="21">
        <v>5250</v>
      </c>
      <c r="M16" s="7">
        <f t="shared" si="2"/>
        <v>-4164.5499999999993</v>
      </c>
    </row>
    <row r="17" spans="1:13">
      <c r="A17" s="19" t="s">
        <v>34</v>
      </c>
      <c r="B17" s="20" t="s">
        <v>35</v>
      </c>
      <c r="C17" s="21">
        <v>30100</v>
      </c>
      <c r="D17" s="21">
        <v>0</v>
      </c>
      <c r="E17" s="21">
        <v>30100</v>
      </c>
      <c r="F17" s="21">
        <v>9480</v>
      </c>
      <c r="G17" s="10">
        <f t="shared" si="0"/>
        <v>0.31495016611295679</v>
      </c>
      <c r="H17" s="21">
        <v>7705</v>
      </c>
      <c r="I17" s="21">
        <v>0</v>
      </c>
      <c r="J17" s="21">
        <v>7705</v>
      </c>
      <c r="K17" s="9">
        <f t="shared" si="1"/>
        <v>0.81276371308016881</v>
      </c>
      <c r="L17" s="21">
        <v>1775</v>
      </c>
      <c r="M17" s="7">
        <f t="shared" si="2"/>
        <v>-20620</v>
      </c>
    </row>
    <row r="18" spans="1:13">
      <c r="A18" s="19" t="s">
        <v>36</v>
      </c>
      <c r="B18" s="20" t="s">
        <v>37</v>
      </c>
      <c r="C18" s="21">
        <v>78500</v>
      </c>
      <c r="D18" s="21">
        <v>0</v>
      </c>
      <c r="E18" s="21">
        <v>78500</v>
      </c>
      <c r="F18" s="21">
        <v>44356.68</v>
      </c>
      <c r="G18" s="10">
        <f t="shared" si="0"/>
        <v>0.56505324840764326</v>
      </c>
      <c r="H18" s="21">
        <v>33325.949999999997</v>
      </c>
      <c r="I18" s="21">
        <v>0</v>
      </c>
      <c r="J18" s="21">
        <v>33325.949999999997</v>
      </c>
      <c r="K18" s="9">
        <f t="shared" si="1"/>
        <v>0.75131750167054878</v>
      </c>
      <c r="L18" s="21">
        <v>11030.73</v>
      </c>
      <c r="M18" s="7">
        <f t="shared" si="2"/>
        <v>-34143.32</v>
      </c>
    </row>
    <row r="19" spans="1:13">
      <c r="A19" s="19" t="s">
        <v>38</v>
      </c>
      <c r="B19" s="20" t="s">
        <v>39</v>
      </c>
      <c r="C19" s="21">
        <v>110000</v>
      </c>
      <c r="D19" s="21">
        <v>0</v>
      </c>
      <c r="E19" s="21">
        <v>110000</v>
      </c>
      <c r="F19" s="21">
        <v>103034.66</v>
      </c>
      <c r="G19" s="10">
        <f t="shared" si="0"/>
        <v>0.93667872727272727</v>
      </c>
      <c r="H19" s="21">
        <v>72645.63</v>
      </c>
      <c r="I19" s="21">
        <v>382.17</v>
      </c>
      <c r="J19" s="21">
        <v>72263.460000000006</v>
      </c>
      <c r="K19" s="9">
        <f t="shared" si="1"/>
        <v>0.70135098228110815</v>
      </c>
      <c r="L19" s="21">
        <v>30771.200000000001</v>
      </c>
      <c r="M19" s="7">
        <f t="shared" si="2"/>
        <v>-6965.3399999999965</v>
      </c>
    </row>
    <row r="20" spans="1:13">
      <c r="A20" s="19"/>
      <c r="B20" s="20"/>
      <c r="C20" s="21"/>
      <c r="D20" s="21"/>
      <c r="E20" s="21"/>
      <c r="F20" s="21"/>
      <c r="G20" s="10"/>
      <c r="H20" s="21"/>
      <c r="I20" s="21"/>
      <c r="J20" s="21"/>
      <c r="K20" s="9"/>
      <c r="L20" s="21"/>
      <c r="M20" s="7"/>
    </row>
    <row r="21" spans="1:13" s="8" customFormat="1">
      <c r="B21" s="2" t="s">
        <v>40</v>
      </c>
      <c r="C21" s="11">
        <f>SUM(C6:C19)</f>
        <v>12270804</v>
      </c>
      <c r="D21" s="11">
        <f>SUM(D6:D19)</f>
        <v>0</v>
      </c>
      <c r="E21" s="11">
        <f>SUM(E6:E19)</f>
        <v>12270804</v>
      </c>
      <c r="F21" s="11">
        <f>SUM(F6:F19)</f>
        <v>5613739.75</v>
      </c>
      <c r="G21" s="12">
        <f t="shared" ref="G21:G30" si="3">F21/E21</f>
        <v>0.45748752485982175</v>
      </c>
      <c r="H21" s="11">
        <f>SUM(H6:H19)</f>
        <v>5454588.9400000004</v>
      </c>
      <c r="I21" s="11">
        <f>SUM(I6:I19)</f>
        <v>1812.77</v>
      </c>
      <c r="J21" s="11">
        <f>SUM(J6:J19)</f>
        <v>5452776.1700000009</v>
      </c>
      <c r="K21" s="13">
        <f t="shared" ref="K21:K28" si="4">J21/F21</f>
        <v>0.97132685390340745</v>
      </c>
      <c r="L21" s="11">
        <f>SUM(L6:L19)</f>
        <v>160963.58000000002</v>
      </c>
      <c r="M21" s="11">
        <f>SUM(M6:M19)</f>
        <v>-6657064.2499999991</v>
      </c>
    </row>
    <row r="22" spans="1:13">
      <c r="G22" s="10"/>
      <c r="K22" s="9"/>
    </row>
    <row r="23" spans="1:13">
      <c r="A23" s="19" t="s">
        <v>41</v>
      </c>
      <c r="B23" s="20" t="s">
        <v>42</v>
      </c>
      <c r="C23" s="21">
        <v>1340500</v>
      </c>
      <c r="D23" s="21">
        <v>0</v>
      </c>
      <c r="E23" s="21">
        <v>1340500</v>
      </c>
      <c r="F23" s="21">
        <v>0</v>
      </c>
      <c r="G23" s="10">
        <f t="shared" ref="G23:G26" si="5">IF(E23=0," ",F23/E23)</f>
        <v>0</v>
      </c>
      <c r="H23" s="21">
        <v>0</v>
      </c>
      <c r="I23" s="21">
        <v>0</v>
      </c>
      <c r="J23" s="21">
        <v>0</v>
      </c>
      <c r="K23" s="9" t="str">
        <f t="shared" ref="K23:K26" si="6">IF(F23=0," ",J23/F23)</f>
        <v xml:space="preserve"> </v>
      </c>
      <c r="L23" s="21">
        <v>0</v>
      </c>
      <c r="M23" s="7">
        <f t="shared" ref="M23:M26" si="7">F23-E23</f>
        <v>-1340500</v>
      </c>
    </row>
    <row r="24" spans="1:13">
      <c r="A24" s="19" t="s">
        <v>43</v>
      </c>
      <c r="B24" s="20" t="s">
        <v>44</v>
      </c>
      <c r="C24" s="21">
        <v>1500</v>
      </c>
      <c r="D24" s="21">
        <v>0</v>
      </c>
      <c r="E24" s="21">
        <v>1500</v>
      </c>
      <c r="F24" s="21">
        <v>336</v>
      </c>
      <c r="G24" s="10">
        <f t="shared" si="5"/>
        <v>0.224</v>
      </c>
      <c r="H24" s="21">
        <v>261.60000000000002</v>
      </c>
      <c r="I24" s="21">
        <v>0</v>
      </c>
      <c r="J24" s="21">
        <v>261.60000000000002</v>
      </c>
      <c r="K24" s="9">
        <f t="shared" si="6"/>
        <v>0.77857142857142869</v>
      </c>
      <c r="L24" s="21">
        <v>74.400000000000006</v>
      </c>
      <c r="M24" s="7">
        <f t="shared" si="7"/>
        <v>-1164</v>
      </c>
    </row>
    <row r="25" spans="1:13">
      <c r="A25" s="19" t="s">
        <v>45</v>
      </c>
      <c r="B25" s="20" t="s">
        <v>46</v>
      </c>
      <c r="C25" s="21">
        <v>16500</v>
      </c>
      <c r="D25" s="21">
        <v>0</v>
      </c>
      <c r="E25" s="21">
        <v>16500</v>
      </c>
      <c r="F25" s="21">
        <v>720</v>
      </c>
      <c r="G25" s="10">
        <f t="shared" si="5"/>
        <v>4.363636363636364E-2</v>
      </c>
      <c r="H25" s="21">
        <v>720</v>
      </c>
      <c r="I25" s="21">
        <v>0</v>
      </c>
      <c r="J25" s="21">
        <v>720</v>
      </c>
      <c r="K25" s="9">
        <f t="shared" si="6"/>
        <v>1</v>
      </c>
      <c r="L25" s="21">
        <v>0</v>
      </c>
      <c r="M25" s="7">
        <f t="shared" si="7"/>
        <v>-15780</v>
      </c>
    </row>
    <row r="26" spans="1:13">
      <c r="A26" s="19" t="s">
        <v>47</v>
      </c>
      <c r="B26" s="20" t="s">
        <v>48</v>
      </c>
      <c r="C26" s="21">
        <v>12000</v>
      </c>
      <c r="D26" s="21">
        <v>0</v>
      </c>
      <c r="E26" s="21">
        <v>12000</v>
      </c>
      <c r="F26" s="21">
        <v>756</v>
      </c>
      <c r="G26" s="10">
        <f t="shared" si="5"/>
        <v>6.3E-2</v>
      </c>
      <c r="H26" s="21">
        <v>756</v>
      </c>
      <c r="I26" s="21">
        <v>0</v>
      </c>
      <c r="J26" s="21">
        <v>756</v>
      </c>
      <c r="K26" s="9">
        <f t="shared" si="6"/>
        <v>1</v>
      </c>
      <c r="L26" s="21">
        <v>0</v>
      </c>
      <c r="M26" s="7">
        <f t="shared" si="7"/>
        <v>-11244</v>
      </c>
    </row>
    <row r="27" spans="1:13">
      <c r="A27" s="19"/>
      <c r="B27" s="20"/>
      <c r="C27" s="21"/>
      <c r="D27" s="21"/>
      <c r="E27" s="21"/>
      <c r="F27" s="21"/>
      <c r="G27" s="10"/>
      <c r="H27" s="21"/>
      <c r="I27" s="21"/>
      <c r="J27" s="21"/>
      <c r="K27" s="9"/>
      <c r="L27" s="21"/>
      <c r="M27" s="7"/>
    </row>
    <row r="28" spans="1:13" s="8" customFormat="1">
      <c r="B28" s="2" t="s">
        <v>51</v>
      </c>
      <c r="C28" s="11">
        <f>SUM(C23:C26)</f>
        <v>1370500</v>
      </c>
      <c r="D28" s="11">
        <f t="shared" ref="D28:M28" si="8">SUM(D23:D26)</f>
        <v>0</v>
      </c>
      <c r="E28" s="11">
        <f t="shared" si="8"/>
        <v>1370500</v>
      </c>
      <c r="F28" s="11">
        <f t="shared" si="8"/>
        <v>1812</v>
      </c>
      <c r="G28" s="12">
        <f t="shared" si="3"/>
        <v>1.3221452024808464E-3</v>
      </c>
      <c r="H28" s="11">
        <f t="shared" si="8"/>
        <v>1737.6</v>
      </c>
      <c r="I28" s="11">
        <f t="shared" si="8"/>
        <v>0</v>
      </c>
      <c r="J28" s="11">
        <f t="shared" si="8"/>
        <v>1737.6</v>
      </c>
      <c r="K28" s="13">
        <f t="shared" si="4"/>
        <v>0.95894039735099335</v>
      </c>
      <c r="L28" s="11">
        <f t="shared" si="8"/>
        <v>74.400000000000006</v>
      </c>
      <c r="M28" s="11">
        <f t="shared" si="8"/>
        <v>-1368688</v>
      </c>
    </row>
    <row r="29" spans="1:13">
      <c r="G29" s="10"/>
      <c r="K29" s="9"/>
    </row>
    <row r="30" spans="1:13" s="8" customFormat="1">
      <c r="B30" s="8" t="s">
        <v>53</v>
      </c>
      <c r="C30" s="11">
        <f>SUM(C21,C28)</f>
        <v>13641304</v>
      </c>
      <c r="D30" s="11">
        <f>SUM(D21,D28)</f>
        <v>0</v>
      </c>
      <c r="E30" s="11">
        <f>SUM(E21,E28)</f>
        <v>13641304</v>
      </c>
      <c r="F30" s="11">
        <f>SUM(F21,F28)</f>
        <v>5615551.75</v>
      </c>
      <c r="G30" s="12">
        <f t="shared" si="3"/>
        <v>0.41165798738888892</v>
      </c>
      <c r="H30" s="11">
        <f>SUM(H21,H28)</f>
        <v>5456326.54</v>
      </c>
      <c r="I30" s="11">
        <f>SUM(I21,I28)</f>
        <v>1812.77</v>
      </c>
      <c r="J30" s="11">
        <f>SUM(J21,J28)</f>
        <v>5454513.7700000005</v>
      </c>
      <c r="K30" s="13">
        <f t="shared" ref="K30" si="9">J30/F30</f>
        <v>0.97132285709948274</v>
      </c>
      <c r="L30" s="11">
        <f>SUM(L21,L28)</f>
        <v>161037.98000000001</v>
      </c>
      <c r="M30" s="11">
        <f>SUM(M21,M28)</f>
        <v>-8025752.2499999991</v>
      </c>
    </row>
  </sheetData>
  <printOptions horizontalCentered="1" gridLines="1"/>
  <pageMargins left="0.27559055118110237" right="0.51181102362204722" top="0.68" bottom="0.98425196850393704" header="0.27559055118110237" footer="0"/>
  <pageSetup paperSize="9" scale="82" fitToHeight="0" orientation="landscape" verticalDpi="0" r:id="rId1"/>
  <headerFooter alignWithMargins="0">
    <oddHeader>&amp;C&amp;"MS Sans Serif,Negrita"&amp;12&amp;UESTADOS DE EJECUCIÓN DE INGRESOS DE LA FUNDACIÓN MUNICIPAL DE DEPORTES  SEGUNDO TRIMESTRE DE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2º trimestre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2017-07-05T12:32:28Z</cp:lastPrinted>
  <dcterms:created xsi:type="dcterms:W3CDTF">2016-04-20T10:15:02Z</dcterms:created>
  <dcterms:modified xsi:type="dcterms:W3CDTF">2017-07-05T12:32:38Z</dcterms:modified>
</cp:coreProperties>
</file>