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STADOS DE EJECUCION\2018\3 Trimestre\Ayuntamiento\"/>
    </mc:Choice>
  </mc:AlternateContent>
  <bookViews>
    <workbookView xWindow="0" yWindow="30" windowWidth="7490" windowHeight="4140"/>
  </bookViews>
  <sheets>
    <sheet name="EJECUCIÓN INGRESOS 3º TRIMESTRE" sheetId="1" r:id="rId1"/>
    <sheet name="Hoja1" sheetId="2" r:id="rId2"/>
  </sheets>
  <definedNames>
    <definedName name="_xlnm._FilterDatabase" localSheetId="0" hidden="1">'EJECUCIÓN INGRESOS 3º TRIMESTRE'!$A$5:$P$179</definedName>
    <definedName name="_xlnm.Print_Titles" localSheetId="0">'EJECUCIÓN INGRESOS 3º TRIMESTRE'!$5:$5</definedName>
  </definedNames>
  <calcPr calcId="125725"/>
</workbook>
</file>

<file path=xl/calcChain.xml><?xml version="1.0" encoding="utf-8"?>
<calcChain xmlns="http://schemas.openxmlformats.org/spreadsheetml/2006/main">
  <c r="P174" i="1" l="1"/>
  <c r="P175" i="1"/>
  <c r="P176" i="1"/>
  <c r="P177" i="1"/>
  <c r="P178" i="1"/>
  <c r="P179" i="1"/>
  <c r="P180" i="1"/>
  <c r="P181" i="1"/>
  <c r="P182" i="1"/>
  <c r="P183" i="1"/>
  <c r="N174" i="1"/>
  <c r="N175" i="1"/>
  <c r="N176" i="1"/>
  <c r="N177" i="1"/>
  <c r="N178" i="1"/>
  <c r="N179" i="1"/>
  <c r="N180" i="1"/>
  <c r="N181" i="1"/>
  <c r="N182" i="1"/>
  <c r="N183" i="1"/>
  <c r="J174" i="1"/>
  <c r="J175" i="1"/>
  <c r="J176" i="1"/>
  <c r="J177" i="1"/>
  <c r="J178" i="1"/>
  <c r="J179" i="1"/>
  <c r="J180" i="1"/>
  <c r="J181" i="1"/>
  <c r="J182" i="1"/>
  <c r="J183" i="1"/>
  <c r="D174" i="1"/>
  <c r="D175" i="1"/>
  <c r="D176" i="1"/>
  <c r="D177" i="1"/>
  <c r="D178" i="1"/>
  <c r="D179" i="1"/>
  <c r="D180" i="1"/>
  <c r="D181" i="1"/>
  <c r="D182" i="1"/>
  <c r="D183" i="1"/>
  <c r="B174" i="1"/>
  <c r="C174" i="1"/>
  <c r="B175" i="1"/>
  <c r="C175" i="1"/>
  <c r="B176" i="1"/>
  <c r="C176" i="1"/>
  <c r="B177" i="1"/>
  <c r="C177" i="1"/>
  <c r="B178" i="1"/>
  <c r="C178" i="1"/>
  <c r="B179" i="1"/>
  <c r="C179" i="1"/>
  <c r="B180" i="1"/>
  <c r="C180" i="1"/>
  <c r="B181" i="1"/>
  <c r="C181" i="1"/>
  <c r="B182" i="1"/>
  <c r="C182" i="1"/>
  <c r="B183" i="1"/>
  <c r="C183" i="1"/>
  <c r="P157" i="1"/>
  <c r="P158" i="1"/>
  <c r="P159" i="1"/>
  <c r="P160" i="1"/>
  <c r="P161" i="1"/>
  <c r="P162" i="1"/>
  <c r="P163" i="1"/>
  <c r="P164" i="1"/>
  <c r="P165" i="1"/>
  <c r="P166" i="1"/>
  <c r="P167" i="1"/>
  <c r="P168" i="1"/>
  <c r="P169" i="1"/>
  <c r="P170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B157" i="1"/>
  <c r="C157" i="1"/>
  <c r="D157" i="1"/>
  <c r="B158" i="1"/>
  <c r="C158" i="1"/>
  <c r="D158" i="1"/>
  <c r="B159" i="1"/>
  <c r="C159" i="1"/>
  <c r="D159" i="1"/>
  <c r="B160" i="1"/>
  <c r="C160" i="1"/>
  <c r="D160" i="1"/>
  <c r="B161" i="1"/>
  <c r="C161" i="1"/>
  <c r="D161" i="1"/>
  <c r="B162" i="1"/>
  <c r="C162" i="1"/>
  <c r="D162" i="1"/>
  <c r="B163" i="1"/>
  <c r="C163" i="1"/>
  <c r="D163" i="1"/>
  <c r="B164" i="1"/>
  <c r="C164" i="1"/>
  <c r="D164" i="1"/>
  <c r="B165" i="1"/>
  <c r="C165" i="1"/>
  <c r="D165" i="1"/>
  <c r="B166" i="1"/>
  <c r="C166" i="1"/>
  <c r="D166" i="1"/>
  <c r="B167" i="1"/>
  <c r="C167" i="1"/>
  <c r="D167" i="1"/>
  <c r="B168" i="1"/>
  <c r="C168" i="1"/>
  <c r="D168" i="1"/>
  <c r="B169" i="1"/>
  <c r="C169" i="1"/>
  <c r="D169" i="1"/>
  <c r="B170" i="1"/>
  <c r="C170" i="1"/>
  <c r="D17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P121" i="1"/>
  <c r="P122" i="1"/>
  <c r="P123" i="1"/>
  <c r="P124" i="1"/>
  <c r="P125" i="1"/>
  <c r="P126" i="1"/>
  <c r="P127" i="1"/>
  <c r="P128" i="1"/>
  <c r="P129" i="1"/>
  <c r="P130" i="1"/>
  <c r="P131" i="1"/>
  <c r="P132" i="1"/>
  <c r="P133" i="1"/>
  <c r="P134" i="1"/>
  <c r="P135" i="1"/>
  <c r="P136" i="1"/>
  <c r="P137" i="1"/>
  <c r="P138" i="1"/>
  <c r="P139" i="1"/>
  <c r="P140" i="1"/>
  <c r="P141" i="1"/>
  <c r="P142" i="1"/>
  <c r="P143" i="1"/>
  <c r="P144" i="1"/>
  <c r="P145" i="1"/>
  <c r="P146" i="1"/>
  <c r="P147" i="1"/>
  <c r="P148" i="1"/>
  <c r="P149" i="1"/>
  <c r="P150" i="1"/>
  <c r="P151" i="1"/>
  <c r="P152" i="1"/>
  <c r="P153" i="1"/>
  <c r="B121" i="1"/>
  <c r="C121" i="1"/>
  <c r="D121" i="1"/>
  <c r="B122" i="1"/>
  <c r="C122" i="1"/>
  <c r="D122" i="1"/>
  <c r="B123" i="1"/>
  <c r="C123" i="1"/>
  <c r="D123" i="1"/>
  <c r="B124" i="1"/>
  <c r="C124" i="1"/>
  <c r="D124" i="1"/>
  <c r="B125" i="1"/>
  <c r="C125" i="1"/>
  <c r="D125" i="1"/>
  <c r="B126" i="1"/>
  <c r="C126" i="1"/>
  <c r="D126" i="1"/>
  <c r="B127" i="1"/>
  <c r="C127" i="1"/>
  <c r="D127" i="1"/>
  <c r="B128" i="1"/>
  <c r="C128" i="1"/>
  <c r="D128" i="1"/>
  <c r="B129" i="1"/>
  <c r="C129" i="1"/>
  <c r="D129" i="1"/>
  <c r="B130" i="1"/>
  <c r="C130" i="1"/>
  <c r="D130" i="1"/>
  <c r="B131" i="1"/>
  <c r="C131" i="1"/>
  <c r="D131" i="1"/>
  <c r="B132" i="1"/>
  <c r="C132" i="1"/>
  <c r="D132" i="1"/>
  <c r="B133" i="1"/>
  <c r="C133" i="1"/>
  <c r="D133" i="1"/>
  <c r="B134" i="1"/>
  <c r="C134" i="1"/>
  <c r="D134" i="1"/>
  <c r="B135" i="1"/>
  <c r="C135" i="1"/>
  <c r="D135" i="1"/>
  <c r="B136" i="1"/>
  <c r="C136" i="1"/>
  <c r="D136" i="1"/>
  <c r="B137" i="1"/>
  <c r="C137" i="1"/>
  <c r="D137" i="1"/>
  <c r="B138" i="1"/>
  <c r="C138" i="1"/>
  <c r="D138" i="1"/>
  <c r="B139" i="1"/>
  <c r="C139" i="1"/>
  <c r="D139" i="1"/>
  <c r="B140" i="1"/>
  <c r="C140" i="1"/>
  <c r="D140" i="1"/>
  <c r="B141" i="1"/>
  <c r="C141" i="1"/>
  <c r="D141" i="1"/>
  <c r="B142" i="1"/>
  <c r="C142" i="1"/>
  <c r="D142" i="1"/>
  <c r="B143" i="1"/>
  <c r="C143" i="1"/>
  <c r="D143" i="1"/>
  <c r="B144" i="1"/>
  <c r="C144" i="1"/>
  <c r="D144" i="1"/>
  <c r="B145" i="1"/>
  <c r="C145" i="1"/>
  <c r="D145" i="1"/>
  <c r="B146" i="1"/>
  <c r="C146" i="1"/>
  <c r="D146" i="1"/>
  <c r="B147" i="1"/>
  <c r="C147" i="1"/>
  <c r="D147" i="1"/>
  <c r="B148" i="1"/>
  <c r="C148" i="1"/>
  <c r="D148" i="1"/>
  <c r="B149" i="1"/>
  <c r="C149" i="1"/>
  <c r="D149" i="1"/>
  <c r="B150" i="1"/>
  <c r="C150" i="1"/>
  <c r="D150" i="1"/>
  <c r="B151" i="1"/>
  <c r="C151" i="1"/>
  <c r="D151" i="1"/>
  <c r="B152" i="1"/>
  <c r="C152" i="1"/>
  <c r="D152" i="1"/>
  <c r="B153" i="1"/>
  <c r="C153" i="1"/>
  <c r="D153" i="1"/>
  <c r="O154" i="1" l="1"/>
  <c r="M154" i="1"/>
  <c r="L154" i="1"/>
  <c r="K154" i="1"/>
  <c r="I154" i="1"/>
  <c r="H154" i="1"/>
  <c r="G154" i="1"/>
  <c r="F154" i="1"/>
  <c r="N154" i="1" l="1"/>
  <c r="J154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/>
  <c r="P95" i="1"/>
  <c r="P96" i="1"/>
  <c r="P97" i="1"/>
  <c r="P98" i="1"/>
  <c r="P99" i="1"/>
  <c r="P100" i="1"/>
  <c r="P101" i="1"/>
  <c r="P102" i="1"/>
  <c r="P103" i="1"/>
  <c r="P104" i="1"/>
  <c r="P105" i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P120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B109" i="1"/>
  <c r="C109" i="1"/>
  <c r="D109" i="1"/>
  <c r="B110" i="1"/>
  <c r="C110" i="1"/>
  <c r="D110" i="1"/>
  <c r="B111" i="1"/>
  <c r="C111" i="1"/>
  <c r="D111" i="1"/>
  <c r="B112" i="1"/>
  <c r="C112" i="1"/>
  <c r="D112" i="1"/>
  <c r="B113" i="1"/>
  <c r="C113" i="1"/>
  <c r="D113" i="1"/>
  <c r="B114" i="1"/>
  <c r="C114" i="1"/>
  <c r="D114" i="1"/>
  <c r="B115" i="1"/>
  <c r="C115" i="1"/>
  <c r="D115" i="1"/>
  <c r="B116" i="1"/>
  <c r="C116" i="1"/>
  <c r="D116" i="1"/>
  <c r="B117" i="1"/>
  <c r="C117" i="1"/>
  <c r="D117" i="1"/>
  <c r="B118" i="1"/>
  <c r="C118" i="1"/>
  <c r="D118" i="1"/>
  <c r="B119" i="1"/>
  <c r="C119" i="1"/>
  <c r="D119" i="1"/>
  <c r="B120" i="1"/>
  <c r="C120" i="1"/>
  <c r="D120" i="1"/>
  <c r="N173" i="1" l="1"/>
  <c r="N156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6" i="1"/>
  <c r="J173" i="1"/>
  <c r="J156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6" i="1"/>
  <c r="O184" i="1"/>
  <c r="M184" i="1"/>
  <c r="L184" i="1"/>
  <c r="K184" i="1"/>
  <c r="I184" i="1"/>
  <c r="H184" i="1"/>
  <c r="G184" i="1"/>
  <c r="F184" i="1"/>
  <c r="O171" i="1"/>
  <c r="M171" i="1"/>
  <c r="L171" i="1"/>
  <c r="K171" i="1"/>
  <c r="G171" i="1"/>
  <c r="H171" i="1"/>
  <c r="I171" i="1"/>
  <c r="F171" i="1"/>
  <c r="P156" i="1"/>
  <c r="P173" i="1"/>
  <c r="B7" i="1"/>
  <c r="C7" i="1"/>
  <c r="D7" i="1"/>
  <c r="B8" i="1"/>
  <c r="C8" i="1"/>
  <c r="D8" i="1"/>
  <c r="B9" i="1"/>
  <c r="C9" i="1"/>
  <c r="D9" i="1"/>
  <c r="B10" i="1"/>
  <c r="C10" i="1"/>
  <c r="D10" i="1"/>
  <c r="B11" i="1"/>
  <c r="C11" i="1"/>
  <c r="D11" i="1"/>
  <c r="B12" i="1"/>
  <c r="C12" i="1"/>
  <c r="D12" i="1"/>
  <c r="B13" i="1"/>
  <c r="C13" i="1"/>
  <c r="D13" i="1"/>
  <c r="B14" i="1"/>
  <c r="C14" i="1"/>
  <c r="D14" i="1"/>
  <c r="B15" i="1"/>
  <c r="C15" i="1"/>
  <c r="D15" i="1"/>
  <c r="B16" i="1"/>
  <c r="C16" i="1"/>
  <c r="D16" i="1"/>
  <c r="B17" i="1"/>
  <c r="C17" i="1"/>
  <c r="D17" i="1"/>
  <c r="B18" i="1"/>
  <c r="C18" i="1"/>
  <c r="D18" i="1"/>
  <c r="B19" i="1"/>
  <c r="C19" i="1"/>
  <c r="D19" i="1"/>
  <c r="B20" i="1"/>
  <c r="C20" i="1"/>
  <c r="D20" i="1"/>
  <c r="B21" i="1"/>
  <c r="C21" i="1"/>
  <c r="D21" i="1"/>
  <c r="B22" i="1"/>
  <c r="C22" i="1"/>
  <c r="D22" i="1"/>
  <c r="B23" i="1"/>
  <c r="C23" i="1"/>
  <c r="D23" i="1"/>
  <c r="B24" i="1"/>
  <c r="C24" i="1"/>
  <c r="D24" i="1"/>
  <c r="B25" i="1"/>
  <c r="C25" i="1"/>
  <c r="D25" i="1"/>
  <c r="B26" i="1"/>
  <c r="C26" i="1"/>
  <c r="D26" i="1"/>
  <c r="B27" i="1"/>
  <c r="C27" i="1"/>
  <c r="D27" i="1"/>
  <c r="B28" i="1"/>
  <c r="C28" i="1"/>
  <c r="D28" i="1"/>
  <c r="B29" i="1"/>
  <c r="C29" i="1"/>
  <c r="D29" i="1"/>
  <c r="B30" i="1"/>
  <c r="C30" i="1"/>
  <c r="D30" i="1"/>
  <c r="B31" i="1"/>
  <c r="C31" i="1"/>
  <c r="D31" i="1"/>
  <c r="B32" i="1"/>
  <c r="C32" i="1"/>
  <c r="D32" i="1"/>
  <c r="B33" i="1"/>
  <c r="C33" i="1"/>
  <c r="D33" i="1"/>
  <c r="B34" i="1"/>
  <c r="C34" i="1"/>
  <c r="D34" i="1"/>
  <c r="B35" i="1"/>
  <c r="C35" i="1"/>
  <c r="D35" i="1"/>
  <c r="B36" i="1"/>
  <c r="C36" i="1"/>
  <c r="D36" i="1"/>
  <c r="B37" i="1"/>
  <c r="C37" i="1"/>
  <c r="D37" i="1"/>
  <c r="B38" i="1"/>
  <c r="C38" i="1"/>
  <c r="D38" i="1"/>
  <c r="B39" i="1"/>
  <c r="C39" i="1"/>
  <c r="D39" i="1"/>
  <c r="B40" i="1"/>
  <c r="C40" i="1"/>
  <c r="D40" i="1"/>
  <c r="B41" i="1"/>
  <c r="C41" i="1"/>
  <c r="D41" i="1"/>
  <c r="B42" i="1"/>
  <c r="C42" i="1"/>
  <c r="D42" i="1"/>
  <c r="B43" i="1"/>
  <c r="C43" i="1"/>
  <c r="D43" i="1"/>
  <c r="B44" i="1"/>
  <c r="C44" i="1"/>
  <c r="D44" i="1"/>
  <c r="B45" i="1"/>
  <c r="C45" i="1"/>
  <c r="D45" i="1"/>
  <c r="B46" i="1"/>
  <c r="C46" i="1"/>
  <c r="D46" i="1"/>
  <c r="B47" i="1"/>
  <c r="C47" i="1"/>
  <c r="D47" i="1"/>
  <c r="B48" i="1"/>
  <c r="C48" i="1"/>
  <c r="D48" i="1"/>
  <c r="B49" i="1"/>
  <c r="C49" i="1"/>
  <c r="D49" i="1"/>
  <c r="B50" i="1"/>
  <c r="C50" i="1"/>
  <c r="D50" i="1"/>
  <c r="B51" i="1"/>
  <c r="C51" i="1"/>
  <c r="D51" i="1"/>
  <c r="B52" i="1"/>
  <c r="C52" i="1"/>
  <c r="D52" i="1"/>
  <c r="B53" i="1"/>
  <c r="C53" i="1"/>
  <c r="D53" i="1"/>
  <c r="B54" i="1"/>
  <c r="C54" i="1"/>
  <c r="D54" i="1"/>
  <c r="B55" i="1"/>
  <c r="C55" i="1"/>
  <c r="D55" i="1"/>
  <c r="B56" i="1"/>
  <c r="C56" i="1"/>
  <c r="D56" i="1"/>
  <c r="B57" i="1"/>
  <c r="C57" i="1"/>
  <c r="D57" i="1"/>
  <c r="B58" i="1"/>
  <c r="C58" i="1"/>
  <c r="D58" i="1"/>
  <c r="B59" i="1"/>
  <c r="C59" i="1"/>
  <c r="D59" i="1"/>
  <c r="B60" i="1"/>
  <c r="C60" i="1"/>
  <c r="D60" i="1"/>
  <c r="B61" i="1"/>
  <c r="C61" i="1"/>
  <c r="D61" i="1"/>
  <c r="B62" i="1"/>
  <c r="C62" i="1"/>
  <c r="D62" i="1"/>
  <c r="B63" i="1"/>
  <c r="C63" i="1"/>
  <c r="D63" i="1"/>
  <c r="B64" i="1"/>
  <c r="C64" i="1"/>
  <c r="D64" i="1"/>
  <c r="B65" i="1"/>
  <c r="C65" i="1"/>
  <c r="D65" i="1"/>
  <c r="B66" i="1"/>
  <c r="C66" i="1"/>
  <c r="D66" i="1"/>
  <c r="B67" i="1"/>
  <c r="C67" i="1"/>
  <c r="D67" i="1"/>
  <c r="B68" i="1"/>
  <c r="C68" i="1"/>
  <c r="D68" i="1"/>
  <c r="B69" i="1"/>
  <c r="C69" i="1"/>
  <c r="D69" i="1"/>
  <c r="B70" i="1"/>
  <c r="C70" i="1"/>
  <c r="D70" i="1"/>
  <c r="B71" i="1"/>
  <c r="C71" i="1"/>
  <c r="D71" i="1"/>
  <c r="B72" i="1"/>
  <c r="C72" i="1"/>
  <c r="D72" i="1"/>
  <c r="B73" i="1"/>
  <c r="C73" i="1"/>
  <c r="D73" i="1"/>
  <c r="B74" i="1"/>
  <c r="C74" i="1"/>
  <c r="D74" i="1"/>
  <c r="B75" i="1"/>
  <c r="C75" i="1"/>
  <c r="D75" i="1"/>
  <c r="B76" i="1"/>
  <c r="C76" i="1"/>
  <c r="D76" i="1"/>
  <c r="B77" i="1"/>
  <c r="C77" i="1"/>
  <c r="D77" i="1"/>
  <c r="B78" i="1"/>
  <c r="C78" i="1"/>
  <c r="D78" i="1"/>
  <c r="B79" i="1"/>
  <c r="C79" i="1"/>
  <c r="D79" i="1"/>
  <c r="B80" i="1"/>
  <c r="C80" i="1"/>
  <c r="D80" i="1"/>
  <c r="B81" i="1"/>
  <c r="C81" i="1"/>
  <c r="D81" i="1"/>
  <c r="B82" i="1"/>
  <c r="C82" i="1"/>
  <c r="D82" i="1"/>
  <c r="B83" i="1"/>
  <c r="C83" i="1"/>
  <c r="D83" i="1"/>
  <c r="B84" i="1"/>
  <c r="C84" i="1"/>
  <c r="D84" i="1"/>
  <c r="B85" i="1"/>
  <c r="C85" i="1"/>
  <c r="D85" i="1"/>
  <c r="B86" i="1"/>
  <c r="C86" i="1"/>
  <c r="D86" i="1"/>
  <c r="B87" i="1"/>
  <c r="C87" i="1"/>
  <c r="D87" i="1"/>
  <c r="B88" i="1"/>
  <c r="C88" i="1"/>
  <c r="D88" i="1"/>
  <c r="B89" i="1"/>
  <c r="C89" i="1"/>
  <c r="D89" i="1"/>
  <c r="B90" i="1"/>
  <c r="C90" i="1"/>
  <c r="D90" i="1"/>
  <c r="B91" i="1"/>
  <c r="C91" i="1"/>
  <c r="D91" i="1"/>
  <c r="B92" i="1"/>
  <c r="C92" i="1"/>
  <c r="D92" i="1"/>
  <c r="B93" i="1"/>
  <c r="C93" i="1"/>
  <c r="D93" i="1"/>
  <c r="B94" i="1"/>
  <c r="C94" i="1"/>
  <c r="D94" i="1"/>
  <c r="B95" i="1"/>
  <c r="C95" i="1"/>
  <c r="D95" i="1"/>
  <c r="B96" i="1"/>
  <c r="C96" i="1"/>
  <c r="D96" i="1"/>
  <c r="B97" i="1"/>
  <c r="C97" i="1"/>
  <c r="D97" i="1"/>
  <c r="B98" i="1"/>
  <c r="C98" i="1"/>
  <c r="D98" i="1"/>
  <c r="B99" i="1"/>
  <c r="C99" i="1"/>
  <c r="D99" i="1"/>
  <c r="B100" i="1"/>
  <c r="C100" i="1"/>
  <c r="D100" i="1"/>
  <c r="B101" i="1"/>
  <c r="C101" i="1"/>
  <c r="D101" i="1"/>
  <c r="B102" i="1"/>
  <c r="C102" i="1"/>
  <c r="D102" i="1"/>
  <c r="B103" i="1"/>
  <c r="C103" i="1"/>
  <c r="D103" i="1"/>
  <c r="B104" i="1"/>
  <c r="C104" i="1"/>
  <c r="D104" i="1"/>
  <c r="B105" i="1"/>
  <c r="C105" i="1"/>
  <c r="D105" i="1"/>
  <c r="B106" i="1"/>
  <c r="C106" i="1"/>
  <c r="D106" i="1"/>
  <c r="B107" i="1"/>
  <c r="C107" i="1"/>
  <c r="D107" i="1"/>
  <c r="B108" i="1"/>
  <c r="C108" i="1"/>
  <c r="D108" i="1"/>
  <c r="B156" i="1"/>
  <c r="C156" i="1"/>
  <c r="D156" i="1"/>
  <c r="B173" i="1"/>
  <c r="C173" i="1"/>
  <c r="D173" i="1"/>
  <c r="D6" i="1"/>
  <c r="C6" i="1"/>
  <c r="B6" i="1"/>
  <c r="F186" i="1" l="1"/>
  <c r="I186" i="1"/>
  <c r="K186" i="1"/>
  <c r="O186" i="1"/>
  <c r="G186" i="1"/>
  <c r="L186" i="1"/>
  <c r="H186" i="1"/>
  <c r="M186" i="1"/>
  <c r="N171" i="1"/>
  <c r="P184" i="1"/>
  <c r="P171" i="1"/>
  <c r="N184" i="1"/>
  <c r="J171" i="1"/>
  <c r="J184" i="1"/>
  <c r="P6" i="1"/>
  <c r="P154" i="1" s="1"/>
  <c r="J186" i="1" l="1"/>
  <c r="P186" i="1"/>
  <c r="N186" i="1"/>
</calcChain>
</file>

<file path=xl/sharedStrings.xml><?xml version="1.0" encoding="utf-8"?>
<sst xmlns="http://schemas.openxmlformats.org/spreadsheetml/2006/main" count="371" uniqueCount="370">
  <si>
    <t>Ayuntamiento de Valladolid</t>
  </si>
  <si>
    <t>PRESUPUESTO DE INGRESOS</t>
  </si>
  <si>
    <t>Clasificación</t>
  </si>
  <si>
    <t>DENOMINACIÓN DE LAS APLICACIONES</t>
  </si>
  <si>
    <t>Previsiones Iniciales</t>
  </si>
  <si>
    <t>Modificaciones</t>
  </si>
  <si>
    <t>Previsiones Definitivas</t>
  </si>
  <si>
    <t>Derechos Netos</t>
  </si>
  <si>
    <t>Der/Prev</t>
  </si>
  <si>
    <t>Ingresos Realizados</t>
  </si>
  <si>
    <t>Devoluciones de Ingresos</t>
  </si>
  <si>
    <t>Recaudación Líquida</t>
  </si>
  <si>
    <t>Rec/Der</t>
  </si>
  <si>
    <t>Pendiente de Cobro</t>
  </si>
  <si>
    <t>Estado de Ejecución</t>
  </si>
  <si>
    <t>10000</t>
  </si>
  <si>
    <t>Cesión Impuestos sobre la Renta de las Personas Físicas.</t>
  </si>
  <si>
    <t>11200</t>
  </si>
  <si>
    <t>Impto sobre Bienes Inmuebles. Bienes Inmueb de Nat Rústica</t>
  </si>
  <si>
    <t>11300</t>
  </si>
  <si>
    <t>I.B.I. Urbana</t>
  </si>
  <si>
    <t>11500</t>
  </si>
  <si>
    <t>Impuesto sobre Vehículos de Tracción Mecánica.</t>
  </si>
  <si>
    <t>11600</t>
  </si>
  <si>
    <t>Impuesto sobre Increm del Valor de los Terren de Nat Urbana.</t>
  </si>
  <si>
    <t>13000</t>
  </si>
  <si>
    <t>Impuesto sobre Actividades Económicas.empresariales</t>
  </si>
  <si>
    <t>21000</t>
  </si>
  <si>
    <t>Cesión Impuesto sobre el Valor Añadido.</t>
  </si>
  <si>
    <t>22000</t>
  </si>
  <si>
    <t>Impuesto sobre el alcohol y bebidas derivadas.</t>
  </si>
  <si>
    <t>22001</t>
  </si>
  <si>
    <t>Impuesto sobre la cerveza.</t>
  </si>
  <si>
    <t>22003</t>
  </si>
  <si>
    <t>Impuesto sobre las labores del tabaco.</t>
  </si>
  <si>
    <t>22004</t>
  </si>
  <si>
    <t>Impuesto sobre hidrocarburos.</t>
  </si>
  <si>
    <t>22006</t>
  </si>
  <si>
    <t>Impuesto sobre productos intermedios.</t>
  </si>
  <si>
    <t>29000</t>
  </si>
  <si>
    <t>Impuesto sobre construcciones, instalaciones y obras.</t>
  </si>
  <si>
    <t>30200</t>
  </si>
  <si>
    <t>Servicio de recogida de basuras.</t>
  </si>
  <si>
    <t>31900</t>
  </si>
  <si>
    <t>Tasa por prestación de servicio de extinción de incendios</t>
  </si>
  <si>
    <t>32100</t>
  </si>
  <si>
    <t>Licencias urbanísticas.</t>
  </si>
  <si>
    <t>32300</t>
  </si>
  <si>
    <t>Licencias medioambientales</t>
  </si>
  <si>
    <t>32500</t>
  </si>
  <si>
    <t>Tasa por expedición de documentos.</t>
  </si>
  <si>
    <t>32600</t>
  </si>
  <si>
    <t>Tasa por inmovilización y retirada de vehículos.</t>
  </si>
  <si>
    <t>32900</t>
  </si>
  <si>
    <t>Licencias de autotaxis y vehículos de alquiler</t>
  </si>
  <si>
    <t>32901</t>
  </si>
  <si>
    <t>Mercados</t>
  </si>
  <si>
    <t>32902</t>
  </si>
  <si>
    <t>Servicios especiales de espectáculos y transportes</t>
  </si>
  <si>
    <t>32903</t>
  </si>
  <si>
    <t>Protección del Medio Ambiente</t>
  </si>
  <si>
    <t>32904</t>
  </si>
  <si>
    <t>33000</t>
  </si>
  <si>
    <t>Tasa de estacionamiento de vehículos.</t>
  </si>
  <si>
    <t>33100</t>
  </si>
  <si>
    <t>Tasa por entrada de vehículos: vados, reserva aparcamiento</t>
  </si>
  <si>
    <t>33400</t>
  </si>
  <si>
    <t>33501</t>
  </si>
  <si>
    <t>Tasa por ocupación de la vía pública con terrazas.</t>
  </si>
  <si>
    <t>33502</t>
  </si>
  <si>
    <t>Tasa por ocupación de la vía pública con quioscos</t>
  </si>
  <si>
    <t>33503</t>
  </si>
  <si>
    <t>Tasa por ocupación de la vía pública con puestos, barracas..</t>
  </si>
  <si>
    <t>33504</t>
  </si>
  <si>
    <t>Subsuelo y suelo</t>
  </si>
  <si>
    <t>33505</t>
  </si>
  <si>
    <t>Mercancías, escombros, vallas y andamios</t>
  </si>
  <si>
    <t>33800</t>
  </si>
  <si>
    <t>Compensación de Telefónica de España S.A.</t>
  </si>
  <si>
    <t>34200</t>
  </si>
  <si>
    <t>Servicios educativos diversos</t>
  </si>
  <si>
    <t>34201</t>
  </si>
  <si>
    <t>Servicios educativos: Escuelas infantiles</t>
  </si>
  <si>
    <t>34901</t>
  </si>
  <si>
    <t>Actividades en centros cívicos</t>
  </si>
  <si>
    <t>34902</t>
  </si>
  <si>
    <t>Libros, fotocopias, cartografía...</t>
  </si>
  <si>
    <t>34903</t>
  </si>
  <si>
    <t>Celebración matrimonios civiles</t>
  </si>
  <si>
    <t>34904</t>
  </si>
  <si>
    <t>ESCENARIOS Y GRADAS</t>
  </si>
  <si>
    <t>35100</t>
  </si>
  <si>
    <t>C. Especiales establecimiento o ampliación de servicios.</t>
  </si>
  <si>
    <t>36002</t>
  </si>
  <si>
    <t>Venta de vidrio</t>
  </si>
  <si>
    <t>36003</t>
  </si>
  <si>
    <t>Venta de efectos inútiles</t>
  </si>
  <si>
    <t>36004</t>
  </si>
  <si>
    <t>Venta de residuos planta de tratamiento</t>
  </si>
  <si>
    <t>36005</t>
  </si>
  <si>
    <t>Venta de energía eléctrica</t>
  </si>
  <si>
    <t>36006</t>
  </si>
  <si>
    <t>Venta de envases ECOEMBES</t>
  </si>
  <si>
    <t>38900</t>
  </si>
  <si>
    <t>Otros reintegros de operaciones corrientes.</t>
  </si>
  <si>
    <t>39101</t>
  </si>
  <si>
    <t>39110</t>
  </si>
  <si>
    <t>Multas por infracciones tributarias y análogas.</t>
  </si>
  <si>
    <t>39120</t>
  </si>
  <si>
    <t>Multas por infracciones de la Ordenanza de circulación.</t>
  </si>
  <si>
    <t>39200</t>
  </si>
  <si>
    <t>Recargo por declaración extemporánea sin requerimi. Previo</t>
  </si>
  <si>
    <t>39210</t>
  </si>
  <si>
    <t>Recargo ejecutivo.</t>
  </si>
  <si>
    <t>39211</t>
  </si>
  <si>
    <t>Recargo de apremio.</t>
  </si>
  <si>
    <t>39300</t>
  </si>
  <si>
    <t>Intereses de demora.</t>
  </si>
  <si>
    <t>39800</t>
  </si>
  <si>
    <t>Indemnizaciones de seguros de no vida.</t>
  </si>
  <si>
    <t>39900</t>
  </si>
  <si>
    <t>39902</t>
  </si>
  <si>
    <t>Ingresos Centro de Formación</t>
  </si>
  <si>
    <t>39903</t>
  </si>
  <si>
    <t>Recursos eventuales.</t>
  </si>
  <si>
    <t>39906</t>
  </si>
  <si>
    <t>COMPENSACIÓN GASTOS DE NÓMINA</t>
  </si>
  <si>
    <t>39907</t>
  </si>
  <si>
    <t>39908</t>
  </si>
  <si>
    <t>Ingresos del Centro Mpal. de Acústica</t>
  </si>
  <si>
    <t>42010</t>
  </si>
  <si>
    <t>Fondo Complementario de Financiación.</t>
  </si>
  <si>
    <t>42090</t>
  </si>
  <si>
    <t>Subvención para el transporte público</t>
  </si>
  <si>
    <t>45002</t>
  </si>
  <si>
    <t>Junta CyL: Ayuda a domicilio</t>
  </si>
  <si>
    <t>45003</t>
  </si>
  <si>
    <t>Junta CyL: Teleasistencia</t>
  </si>
  <si>
    <t>45004</t>
  </si>
  <si>
    <t>Junta CyL: Equipos de acción social básica</t>
  </si>
  <si>
    <t>45005</t>
  </si>
  <si>
    <t>45006</t>
  </si>
  <si>
    <t>JUNTA C-L: APOYO A INMIGRANTES</t>
  </si>
  <si>
    <t>45007</t>
  </si>
  <si>
    <t>Junta CyL: exclusión social</t>
  </si>
  <si>
    <t>45008</t>
  </si>
  <si>
    <t>Junta CyL: Educar en familia</t>
  </si>
  <si>
    <t>45009</t>
  </si>
  <si>
    <t>Junta CyL: Construyendo mi futuro</t>
  </si>
  <si>
    <t>45010</t>
  </si>
  <si>
    <t>Junta CyL: talleres ocupacionales</t>
  </si>
  <si>
    <t>45011</t>
  </si>
  <si>
    <t>Junta CyL: Ayudas económicas de emergencia</t>
  </si>
  <si>
    <t>45016</t>
  </si>
  <si>
    <t>Junta CyL: mantenimiento plazas residenciales</t>
  </si>
  <si>
    <t>45017</t>
  </si>
  <si>
    <t>Subvención Junta CyL: Atención a la Dependencia (EPAP)</t>
  </si>
  <si>
    <t>45018</t>
  </si>
  <si>
    <t>Junta CyL: cursos de formación a cuidadores</t>
  </si>
  <si>
    <t>45060</t>
  </si>
  <si>
    <t>Junta CyL: prevención drogodependencia</t>
  </si>
  <si>
    <t>45081</t>
  </si>
  <si>
    <t>Junta CyL: comedor transeuntes</t>
  </si>
  <si>
    <t>45082</t>
  </si>
  <si>
    <t>45083</t>
  </si>
  <si>
    <t>45084</t>
  </si>
  <si>
    <t>45085</t>
  </si>
  <si>
    <t>Plan de Formación Continua</t>
  </si>
  <si>
    <t>45088</t>
  </si>
  <si>
    <t>46100</t>
  </si>
  <si>
    <t>Aportación de la Diputación Provincial</t>
  </si>
  <si>
    <t>47002</t>
  </si>
  <si>
    <t>EUROPAC: Convenio servicio comedor social</t>
  </si>
  <si>
    <t>49012</t>
  </si>
  <si>
    <t>FEDER.- PROYECTO CENCYL</t>
  </si>
  <si>
    <t>49706</t>
  </si>
  <si>
    <t>52000</t>
  </si>
  <si>
    <t>Intereses de cuentas corrientes</t>
  </si>
  <si>
    <t>53400</t>
  </si>
  <si>
    <t>De soc y entidades dependientes de las entidades locales.</t>
  </si>
  <si>
    <t>54100</t>
  </si>
  <si>
    <t>Arrendamientos de fincas urbanas.</t>
  </si>
  <si>
    <t>54101</t>
  </si>
  <si>
    <t>55000</t>
  </si>
  <si>
    <t>Concesiones admtivas con contraprestación periódica</t>
  </si>
  <si>
    <t>55400</t>
  </si>
  <si>
    <t>Producto de explotaciones forestales.</t>
  </si>
  <si>
    <t>59901</t>
  </si>
  <si>
    <t>Ingresos por publicidad en vallas y marquesinas</t>
  </si>
  <si>
    <t>60301</t>
  </si>
  <si>
    <t>Patrimonio público del suelo.</t>
  </si>
  <si>
    <t>79701</t>
  </si>
  <si>
    <t>Otras transferencias de la Unión Europea.REMOURBAN</t>
  </si>
  <si>
    <t>82091</t>
  </si>
  <si>
    <t>Reintegros anticipos entidades del sector público municipal</t>
  </si>
  <si>
    <t>83000</t>
  </si>
  <si>
    <t>Reintegro de anuncios por cuenta de particulares</t>
  </si>
  <si>
    <t>83001</t>
  </si>
  <si>
    <t>Reintregro de anticipos al personal</t>
  </si>
  <si>
    <t>83002</t>
  </si>
  <si>
    <t>Reintegros indemnización daños asegurados</t>
  </si>
  <si>
    <t>83100</t>
  </si>
  <si>
    <t>Reintegros de obras por cuenta de particulares</t>
  </si>
  <si>
    <t>83101</t>
  </si>
  <si>
    <t>Reintegros de préstamos al personal</t>
  </si>
  <si>
    <t>ESTADO DE EJECUCIÓN HASTA</t>
  </si>
  <si>
    <t>CAP</t>
  </si>
  <si>
    <t>ART</t>
  </si>
  <si>
    <t>CONC</t>
  </si>
  <si>
    <t>45086</t>
  </si>
  <si>
    <t>79702</t>
  </si>
  <si>
    <t>87000</t>
  </si>
  <si>
    <t>79700</t>
  </si>
  <si>
    <t>Total operaciones corrientes</t>
  </si>
  <si>
    <t>Total operaciones de capital</t>
  </si>
  <si>
    <t>Total operaciones financieras</t>
  </si>
  <si>
    <t>TOTALES</t>
  </si>
  <si>
    <t>Junta CyL: Apoyo a familias</t>
  </si>
  <si>
    <t>45131</t>
  </si>
  <si>
    <t>ERASMUS PLUS: programa CARESS</t>
  </si>
  <si>
    <t>49707</t>
  </si>
  <si>
    <t>Proyecto REMOURBAN</t>
  </si>
  <si>
    <t>49708</t>
  </si>
  <si>
    <t>Proyecto IN LIFE</t>
  </si>
  <si>
    <t>49709</t>
  </si>
  <si>
    <t>FONDOS EUROPEOS PROY.COMMONENERGY (APORT.CONSORCIO VAL)</t>
  </si>
  <si>
    <t>91300</t>
  </si>
  <si>
    <t>Préstam recibidos a l/p de entes de fuera del sector público</t>
  </si>
  <si>
    <t>34906</t>
  </si>
  <si>
    <t>MULTAS INFRACCIÓN ORDENANZA CONVIVENCIA</t>
  </si>
  <si>
    <t>39102</t>
  </si>
  <si>
    <t>MULTAS INFRACCIÓN ORDENANZA SALUD Y CONSUMO</t>
  </si>
  <si>
    <t>39103</t>
  </si>
  <si>
    <t>MULTAS INFRACCIÓN ORDENANZA URBANÍSTICA</t>
  </si>
  <si>
    <t>39104</t>
  </si>
  <si>
    <t>39105</t>
  </si>
  <si>
    <t>MULTAS INFRACCIÓN ORDENANZA DE RUIDOS</t>
  </si>
  <si>
    <t>39901</t>
  </si>
  <si>
    <t>COSTAS DE PROCEDIMIENTOS JUDICIALES</t>
  </si>
  <si>
    <t>39910</t>
  </si>
  <si>
    <t>INGRESOS PUBLICIDAD PANTALLAS</t>
  </si>
  <si>
    <t>45089</t>
  </si>
  <si>
    <t>SUBV.JCYL.- PROGRAMAS EDUCACIÓN AMBIENTAL</t>
  </si>
  <si>
    <t>45132</t>
  </si>
  <si>
    <t>45133</t>
  </si>
  <si>
    <t>45134</t>
  </si>
  <si>
    <t>45136</t>
  </si>
  <si>
    <t>SUBV.ECYL.- EMPLEO JOVEN (JOVEL)</t>
  </si>
  <si>
    <t>45137</t>
  </si>
  <si>
    <t>53700</t>
  </si>
  <si>
    <t>De empresas privadas.</t>
  </si>
  <si>
    <t>68000</t>
  </si>
  <si>
    <t>REINTEGRO EJERCICIOS CERRADOS</t>
  </si>
  <si>
    <t>79703</t>
  </si>
  <si>
    <t>87010</t>
  </si>
  <si>
    <t>Tasa prestación servicios centro de protección animal</t>
  </si>
  <si>
    <t>Tasa por ejecuc. excavac.y obras en dominio público mpal.</t>
  </si>
  <si>
    <t>REPARACIÓN ACERAS CON ASFALTO FUNDIDO</t>
  </si>
  <si>
    <t>MULTAS INFRACCIÓN ORDENANZA DE TAXIS</t>
  </si>
  <si>
    <t>Otros ingresos diversos</t>
  </si>
  <si>
    <t>39905</t>
  </si>
  <si>
    <t>INDEMNIZACIONES POR DAÑOS</t>
  </si>
  <si>
    <t>Ingresos por compensación gastos de La Cupula</t>
  </si>
  <si>
    <t>Subvención Junta Castilla y León: Centros de Personas Mayore</t>
  </si>
  <si>
    <t>Aportación Junta CyL: Fondo participación tributos Comunidad</t>
  </si>
  <si>
    <t>Junta CyL: fondo particip. tributos Comunidad (Incondic.)</t>
  </si>
  <si>
    <t>Junta CyL:centro integrado de ser. a la dependencia</t>
  </si>
  <si>
    <t>Junta CyL: programa EASY-PACT</t>
  </si>
  <si>
    <t>ECYL- Curso plan FOD</t>
  </si>
  <si>
    <t>ECYL - Programa mixto Valladolid Cuida Duplo</t>
  </si>
  <si>
    <t>ECYL - Programa mixto promoción turística local</t>
  </si>
  <si>
    <t>ECYL - Programa mixto Barrio España II Duplo</t>
  </si>
  <si>
    <t>45135</t>
  </si>
  <si>
    <t>SUBV.ECYL.- CURSO PLAN FOD CARPINTERÍA Y MUEBLE</t>
  </si>
  <si>
    <t>SUBV. ECYL.- PROGRAMA MIXTO F.E.ESPACIOS  NATURALES</t>
  </si>
  <si>
    <t>49703</t>
  </si>
  <si>
    <t>Proyecto URBAN GREEN UP</t>
  </si>
  <si>
    <t>Proyecto TT BIG DATA</t>
  </si>
  <si>
    <t>Arrendamiento Cúpula del Milenio</t>
  </si>
  <si>
    <t>59900</t>
  </si>
  <si>
    <t>Otros ingresos patrimoniales.</t>
  </si>
  <si>
    <t>R2 CITIES (REHABILITACIÓN Bº CUATRO DE MARZO)</t>
  </si>
  <si>
    <t>79708</t>
  </si>
  <si>
    <t>Proyecto INLIFE</t>
  </si>
  <si>
    <t>83090</t>
  </si>
  <si>
    <t>Reintegros del Plan Parcial Industrial Jalón</t>
  </si>
  <si>
    <t>REMANENTE DE TESORERÍA PARA GASTOS GENERALES</t>
  </si>
  <si>
    <t>REMANENTE DE TESORERÍA PARA GASTOS CON FINANC.AFECTADA</t>
  </si>
  <si>
    <t>42091</t>
  </si>
  <si>
    <t>Mº INTERIOR: PROGRAMA OCIO ALTERNATIVO VALLANOCHE (DROGODEP)</t>
  </si>
  <si>
    <t>45080</t>
  </si>
  <si>
    <t>JUNTA CYL.- ADECUAC. PUNTOS LIMPIOS A NUEVA NORMATIVA RAEES</t>
  </si>
  <si>
    <t>45087</t>
  </si>
  <si>
    <t>JUNTA CYL.- CREACIÓN RED MERCADOS LOCALES PROD.ECOLÓGICOS</t>
  </si>
  <si>
    <t>45104</t>
  </si>
  <si>
    <t>ECYL: programa mixto F. y E. Rehab. espacios naturales</t>
  </si>
  <si>
    <t>45105</t>
  </si>
  <si>
    <t>ECYL: programa mixto: F.y E. Pintura</t>
  </si>
  <si>
    <t>45106</t>
  </si>
  <si>
    <t>ECYL: programa mixto: F. y E. Viveros y jardines</t>
  </si>
  <si>
    <t>45107</t>
  </si>
  <si>
    <t>ECYL: programa mixto: Carpintería y mueble</t>
  </si>
  <si>
    <t>45108</t>
  </si>
  <si>
    <t>ECYL: programa mixto F. y E. Atención sociosanitaria</t>
  </si>
  <si>
    <t>45109</t>
  </si>
  <si>
    <t>ECYL: programa mixto F. y E. Turismo</t>
  </si>
  <si>
    <t>45111</t>
  </si>
  <si>
    <t>ECYL: Curso fod: ""trabajos de carpintería y mueble""</t>
  </si>
  <si>
    <t>45112</t>
  </si>
  <si>
    <t>ECYL: Servicios a la comunidad</t>
  </si>
  <si>
    <t>45113</t>
  </si>
  <si>
    <t>ECYL: Prog. mixto f y e: ""pintura""</t>
  </si>
  <si>
    <t>45114</t>
  </si>
  <si>
    <t>Subvención ECYL E.T. Jardines</t>
  </si>
  <si>
    <t>45115</t>
  </si>
  <si>
    <t>Subvención ECYL E.T. reformas y edificaciones</t>
  </si>
  <si>
    <t>45116</t>
  </si>
  <si>
    <t>Subvención ECYL T.E. Atención sociosanitaria</t>
  </si>
  <si>
    <t>45117</t>
  </si>
  <si>
    <t>Subvención ECYL T.E. Valladolid Solar</t>
  </si>
  <si>
    <t>45118</t>
  </si>
  <si>
    <t>Subvención ECYL: programa DUAL atención sociosanitaria DUPLO</t>
  </si>
  <si>
    <t>45125</t>
  </si>
  <si>
    <t>ECYL.- CONTRAT.DESEMPLEADOS MAYORES DE 55 AÑOS</t>
  </si>
  <si>
    <t>45126</t>
  </si>
  <si>
    <t>ECYL.- CONTRAT.PERCEPTORES R.G. MAYORES DE 55 AÑOS</t>
  </si>
  <si>
    <t>45128</t>
  </si>
  <si>
    <t>ECYL.- CONTRAT.DESEMPLEADOS (VENTEL 2014)</t>
  </si>
  <si>
    <t>45129</t>
  </si>
  <si>
    <t>ECYL.- CONTRAT.PERCEPT.RENTA GARANTIZ.DE CIUDADANÍA</t>
  </si>
  <si>
    <t>45130</t>
  </si>
  <si>
    <t>ECYL.- SUBV.CONTRATACIÓN AGENTES DE IGUALDAD</t>
  </si>
  <si>
    <t>45138</t>
  </si>
  <si>
    <t>SUBV.ECYL.- PROGRAMA MIXTO 2018-2019 VALLADOLID CUIDA II</t>
  </si>
  <si>
    <t>45139</t>
  </si>
  <si>
    <t>SUBV.ECYL.- PROGRAMA MIXTO 2018-2019 PROMOCIÓN TURÍSTICA</t>
  </si>
  <si>
    <t>45140</t>
  </si>
  <si>
    <t>SUBV.ECYL.- PROGRAMA MIXTO 2018-2019 PINTURA DECORATIVA</t>
  </si>
  <si>
    <t>46300</t>
  </si>
  <si>
    <t>MANCOMUNIDAD MPAL.TIERRAS DE VALLADOLID</t>
  </si>
  <si>
    <t>46607</t>
  </si>
  <si>
    <t>FEMP.- PROGRAMA EDUCACIÓN SALUD</t>
  </si>
  <si>
    <t>49013</t>
  </si>
  <si>
    <t>PROYECTO CAMPUS 21 (FONDOS EUROPEOS)</t>
  </si>
  <si>
    <t>49700</t>
  </si>
  <si>
    <t>STORM CLOUD.- NUBE CIBERNÉTICA</t>
  </si>
  <si>
    <t>49704</t>
  </si>
  <si>
    <t>PROYECTO MOVBIO</t>
  </si>
  <si>
    <t>49705</t>
  </si>
  <si>
    <t>COMMONNERGY</t>
  </si>
  <si>
    <t>52010</t>
  </si>
  <si>
    <t>RENDIMIENTOS FINANCIEROS SECTOR 16 LOS SANTOS PILARICA</t>
  </si>
  <si>
    <t>60303</t>
  </si>
  <si>
    <t>PPS. SECTOR 16 SANTOS PILARICA</t>
  </si>
  <si>
    <t>60900</t>
  </si>
  <si>
    <t>Otros terrenos.</t>
  </si>
  <si>
    <t>72005</t>
  </si>
  <si>
    <t>Mº de Fomento: Convenio ARU 29 de Octubre</t>
  </si>
  <si>
    <t>72006</t>
  </si>
  <si>
    <t>Mº FOMENTO REHABILIT.VIVIENDAS CALLE ZORZAL</t>
  </si>
  <si>
    <t>75062</t>
  </si>
  <si>
    <t>Junta CyL: Convenio ARU 29 de Octubre</t>
  </si>
  <si>
    <t>75081</t>
  </si>
  <si>
    <t>SUBV.INFRAEST.PUNTOS RECARGO VEHÍCULOS ELÉCTRICOS</t>
  </si>
  <si>
    <t>75086</t>
  </si>
  <si>
    <t>SUBV.JCYL.- REHABILITACIÓN VIVIENDAS CALLE ZORZAL.</t>
  </si>
  <si>
    <t>76700</t>
  </si>
  <si>
    <t>INGRESOS POR LIQUIDACIÓN CONSORCIO MERCADO DEL VAL</t>
  </si>
  <si>
    <t>83004</t>
  </si>
  <si>
    <t>OTROS REINTEGROS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</si>
</sst>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&quot;/&quot;mm&quot;/&quot;yyyy"/>
  </numFmts>
  <fonts count="11" x14ac:knownFonts="1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indexed="8"/>
      <name val="Arial Narrow"/>
      <family val="2"/>
    </font>
    <font>
      <sz val="10"/>
      <color indexed="8"/>
      <name val="Arial Narrow"/>
      <family val="2"/>
    </font>
    <font>
      <b/>
      <sz val="10"/>
      <color theme="0"/>
      <name val="Arial Narrow"/>
      <family val="2"/>
    </font>
    <font>
      <b/>
      <sz val="15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8"/>
      <color theme="3"/>
      <name val="Cambria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C6EFCE"/>
      </patternFill>
    </fill>
  </fills>
  <borders count="2">
    <border>
      <left/>
      <right/>
      <top/>
      <bottom/>
      <diagonal/>
    </border>
    <border>
      <left/>
      <right/>
      <top/>
      <bottom style="thick">
        <color theme="4"/>
      </bottom>
      <diagonal/>
    </border>
  </borders>
  <cellStyleXfs count="5">
    <xf numFmtId="0" fontId="0" fillId="0" borderId="0"/>
    <xf numFmtId="0" fontId="3" fillId="0" borderId="0"/>
    <xf numFmtId="0" fontId="9" fillId="3" borderId="0" applyNumberFormat="0" applyBorder="0" applyAlignment="0" applyProtection="0"/>
    <xf numFmtId="0" fontId="8" fillId="0" borderId="1" applyNumberFormat="0" applyFill="0" applyAlignment="0" applyProtection="0"/>
    <xf numFmtId="0" fontId="1" fillId="0" borderId="0"/>
  </cellStyleXfs>
  <cellXfs count="25">
    <xf numFmtId="0" fontId="0" fillId="0" borderId="0" xfId="0" applyNumberFormat="1" applyFill="1" applyBorder="1" applyAlignment="1" applyProtection="1"/>
    <xf numFmtId="1" fontId="4" fillId="0" borderId="0" xfId="1" applyNumberFormat="1" applyFont="1"/>
    <xf numFmtId="49" fontId="4" fillId="0" borderId="0" xfId="1" applyNumberFormat="1" applyFont="1"/>
    <xf numFmtId="4" fontId="4" fillId="0" borderId="0" xfId="1" applyNumberFormat="1" applyFont="1"/>
    <xf numFmtId="0" fontId="5" fillId="0" borderId="0" xfId="0" applyFont="1" applyAlignment="1">
      <alignment vertical="center"/>
    </xf>
    <xf numFmtId="0" fontId="6" fillId="0" borderId="0" xfId="0" applyFont="1" applyAlignment="1">
      <alignment horizontal="left" vertical="center" wrapText="1"/>
    </xf>
    <xf numFmtId="164" fontId="6" fillId="0" borderId="0" xfId="0" applyNumberFormat="1" applyFont="1" applyAlignment="1">
      <alignment vertical="center"/>
    </xf>
    <xf numFmtId="21" fontId="6" fillId="0" borderId="0" xfId="0" applyNumberFormat="1" applyFont="1" applyAlignment="1">
      <alignment horizontal="right" vertical="center"/>
    </xf>
    <xf numFmtId="0" fontId="6" fillId="0" borderId="0" xfId="0" applyNumberFormat="1" applyFont="1" applyFill="1" applyBorder="1" applyAlignment="1" applyProtection="1"/>
    <xf numFmtId="0" fontId="6" fillId="0" borderId="0" xfId="0" applyNumberFormat="1" applyFont="1" applyFill="1" applyBorder="1" applyAlignment="1" applyProtection="1">
      <alignment wrapText="1"/>
    </xf>
    <xf numFmtId="1" fontId="5" fillId="0" borderId="0" xfId="0" applyNumberFormat="1" applyFont="1" applyAlignment="1">
      <alignment horizontal="center" vertical="center"/>
    </xf>
    <xf numFmtId="3" fontId="6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14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5" fillId="0" borderId="0" xfId="0" applyNumberFormat="1" applyFont="1" applyFill="1" applyBorder="1" applyAlignment="1" applyProtection="1"/>
    <xf numFmtId="10" fontId="6" fillId="0" borderId="0" xfId="0" applyNumberFormat="1" applyFont="1" applyAlignment="1">
      <alignment horizontal="right" vertical="center"/>
    </xf>
    <xf numFmtId="4" fontId="6" fillId="0" borderId="0" xfId="0" applyNumberFormat="1" applyFont="1" applyAlignment="1">
      <alignment horizontal="right" vertical="center"/>
    </xf>
    <xf numFmtId="4" fontId="5" fillId="0" borderId="0" xfId="0" applyNumberFormat="1" applyFont="1" applyAlignment="1">
      <alignment horizontal="right" vertical="center"/>
    </xf>
    <xf numFmtId="10" fontId="5" fillId="0" borderId="0" xfId="0" applyNumberFormat="1" applyFont="1" applyAlignment="1">
      <alignment horizontal="right" vertical="center"/>
    </xf>
    <xf numFmtId="1" fontId="4" fillId="0" borderId="0" xfId="4" applyNumberFormat="1" applyFont="1"/>
    <xf numFmtId="49" fontId="4" fillId="0" borderId="0" xfId="4" applyNumberFormat="1" applyFont="1"/>
    <xf numFmtId="4" fontId="4" fillId="0" borderId="0" xfId="4" applyNumberFormat="1" applyFont="1"/>
  </cellXfs>
  <cellStyles count="5">
    <cellStyle name="Buena" xfId="2"/>
    <cellStyle name="Normal" xfId="0" builtinId="0"/>
    <cellStyle name="Normal_EJECUCIÓN INGRESOS" xfId="1"/>
    <cellStyle name="Normal_EJECUCIÓN INGRESOS 3º TRIMESTRE" xfId="4"/>
    <cellStyle name="Título 1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6"/>
  <sheetViews>
    <sheetView tabSelected="1" showWhiteSpace="0" view="pageLayout" zoomScaleNormal="85" workbookViewId="0">
      <selection activeCell="O186" sqref="O186"/>
    </sheetView>
  </sheetViews>
  <sheetFormatPr baseColWidth="10" defaultColWidth="11.3984375" defaultRowHeight="13" x14ac:dyDescent="0.3"/>
  <cols>
    <col min="1" max="2" width="6.8984375" style="8" customWidth="1"/>
    <col min="3" max="3" width="5.69921875" style="8" customWidth="1"/>
    <col min="4" max="4" width="8.3984375" style="8" customWidth="1"/>
    <col min="5" max="5" width="56.296875" style="9" customWidth="1"/>
    <col min="6" max="7" width="14.8984375" style="8" customWidth="1"/>
    <col min="8" max="8" width="14.69921875" style="8" customWidth="1"/>
    <col min="9" max="9" width="14.3984375" style="8" customWidth="1"/>
    <col min="10" max="10" width="13.8984375" style="8" customWidth="1"/>
    <col min="11" max="11" width="13.59765625" style="8" customWidth="1"/>
    <col min="12" max="12" width="13.8984375" style="8" customWidth="1"/>
    <col min="13" max="13" width="13.59765625" style="8" customWidth="1"/>
    <col min="14" max="14" width="13" style="8" customWidth="1"/>
    <col min="15" max="15" width="13.59765625" style="8" customWidth="1"/>
    <col min="16" max="16" width="14.09765625" style="8" customWidth="1"/>
    <col min="17" max="16384" width="11.3984375" style="8"/>
  </cols>
  <sheetData>
    <row r="1" spans="1:16" x14ac:dyDescent="0.3">
      <c r="A1" s="4" t="s">
        <v>0</v>
      </c>
      <c r="B1" s="4"/>
      <c r="C1" s="4"/>
      <c r="D1" s="4"/>
      <c r="E1" s="5"/>
      <c r="F1" s="6"/>
      <c r="G1" s="7"/>
    </row>
    <row r="2" spans="1:16" x14ac:dyDescent="0.3">
      <c r="A2" s="4" t="s">
        <v>1</v>
      </c>
      <c r="B2" s="4"/>
      <c r="C2" s="4"/>
      <c r="D2" s="4"/>
      <c r="F2" s="10">
        <v>2018</v>
      </c>
      <c r="G2" s="11"/>
    </row>
    <row r="3" spans="1:16" x14ac:dyDescent="0.3">
      <c r="A3" s="12" t="s">
        <v>205</v>
      </c>
      <c r="B3" s="12"/>
      <c r="C3" s="12"/>
      <c r="D3" s="12"/>
      <c r="F3" s="13">
        <v>43373</v>
      </c>
      <c r="G3" s="14"/>
    </row>
    <row r="5" spans="1:16" s="17" customFormat="1" ht="36" customHeight="1" x14ac:dyDescent="0.3">
      <c r="A5" s="15" t="s">
        <v>2</v>
      </c>
      <c r="B5" s="15" t="s">
        <v>206</v>
      </c>
      <c r="C5" s="15" t="s">
        <v>207</v>
      </c>
      <c r="D5" s="15" t="s">
        <v>208</v>
      </c>
      <c r="E5" s="16" t="s">
        <v>3</v>
      </c>
      <c r="F5" s="16" t="s">
        <v>4</v>
      </c>
      <c r="G5" s="15" t="s">
        <v>5</v>
      </c>
      <c r="H5" s="16" t="s">
        <v>6</v>
      </c>
      <c r="I5" s="16" t="s">
        <v>7</v>
      </c>
      <c r="J5" s="16" t="s">
        <v>8</v>
      </c>
      <c r="K5" s="16" t="s">
        <v>9</v>
      </c>
      <c r="L5" s="16" t="s">
        <v>10</v>
      </c>
      <c r="M5" s="16" t="s">
        <v>11</v>
      </c>
      <c r="N5" s="16" t="s">
        <v>12</v>
      </c>
      <c r="O5" s="16" t="s">
        <v>13</v>
      </c>
      <c r="P5" s="16" t="s">
        <v>14</v>
      </c>
    </row>
    <row r="6" spans="1:16" x14ac:dyDescent="0.3">
      <c r="A6" s="22" t="s">
        <v>15</v>
      </c>
      <c r="B6" s="14" t="str">
        <f>LEFT(A6,1)</f>
        <v>1</v>
      </c>
      <c r="C6" s="14" t="str">
        <f>LEFT(A6,2)</f>
        <v>10</v>
      </c>
      <c r="D6" s="14" t="str">
        <f>LEFT(A6,3)</f>
        <v>100</v>
      </c>
      <c r="E6" s="23" t="s">
        <v>16</v>
      </c>
      <c r="F6" s="24">
        <v>7140000</v>
      </c>
      <c r="G6" s="24">
        <v>0</v>
      </c>
      <c r="H6" s="24">
        <v>7140000</v>
      </c>
      <c r="I6" s="24">
        <v>5275070.62</v>
      </c>
      <c r="J6" s="18">
        <f>IF(H6=0," ",I6/H6)</f>
        <v>0.73880540896358549</v>
      </c>
      <c r="K6" s="24">
        <v>4781670.12</v>
      </c>
      <c r="L6" s="24">
        <v>112362.62</v>
      </c>
      <c r="M6" s="24">
        <v>4669307.5</v>
      </c>
      <c r="N6" s="18">
        <f>IF(I6=0," ",M6/I6)</f>
        <v>0.8851649269484092</v>
      </c>
      <c r="O6" s="24">
        <v>605763.12</v>
      </c>
      <c r="P6" s="19">
        <f>I6-H6</f>
        <v>-1864929.38</v>
      </c>
    </row>
    <row r="7" spans="1:16" x14ac:dyDescent="0.3">
      <c r="A7" s="22" t="s">
        <v>17</v>
      </c>
      <c r="B7" s="14" t="str">
        <f t="shared" ref="B7:B70" si="0">LEFT(A7,1)</f>
        <v>1</v>
      </c>
      <c r="C7" s="14" t="str">
        <f t="shared" ref="C7:C70" si="1">LEFT(A7,2)</f>
        <v>11</v>
      </c>
      <c r="D7" s="14" t="str">
        <f t="shared" ref="D7:D70" si="2">LEFT(A7,3)</f>
        <v>112</v>
      </c>
      <c r="E7" s="23" t="s">
        <v>18</v>
      </c>
      <c r="F7" s="24">
        <v>365000</v>
      </c>
      <c r="G7" s="24">
        <v>0</v>
      </c>
      <c r="H7" s="24">
        <v>365000</v>
      </c>
      <c r="I7" s="24">
        <v>333133.83</v>
      </c>
      <c r="J7" s="18">
        <f t="shared" ref="J7:J70" si="3">IF(H7=0," ",I7/H7)</f>
        <v>0.91269542465753428</v>
      </c>
      <c r="K7" s="24">
        <v>262715.8</v>
      </c>
      <c r="L7" s="24">
        <v>210.04</v>
      </c>
      <c r="M7" s="24">
        <v>262505.76</v>
      </c>
      <c r="N7" s="18">
        <f t="shared" ref="N7:N70" si="4">IF(I7=0," ",M7/I7)</f>
        <v>0.78798889923608173</v>
      </c>
      <c r="O7" s="24">
        <v>70628.070000000007</v>
      </c>
      <c r="P7" s="19">
        <f t="shared" ref="P7:P70" si="5">I7-H7</f>
        <v>-31866.169999999984</v>
      </c>
    </row>
    <row r="8" spans="1:16" x14ac:dyDescent="0.3">
      <c r="A8" s="22" t="s">
        <v>19</v>
      </c>
      <c r="B8" s="14" t="str">
        <f t="shared" si="0"/>
        <v>1</v>
      </c>
      <c r="C8" s="14" t="str">
        <f t="shared" si="1"/>
        <v>11</v>
      </c>
      <c r="D8" s="14" t="str">
        <f t="shared" si="2"/>
        <v>113</v>
      </c>
      <c r="E8" s="23" t="s">
        <v>20</v>
      </c>
      <c r="F8" s="24">
        <v>70600000</v>
      </c>
      <c r="G8" s="24">
        <v>0</v>
      </c>
      <c r="H8" s="24">
        <v>70600000</v>
      </c>
      <c r="I8" s="24">
        <v>72300329.819999993</v>
      </c>
      <c r="J8" s="18">
        <f t="shared" si="3"/>
        <v>1.0240839917847024</v>
      </c>
      <c r="K8" s="24">
        <v>67387824.219999999</v>
      </c>
      <c r="L8" s="24">
        <v>115137.38</v>
      </c>
      <c r="M8" s="24">
        <v>67272686.840000004</v>
      </c>
      <c r="N8" s="18">
        <f t="shared" si="4"/>
        <v>0.93046168679289731</v>
      </c>
      <c r="O8" s="24">
        <v>5027642.9800000004</v>
      </c>
      <c r="P8" s="19">
        <f t="shared" si="5"/>
        <v>1700329.8199999928</v>
      </c>
    </row>
    <row r="9" spans="1:16" x14ac:dyDescent="0.3">
      <c r="A9" s="22" t="s">
        <v>21</v>
      </c>
      <c r="B9" s="14" t="str">
        <f t="shared" si="0"/>
        <v>1</v>
      </c>
      <c r="C9" s="14" t="str">
        <f t="shared" si="1"/>
        <v>11</v>
      </c>
      <c r="D9" s="14" t="str">
        <f t="shared" si="2"/>
        <v>115</v>
      </c>
      <c r="E9" s="23" t="s">
        <v>22</v>
      </c>
      <c r="F9" s="24">
        <v>17150000</v>
      </c>
      <c r="G9" s="24">
        <v>0</v>
      </c>
      <c r="H9" s="24">
        <v>17150000</v>
      </c>
      <c r="I9" s="24">
        <v>15886271.130000001</v>
      </c>
      <c r="J9" s="18">
        <f t="shared" si="3"/>
        <v>0.92631318542274055</v>
      </c>
      <c r="K9" s="24">
        <v>14185520.640000001</v>
      </c>
      <c r="L9" s="24">
        <v>55114.07</v>
      </c>
      <c r="M9" s="24">
        <v>14130406.57</v>
      </c>
      <c r="N9" s="18">
        <f t="shared" si="4"/>
        <v>0.88947283187908177</v>
      </c>
      <c r="O9" s="24">
        <v>1755864.56</v>
      </c>
      <c r="P9" s="19">
        <f t="shared" si="5"/>
        <v>-1263728.8699999992</v>
      </c>
    </row>
    <row r="10" spans="1:16" x14ac:dyDescent="0.3">
      <c r="A10" s="22" t="s">
        <v>23</v>
      </c>
      <c r="B10" s="14" t="str">
        <f t="shared" si="0"/>
        <v>1</v>
      </c>
      <c r="C10" s="14" t="str">
        <f t="shared" si="1"/>
        <v>11</v>
      </c>
      <c r="D10" s="14" t="str">
        <f t="shared" si="2"/>
        <v>116</v>
      </c>
      <c r="E10" s="23" t="s">
        <v>24</v>
      </c>
      <c r="F10" s="24">
        <v>6200000</v>
      </c>
      <c r="G10" s="24">
        <v>0</v>
      </c>
      <c r="H10" s="24">
        <v>6200000</v>
      </c>
      <c r="I10" s="24">
        <v>6842977.9900000002</v>
      </c>
      <c r="J10" s="18">
        <f t="shared" si="3"/>
        <v>1.1037061274193549</v>
      </c>
      <c r="K10" s="24">
        <v>6875615.4299999997</v>
      </c>
      <c r="L10" s="24">
        <v>164492.99</v>
      </c>
      <c r="M10" s="24">
        <v>6711122.4400000004</v>
      </c>
      <c r="N10" s="18">
        <f t="shared" si="4"/>
        <v>0.98073126200424909</v>
      </c>
      <c r="O10" s="24">
        <v>131855.54999999999</v>
      </c>
      <c r="P10" s="19">
        <f t="shared" si="5"/>
        <v>642977.99000000022</v>
      </c>
    </row>
    <row r="11" spans="1:16" x14ac:dyDescent="0.3">
      <c r="A11" s="22" t="s">
        <v>25</v>
      </c>
      <c r="B11" s="14" t="str">
        <f t="shared" si="0"/>
        <v>1</v>
      </c>
      <c r="C11" s="14" t="str">
        <f t="shared" si="1"/>
        <v>13</v>
      </c>
      <c r="D11" s="14" t="str">
        <f t="shared" si="2"/>
        <v>130</v>
      </c>
      <c r="E11" s="23" t="s">
        <v>26</v>
      </c>
      <c r="F11" s="24">
        <v>11500000</v>
      </c>
      <c r="G11" s="24">
        <v>0</v>
      </c>
      <c r="H11" s="24">
        <v>11500000</v>
      </c>
      <c r="I11" s="24">
        <v>10601642.060000001</v>
      </c>
      <c r="J11" s="18">
        <f t="shared" si="3"/>
        <v>0.92188191826086963</v>
      </c>
      <c r="K11" s="24">
        <v>1102275.6599999999</v>
      </c>
      <c r="L11" s="24">
        <v>60265.4</v>
      </c>
      <c r="M11" s="24">
        <v>1042010.26</v>
      </c>
      <c r="N11" s="18">
        <f t="shared" si="4"/>
        <v>9.8287628850582037E-2</v>
      </c>
      <c r="O11" s="24">
        <v>9559631.8000000007</v>
      </c>
      <c r="P11" s="19">
        <f t="shared" si="5"/>
        <v>-898357.93999999948</v>
      </c>
    </row>
    <row r="12" spans="1:16" x14ac:dyDescent="0.3">
      <c r="A12" s="22" t="s">
        <v>27</v>
      </c>
      <c r="B12" s="14" t="str">
        <f t="shared" si="0"/>
        <v>2</v>
      </c>
      <c r="C12" s="14" t="str">
        <f t="shared" si="1"/>
        <v>21</v>
      </c>
      <c r="D12" s="14" t="str">
        <f t="shared" si="2"/>
        <v>210</v>
      </c>
      <c r="E12" s="23" t="s">
        <v>28</v>
      </c>
      <c r="F12" s="24">
        <v>5451000</v>
      </c>
      <c r="G12" s="24">
        <v>0</v>
      </c>
      <c r="H12" s="24">
        <v>5451000</v>
      </c>
      <c r="I12" s="24">
        <v>4549805.43</v>
      </c>
      <c r="J12" s="18">
        <f t="shared" si="3"/>
        <v>0.83467353329664273</v>
      </c>
      <c r="K12" s="24">
        <v>4146657.25</v>
      </c>
      <c r="L12" s="24">
        <v>99491.68</v>
      </c>
      <c r="M12" s="24">
        <v>4047165.57</v>
      </c>
      <c r="N12" s="18">
        <f t="shared" si="4"/>
        <v>0.88952497689555043</v>
      </c>
      <c r="O12" s="24">
        <v>502639.86</v>
      </c>
      <c r="P12" s="19">
        <f t="shared" si="5"/>
        <v>-901194.5700000003</v>
      </c>
    </row>
    <row r="13" spans="1:16" x14ac:dyDescent="0.3">
      <c r="A13" s="22" t="s">
        <v>29</v>
      </c>
      <c r="B13" s="14" t="str">
        <f t="shared" si="0"/>
        <v>2</v>
      </c>
      <c r="C13" s="14" t="str">
        <f t="shared" si="1"/>
        <v>22</v>
      </c>
      <c r="D13" s="14" t="str">
        <f t="shared" si="2"/>
        <v>220</v>
      </c>
      <c r="E13" s="23" t="s">
        <v>30</v>
      </c>
      <c r="F13" s="24">
        <v>79620</v>
      </c>
      <c r="G13" s="24">
        <v>0</v>
      </c>
      <c r="H13" s="24">
        <v>79620</v>
      </c>
      <c r="I13" s="24">
        <v>56207.7</v>
      </c>
      <c r="J13" s="18">
        <f t="shared" si="3"/>
        <v>0.7059495101733233</v>
      </c>
      <c r="K13" s="24">
        <v>53789.34</v>
      </c>
      <c r="L13" s="24">
        <v>4572.3599999999997</v>
      </c>
      <c r="M13" s="24">
        <v>49216.98</v>
      </c>
      <c r="N13" s="18">
        <f t="shared" si="4"/>
        <v>0.87562700484097389</v>
      </c>
      <c r="O13" s="24">
        <v>6990.72</v>
      </c>
      <c r="P13" s="19">
        <f t="shared" si="5"/>
        <v>-23412.300000000003</v>
      </c>
    </row>
    <row r="14" spans="1:16" x14ac:dyDescent="0.3">
      <c r="A14" s="22" t="s">
        <v>31</v>
      </c>
      <c r="B14" s="14" t="str">
        <f t="shared" si="0"/>
        <v>2</v>
      </c>
      <c r="C14" s="14" t="str">
        <f t="shared" si="1"/>
        <v>22</v>
      </c>
      <c r="D14" s="14" t="str">
        <f t="shared" si="2"/>
        <v>220</v>
      </c>
      <c r="E14" s="23" t="s">
        <v>32</v>
      </c>
      <c r="F14" s="24">
        <v>27640</v>
      </c>
      <c r="G14" s="24">
        <v>0</v>
      </c>
      <c r="H14" s="24">
        <v>27640</v>
      </c>
      <c r="I14" s="24">
        <v>24031.16</v>
      </c>
      <c r="J14" s="18">
        <f t="shared" si="3"/>
        <v>0.86943415340086827</v>
      </c>
      <c r="K14" s="24">
        <v>21172.87</v>
      </c>
      <c r="L14" s="24">
        <v>0</v>
      </c>
      <c r="M14" s="24">
        <v>21172.87</v>
      </c>
      <c r="N14" s="18">
        <f t="shared" si="4"/>
        <v>0.88105900838744355</v>
      </c>
      <c r="O14" s="24">
        <v>2858.29</v>
      </c>
      <c r="P14" s="19">
        <f t="shared" si="5"/>
        <v>-3608.84</v>
      </c>
    </row>
    <row r="15" spans="1:16" x14ac:dyDescent="0.3">
      <c r="A15" s="22" t="s">
        <v>33</v>
      </c>
      <c r="B15" s="14" t="str">
        <f t="shared" si="0"/>
        <v>2</v>
      </c>
      <c r="C15" s="14" t="str">
        <f t="shared" si="1"/>
        <v>22</v>
      </c>
      <c r="D15" s="14" t="str">
        <f t="shared" si="2"/>
        <v>220</v>
      </c>
      <c r="E15" s="23" t="s">
        <v>34</v>
      </c>
      <c r="F15" s="24">
        <v>560700</v>
      </c>
      <c r="G15" s="24">
        <v>0</v>
      </c>
      <c r="H15" s="24">
        <v>560700</v>
      </c>
      <c r="I15" s="24">
        <v>427960.54</v>
      </c>
      <c r="J15" s="18">
        <f t="shared" si="3"/>
        <v>0.76326117353308365</v>
      </c>
      <c r="K15" s="24">
        <v>385269.32</v>
      </c>
      <c r="L15" s="24">
        <v>9769.19</v>
      </c>
      <c r="M15" s="24">
        <v>375500.13</v>
      </c>
      <c r="N15" s="18">
        <f t="shared" si="4"/>
        <v>0.87741764696343272</v>
      </c>
      <c r="O15" s="24">
        <v>52460.41</v>
      </c>
      <c r="P15" s="19">
        <f t="shared" si="5"/>
        <v>-132739.46000000002</v>
      </c>
    </row>
    <row r="16" spans="1:16" x14ac:dyDescent="0.3">
      <c r="A16" s="22" t="s">
        <v>35</v>
      </c>
      <c r="B16" s="14" t="str">
        <f t="shared" si="0"/>
        <v>2</v>
      </c>
      <c r="C16" s="14" t="str">
        <f t="shared" si="1"/>
        <v>22</v>
      </c>
      <c r="D16" s="14" t="str">
        <f t="shared" si="2"/>
        <v>220</v>
      </c>
      <c r="E16" s="23" t="s">
        <v>36</v>
      </c>
      <c r="F16" s="24">
        <v>1239460</v>
      </c>
      <c r="G16" s="24">
        <v>0</v>
      </c>
      <c r="H16" s="24">
        <v>1239460</v>
      </c>
      <c r="I16" s="24">
        <v>1099229.73</v>
      </c>
      <c r="J16" s="18">
        <f t="shared" si="3"/>
        <v>0.8868618027205396</v>
      </c>
      <c r="K16" s="24">
        <v>979339.11</v>
      </c>
      <c r="L16" s="24">
        <v>2136.96</v>
      </c>
      <c r="M16" s="24">
        <v>977202.15</v>
      </c>
      <c r="N16" s="18">
        <f t="shared" si="4"/>
        <v>0.88898810078581125</v>
      </c>
      <c r="O16" s="24">
        <v>122027.58</v>
      </c>
      <c r="P16" s="19">
        <f t="shared" si="5"/>
        <v>-140230.27000000002</v>
      </c>
    </row>
    <row r="17" spans="1:16" x14ac:dyDescent="0.3">
      <c r="A17" s="22" t="s">
        <v>37</v>
      </c>
      <c r="B17" s="14" t="str">
        <f t="shared" si="0"/>
        <v>2</v>
      </c>
      <c r="C17" s="14" t="str">
        <f t="shared" si="1"/>
        <v>22</v>
      </c>
      <c r="D17" s="14" t="str">
        <f t="shared" si="2"/>
        <v>220</v>
      </c>
      <c r="E17" s="23" t="s">
        <v>38</v>
      </c>
      <c r="F17" s="24">
        <v>2150</v>
      </c>
      <c r="G17" s="24">
        <v>0</v>
      </c>
      <c r="H17" s="24">
        <v>2150</v>
      </c>
      <c r="I17" s="24">
        <v>2044.08</v>
      </c>
      <c r="J17" s="18">
        <f t="shared" si="3"/>
        <v>0.95073488372093018</v>
      </c>
      <c r="K17" s="24">
        <v>1877.02</v>
      </c>
      <c r="L17" s="24">
        <v>0</v>
      </c>
      <c r="M17" s="24">
        <v>1877.02</v>
      </c>
      <c r="N17" s="18">
        <f t="shared" si="4"/>
        <v>0.91827130053618256</v>
      </c>
      <c r="O17" s="24">
        <v>167.06</v>
      </c>
      <c r="P17" s="19">
        <f t="shared" si="5"/>
        <v>-105.92000000000007</v>
      </c>
    </row>
    <row r="18" spans="1:16" x14ac:dyDescent="0.3">
      <c r="A18" s="22" t="s">
        <v>39</v>
      </c>
      <c r="B18" s="14" t="str">
        <f t="shared" si="0"/>
        <v>2</v>
      </c>
      <c r="C18" s="14" t="str">
        <f t="shared" si="1"/>
        <v>29</v>
      </c>
      <c r="D18" s="14" t="str">
        <f t="shared" si="2"/>
        <v>290</v>
      </c>
      <c r="E18" s="23" t="s">
        <v>40</v>
      </c>
      <c r="F18" s="24">
        <v>5100000</v>
      </c>
      <c r="G18" s="24">
        <v>0</v>
      </c>
      <c r="H18" s="24">
        <v>5100000</v>
      </c>
      <c r="I18" s="24">
        <v>3556622.51</v>
      </c>
      <c r="J18" s="18">
        <f t="shared" si="3"/>
        <v>0.69737696274509797</v>
      </c>
      <c r="K18" s="24">
        <v>3372362.54</v>
      </c>
      <c r="L18" s="24">
        <v>490799.55</v>
      </c>
      <c r="M18" s="24">
        <v>2881562.99</v>
      </c>
      <c r="N18" s="18">
        <f t="shared" si="4"/>
        <v>0.81019646642229692</v>
      </c>
      <c r="O18" s="24">
        <v>675059.52</v>
      </c>
      <c r="P18" s="19">
        <f t="shared" si="5"/>
        <v>-1543377.4900000002</v>
      </c>
    </row>
    <row r="19" spans="1:16" x14ac:dyDescent="0.3">
      <c r="A19" s="22" t="s">
        <v>41</v>
      </c>
      <c r="B19" s="14" t="str">
        <f t="shared" si="0"/>
        <v>3</v>
      </c>
      <c r="C19" s="14" t="str">
        <f t="shared" si="1"/>
        <v>30</v>
      </c>
      <c r="D19" s="14" t="str">
        <f t="shared" si="2"/>
        <v>302</v>
      </c>
      <c r="E19" s="23" t="s">
        <v>42</v>
      </c>
      <c r="F19" s="24">
        <v>0</v>
      </c>
      <c r="G19" s="24">
        <v>0</v>
      </c>
      <c r="H19" s="24">
        <v>0</v>
      </c>
      <c r="I19" s="24">
        <v>722.14</v>
      </c>
      <c r="J19" s="18" t="str">
        <f t="shared" si="3"/>
        <v xml:space="preserve"> </v>
      </c>
      <c r="K19" s="24">
        <v>297.60000000000002</v>
      </c>
      <c r="L19" s="24">
        <v>542.46</v>
      </c>
      <c r="M19" s="24">
        <v>-244.86</v>
      </c>
      <c r="N19" s="18">
        <f t="shared" si="4"/>
        <v>-0.33907552552136705</v>
      </c>
      <c r="O19" s="24">
        <v>967</v>
      </c>
      <c r="P19" s="19">
        <f t="shared" si="5"/>
        <v>722.14</v>
      </c>
    </row>
    <row r="20" spans="1:16" x14ac:dyDescent="0.3">
      <c r="A20" s="22" t="s">
        <v>43</v>
      </c>
      <c r="B20" s="14" t="str">
        <f t="shared" si="0"/>
        <v>3</v>
      </c>
      <c r="C20" s="14" t="str">
        <f t="shared" si="1"/>
        <v>31</v>
      </c>
      <c r="D20" s="14" t="str">
        <f t="shared" si="2"/>
        <v>319</v>
      </c>
      <c r="E20" s="23" t="s">
        <v>44</v>
      </c>
      <c r="F20" s="24">
        <v>40000</v>
      </c>
      <c r="G20" s="24">
        <v>0</v>
      </c>
      <c r="H20" s="24">
        <v>40000</v>
      </c>
      <c r="I20" s="24">
        <v>29692.04</v>
      </c>
      <c r="J20" s="18">
        <f t="shared" si="3"/>
        <v>0.74230099999999999</v>
      </c>
      <c r="K20" s="24">
        <v>12253.2</v>
      </c>
      <c r="L20" s="24">
        <v>806.39</v>
      </c>
      <c r="M20" s="24">
        <v>11446.81</v>
      </c>
      <c r="N20" s="18">
        <f t="shared" si="4"/>
        <v>0.38551780207759384</v>
      </c>
      <c r="O20" s="24">
        <v>18245.23</v>
      </c>
      <c r="P20" s="19">
        <f t="shared" si="5"/>
        <v>-10307.959999999999</v>
      </c>
    </row>
    <row r="21" spans="1:16" x14ac:dyDescent="0.3">
      <c r="A21" s="22" t="s">
        <v>45</v>
      </c>
      <c r="B21" s="14" t="str">
        <f t="shared" si="0"/>
        <v>3</v>
      </c>
      <c r="C21" s="14" t="str">
        <f t="shared" si="1"/>
        <v>32</v>
      </c>
      <c r="D21" s="14" t="str">
        <f t="shared" si="2"/>
        <v>321</v>
      </c>
      <c r="E21" s="23" t="s">
        <v>46</v>
      </c>
      <c r="F21" s="24">
        <v>2300000</v>
      </c>
      <c r="G21" s="24">
        <v>0</v>
      </c>
      <c r="H21" s="24">
        <v>2300000</v>
      </c>
      <c r="I21" s="24">
        <v>1777360.47</v>
      </c>
      <c r="J21" s="18">
        <f t="shared" si="3"/>
        <v>0.77276542173913043</v>
      </c>
      <c r="K21" s="24">
        <v>1760120.9</v>
      </c>
      <c r="L21" s="24">
        <v>2671.9</v>
      </c>
      <c r="M21" s="24">
        <v>1757449</v>
      </c>
      <c r="N21" s="18">
        <f t="shared" si="4"/>
        <v>0.98879716842132759</v>
      </c>
      <c r="O21" s="24">
        <v>19911.47</v>
      </c>
      <c r="P21" s="19">
        <f t="shared" si="5"/>
        <v>-522639.53</v>
      </c>
    </row>
    <row r="22" spans="1:16" x14ac:dyDescent="0.3">
      <c r="A22" s="22" t="s">
        <v>47</v>
      </c>
      <c r="B22" s="14" t="str">
        <f t="shared" si="0"/>
        <v>3</v>
      </c>
      <c r="C22" s="14" t="str">
        <f t="shared" si="1"/>
        <v>32</v>
      </c>
      <c r="D22" s="14" t="str">
        <f t="shared" si="2"/>
        <v>323</v>
      </c>
      <c r="E22" s="23" t="s">
        <v>48</v>
      </c>
      <c r="F22" s="24">
        <v>220000</v>
      </c>
      <c r="G22" s="24">
        <v>0</v>
      </c>
      <c r="H22" s="24">
        <v>220000</v>
      </c>
      <c r="I22" s="24">
        <v>127916.19</v>
      </c>
      <c r="J22" s="18">
        <f t="shared" si="3"/>
        <v>0.58143722727272729</v>
      </c>
      <c r="K22" s="24">
        <v>130199.18</v>
      </c>
      <c r="L22" s="24">
        <v>6552.33</v>
      </c>
      <c r="M22" s="24">
        <v>123646.85</v>
      </c>
      <c r="N22" s="18">
        <f t="shared" si="4"/>
        <v>0.96662392774519001</v>
      </c>
      <c r="O22" s="24">
        <v>4269.34</v>
      </c>
      <c r="P22" s="19">
        <f t="shared" si="5"/>
        <v>-92083.81</v>
      </c>
    </row>
    <row r="23" spans="1:16" x14ac:dyDescent="0.3">
      <c r="A23" s="22" t="s">
        <v>49</v>
      </c>
      <c r="B23" s="14" t="str">
        <f t="shared" si="0"/>
        <v>3</v>
      </c>
      <c r="C23" s="14" t="str">
        <f t="shared" si="1"/>
        <v>32</v>
      </c>
      <c r="D23" s="14" t="str">
        <f t="shared" si="2"/>
        <v>325</v>
      </c>
      <c r="E23" s="23" t="s">
        <v>50</v>
      </c>
      <c r="F23" s="24">
        <v>150000</v>
      </c>
      <c r="G23" s="24">
        <v>0</v>
      </c>
      <c r="H23" s="24">
        <v>150000</v>
      </c>
      <c r="I23" s="24">
        <v>130933.03</v>
      </c>
      <c r="J23" s="18">
        <f t="shared" si="3"/>
        <v>0.87288686666666671</v>
      </c>
      <c r="K23" s="24">
        <v>103595.89</v>
      </c>
      <c r="L23" s="24">
        <v>1290.3800000000001</v>
      </c>
      <c r="M23" s="24">
        <v>102305.51</v>
      </c>
      <c r="N23" s="18">
        <f t="shared" si="4"/>
        <v>0.78135753827739263</v>
      </c>
      <c r="O23" s="24">
        <v>28627.52</v>
      </c>
      <c r="P23" s="19">
        <f t="shared" si="5"/>
        <v>-19066.97</v>
      </c>
    </row>
    <row r="24" spans="1:16" x14ac:dyDescent="0.3">
      <c r="A24" s="22" t="s">
        <v>51</v>
      </c>
      <c r="B24" s="14" t="str">
        <f t="shared" si="0"/>
        <v>3</v>
      </c>
      <c r="C24" s="14" t="str">
        <f t="shared" si="1"/>
        <v>32</v>
      </c>
      <c r="D24" s="14" t="str">
        <f t="shared" si="2"/>
        <v>326</v>
      </c>
      <c r="E24" s="23" t="s">
        <v>52</v>
      </c>
      <c r="F24" s="24">
        <v>280000</v>
      </c>
      <c r="G24" s="24">
        <v>0</v>
      </c>
      <c r="H24" s="24">
        <v>280000</v>
      </c>
      <c r="I24" s="24">
        <v>191062.69</v>
      </c>
      <c r="J24" s="18">
        <f t="shared" si="3"/>
        <v>0.68236675000000002</v>
      </c>
      <c r="K24" s="24">
        <v>190570.01</v>
      </c>
      <c r="L24" s="24">
        <v>841.66</v>
      </c>
      <c r="M24" s="24">
        <v>189728.35</v>
      </c>
      <c r="N24" s="18">
        <f t="shared" si="4"/>
        <v>0.99301621891746628</v>
      </c>
      <c r="O24" s="24">
        <v>1334.34</v>
      </c>
      <c r="P24" s="19">
        <f t="shared" si="5"/>
        <v>-88937.31</v>
      </c>
    </row>
    <row r="25" spans="1:16" x14ac:dyDescent="0.3">
      <c r="A25" s="22" t="s">
        <v>53</v>
      </c>
      <c r="B25" s="14" t="str">
        <f t="shared" si="0"/>
        <v>3</v>
      </c>
      <c r="C25" s="14" t="str">
        <f t="shared" si="1"/>
        <v>32</v>
      </c>
      <c r="D25" s="14" t="str">
        <f t="shared" si="2"/>
        <v>329</v>
      </c>
      <c r="E25" s="23" t="s">
        <v>54</v>
      </c>
      <c r="F25" s="24">
        <v>15000</v>
      </c>
      <c r="G25" s="24">
        <v>0</v>
      </c>
      <c r="H25" s="24">
        <v>15000</v>
      </c>
      <c r="I25" s="24">
        <v>9675.4599999999991</v>
      </c>
      <c r="J25" s="18">
        <f t="shared" si="3"/>
        <v>0.64503066666666664</v>
      </c>
      <c r="K25" s="24">
        <v>9664.7199999999993</v>
      </c>
      <c r="L25" s="24">
        <v>0</v>
      </c>
      <c r="M25" s="24">
        <v>9664.7199999999993</v>
      </c>
      <c r="N25" s="18">
        <f t="shared" si="4"/>
        <v>0.99888997525699041</v>
      </c>
      <c r="O25" s="24">
        <v>10.74</v>
      </c>
      <c r="P25" s="19">
        <f t="shared" si="5"/>
        <v>-5324.5400000000009</v>
      </c>
    </row>
    <row r="26" spans="1:16" x14ac:dyDescent="0.3">
      <c r="A26" s="22" t="s">
        <v>55</v>
      </c>
      <c r="B26" s="14" t="str">
        <f t="shared" si="0"/>
        <v>3</v>
      </c>
      <c r="C26" s="14" t="str">
        <f t="shared" si="1"/>
        <v>32</v>
      </c>
      <c r="D26" s="14" t="str">
        <f t="shared" si="2"/>
        <v>329</v>
      </c>
      <c r="E26" s="23" t="s">
        <v>56</v>
      </c>
      <c r="F26" s="24">
        <v>300000</v>
      </c>
      <c r="G26" s="24">
        <v>0</v>
      </c>
      <c r="H26" s="24">
        <v>300000</v>
      </c>
      <c r="I26" s="24">
        <v>168459.08</v>
      </c>
      <c r="J26" s="18">
        <f t="shared" si="3"/>
        <v>0.56153026666666661</v>
      </c>
      <c r="K26" s="24">
        <v>163955.16</v>
      </c>
      <c r="L26" s="24">
        <v>613.91999999999996</v>
      </c>
      <c r="M26" s="24">
        <v>163341.24</v>
      </c>
      <c r="N26" s="18">
        <f t="shared" si="4"/>
        <v>0.96961968449548697</v>
      </c>
      <c r="O26" s="24">
        <v>5117.84</v>
      </c>
      <c r="P26" s="19">
        <f t="shared" si="5"/>
        <v>-131540.92000000001</v>
      </c>
    </row>
    <row r="27" spans="1:16" x14ac:dyDescent="0.3">
      <c r="A27" s="22" t="s">
        <v>57</v>
      </c>
      <c r="B27" s="14" t="str">
        <f t="shared" si="0"/>
        <v>3</v>
      </c>
      <c r="C27" s="14" t="str">
        <f t="shared" si="1"/>
        <v>32</v>
      </c>
      <c r="D27" s="14" t="str">
        <f t="shared" si="2"/>
        <v>329</v>
      </c>
      <c r="E27" s="23" t="s">
        <v>58</v>
      </c>
      <c r="F27" s="24">
        <v>12000</v>
      </c>
      <c r="G27" s="24">
        <v>0</v>
      </c>
      <c r="H27" s="24">
        <v>12000</v>
      </c>
      <c r="I27" s="24">
        <v>14394.24</v>
      </c>
      <c r="J27" s="18">
        <f t="shared" si="3"/>
        <v>1.1995199999999999</v>
      </c>
      <c r="K27" s="24">
        <v>9271.2900000000009</v>
      </c>
      <c r="L27" s="24">
        <v>0</v>
      </c>
      <c r="M27" s="24">
        <v>9271.2900000000009</v>
      </c>
      <c r="N27" s="18">
        <f t="shared" si="4"/>
        <v>0.64409722222222232</v>
      </c>
      <c r="O27" s="24">
        <v>5122.95</v>
      </c>
      <c r="P27" s="19">
        <f t="shared" si="5"/>
        <v>2394.2399999999998</v>
      </c>
    </row>
    <row r="28" spans="1:16" x14ac:dyDescent="0.3">
      <c r="A28" s="22" t="s">
        <v>59</v>
      </c>
      <c r="B28" s="14" t="str">
        <f t="shared" si="0"/>
        <v>3</v>
      </c>
      <c r="C28" s="14" t="str">
        <f t="shared" si="1"/>
        <v>32</v>
      </c>
      <c r="D28" s="14" t="str">
        <f t="shared" si="2"/>
        <v>329</v>
      </c>
      <c r="E28" s="23" t="s">
        <v>60</v>
      </c>
      <c r="F28" s="24">
        <v>15000</v>
      </c>
      <c r="G28" s="24">
        <v>0</v>
      </c>
      <c r="H28" s="24">
        <v>15000</v>
      </c>
      <c r="I28" s="24">
        <v>4480.32</v>
      </c>
      <c r="J28" s="18">
        <f t="shared" si="3"/>
        <v>0.29868799999999995</v>
      </c>
      <c r="K28" s="24">
        <v>1457.25</v>
      </c>
      <c r="L28" s="24">
        <v>128.63</v>
      </c>
      <c r="M28" s="24">
        <v>1328.62</v>
      </c>
      <c r="N28" s="18">
        <f t="shared" si="4"/>
        <v>0.29654578244411112</v>
      </c>
      <c r="O28" s="24">
        <v>3151.7</v>
      </c>
      <c r="P28" s="19">
        <f t="shared" si="5"/>
        <v>-10519.68</v>
      </c>
    </row>
    <row r="29" spans="1:16" x14ac:dyDescent="0.3">
      <c r="A29" s="22" t="s">
        <v>61</v>
      </c>
      <c r="B29" s="14" t="str">
        <f t="shared" si="0"/>
        <v>3</v>
      </c>
      <c r="C29" s="14" t="str">
        <f t="shared" si="1"/>
        <v>32</v>
      </c>
      <c r="D29" s="14" t="str">
        <f t="shared" si="2"/>
        <v>329</v>
      </c>
      <c r="E29" s="23" t="s">
        <v>255</v>
      </c>
      <c r="F29" s="24">
        <v>5000</v>
      </c>
      <c r="G29" s="24">
        <v>0</v>
      </c>
      <c r="H29" s="24">
        <v>5000</v>
      </c>
      <c r="I29" s="24">
        <v>4594.17</v>
      </c>
      <c r="J29" s="18">
        <f t="shared" si="3"/>
        <v>0.91883400000000004</v>
      </c>
      <c r="K29" s="24">
        <v>4594.17</v>
      </c>
      <c r="L29" s="24">
        <v>0</v>
      </c>
      <c r="M29" s="24">
        <v>4594.17</v>
      </c>
      <c r="N29" s="18">
        <f t="shared" si="4"/>
        <v>1</v>
      </c>
      <c r="O29" s="24">
        <v>0</v>
      </c>
      <c r="P29" s="19">
        <f t="shared" si="5"/>
        <v>-405.82999999999993</v>
      </c>
    </row>
    <row r="30" spans="1:16" x14ac:dyDescent="0.3">
      <c r="A30" s="22" t="s">
        <v>62</v>
      </c>
      <c r="B30" s="14" t="str">
        <f t="shared" si="0"/>
        <v>3</v>
      </c>
      <c r="C30" s="14" t="str">
        <f t="shared" si="1"/>
        <v>33</v>
      </c>
      <c r="D30" s="14" t="str">
        <f t="shared" si="2"/>
        <v>330</v>
      </c>
      <c r="E30" s="23" t="s">
        <v>63</v>
      </c>
      <c r="F30" s="24">
        <v>4600000</v>
      </c>
      <c r="G30" s="24">
        <v>0</v>
      </c>
      <c r="H30" s="24">
        <v>4600000</v>
      </c>
      <c r="I30" s="24">
        <v>3182749.26</v>
      </c>
      <c r="J30" s="18">
        <f t="shared" si="3"/>
        <v>0.6919020130434782</v>
      </c>
      <c r="K30" s="24">
        <v>3183213.07</v>
      </c>
      <c r="L30" s="24">
        <v>463.81</v>
      </c>
      <c r="M30" s="24">
        <v>3182749.26</v>
      </c>
      <c r="N30" s="18">
        <f t="shared" si="4"/>
        <v>1</v>
      </c>
      <c r="O30" s="24">
        <v>0</v>
      </c>
      <c r="P30" s="19">
        <f t="shared" si="5"/>
        <v>-1417250.7400000002</v>
      </c>
    </row>
    <row r="31" spans="1:16" x14ac:dyDescent="0.3">
      <c r="A31" s="22" t="s">
        <v>64</v>
      </c>
      <c r="B31" s="14" t="str">
        <f t="shared" si="0"/>
        <v>3</v>
      </c>
      <c r="C31" s="14" t="str">
        <f t="shared" si="1"/>
        <v>33</v>
      </c>
      <c r="D31" s="14" t="str">
        <f t="shared" si="2"/>
        <v>331</v>
      </c>
      <c r="E31" s="23" t="s">
        <v>65</v>
      </c>
      <c r="F31" s="24">
        <v>1600000</v>
      </c>
      <c r="G31" s="24">
        <v>0</v>
      </c>
      <c r="H31" s="24">
        <v>1600000</v>
      </c>
      <c r="I31" s="24">
        <v>1545431.15</v>
      </c>
      <c r="J31" s="18">
        <f t="shared" si="3"/>
        <v>0.96589446874999996</v>
      </c>
      <c r="K31" s="24">
        <v>67318.64</v>
      </c>
      <c r="L31" s="24">
        <v>33317.47</v>
      </c>
      <c r="M31" s="24">
        <v>34001.17</v>
      </c>
      <c r="N31" s="18">
        <f t="shared" si="4"/>
        <v>2.2001090116502441E-2</v>
      </c>
      <c r="O31" s="24">
        <v>1511429.98</v>
      </c>
      <c r="P31" s="19">
        <f t="shared" si="5"/>
        <v>-54568.850000000093</v>
      </c>
    </row>
    <row r="32" spans="1:16" x14ac:dyDescent="0.3">
      <c r="A32" s="22" t="s">
        <v>66</v>
      </c>
      <c r="B32" s="14" t="str">
        <f t="shared" si="0"/>
        <v>3</v>
      </c>
      <c r="C32" s="14" t="str">
        <f t="shared" si="1"/>
        <v>33</v>
      </c>
      <c r="D32" s="14" t="str">
        <f t="shared" si="2"/>
        <v>334</v>
      </c>
      <c r="E32" s="23" t="s">
        <v>256</v>
      </c>
      <c r="F32" s="24">
        <v>20000</v>
      </c>
      <c r="G32" s="24">
        <v>0</v>
      </c>
      <c r="H32" s="24">
        <v>20000</v>
      </c>
      <c r="I32" s="24">
        <v>18974.18</v>
      </c>
      <c r="J32" s="18">
        <f t="shared" si="3"/>
        <v>0.94870900000000002</v>
      </c>
      <c r="K32" s="24">
        <v>18808.55</v>
      </c>
      <c r="L32" s="24">
        <v>187.73</v>
      </c>
      <c r="M32" s="24">
        <v>18620.82</v>
      </c>
      <c r="N32" s="18">
        <f t="shared" si="4"/>
        <v>0.98137679731087191</v>
      </c>
      <c r="O32" s="24">
        <v>353.36</v>
      </c>
      <c r="P32" s="19">
        <f t="shared" si="5"/>
        <v>-1025.8199999999997</v>
      </c>
    </row>
    <row r="33" spans="1:16" x14ac:dyDescent="0.3">
      <c r="A33" s="22" t="s">
        <v>67</v>
      </c>
      <c r="B33" s="14" t="str">
        <f t="shared" si="0"/>
        <v>3</v>
      </c>
      <c r="C33" s="14" t="str">
        <f t="shared" si="1"/>
        <v>33</v>
      </c>
      <c r="D33" s="14" t="str">
        <f t="shared" si="2"/>
        <v>335</v>
      </c>
      <c r="E33" s="23" t="s">
        <v>68</v>
      </c>
      <c r="F33" s="24">
        <v>900000</v>
      </c>
      <c r="G33" s="24">
        <v>0</v>
      </c>
      <c r="H33" s="24">
        <v>900000</v>
      </c>
      <c r="I33" s="24">
        <v>867511.45</v>
      </c>
      <c r="J33" s="18">
        <f t="shared" si="3"/>
        <v>0.96390161111111106</v>
      </c>
      <c r="K33" s="24">
        <v>859858.02</v>
      </c>
      <c r="L33" s="24">
        <v>2037.27</v>
      </c>
      <c r="M33" s="24">
        <v>857820.75</v>
      </c>
      <c r="N33" s="18">
        <f t="shared" si="4"/>
        <v>0.98882931170533839</v>
      </c>
      <c r="O33" s="24">
        <v>9690.7000000000007</v>
      </c>
      <c r="P33" s="19">
        <f t="shared" si="5"/>
        <v>-32488.550000000047</v>
      </c>
    </row>
    <row r="34" spans="1:16" x14ac:dyDescent="0.3">
      <c r="A34" s="22" t="s">
        <v>69</v>
      </c>
      <c r="B34" s="14" t="str">
        <f t="shared" si="0"/>
        <v>3</v>
      </c>
      <c r="C34" s="14" t="str">
        <f t="shared" si="1"/>
        <v>33</v>
      </c>
      <c r="D34" s="14" t="str">
        <f t="shared" si="2"/>
        <v>335</v>
      </c>
      <c r="E34" s="23" t="s">
        <v>70</v>
      </c>
      <c r="F34" s="24">
        <v>60000</v>
      </c>
      <c r="G34" s="24">
        <v>0</v>
      </c>
      <c r="H34" s="24">
        <v>60000</v>
      </c>
      <c r="I34" s="24">
        <v>53944.88</v>
      </c>
      <c r="J34" s="18">
        <f t="shared" si="3"/>
        <v>0.89908133333333329</v>
      </c>
      <c r="K34" s="24">
        <v>351.78</v>
      </c>
      <c r="L34" s="24">
        <v>0</v>
      </c>
      <c r="M34" s="24">
        <v>351.78</v>
      </c>
      <c r="N34" s="18">
        <f t="shared" si="4"/>
        <v>6.5211007977031372E-3</v>
      </c>
      <c r="O34" s="24">
        <v>53593.1</v>
      </c>
      <c r="P34" s="19">
        <f t="shared" si="5"/>
        <v>-6055.1200000000026</v>
      </c>
    </row>
    <row r="35" spans="1:16" x14ac:dyDescent="0.3">
      <c r="A35" s="22" t="s">
        <v>71</v>
      </c>
      <c r="B35" s="14" t="str">
        <f t="shared" si="0"/>
        <v>3</v>
      </c>
      <c r="C35" s="14" t="str">
        <f t="shared" si="1"/>
        <v>33</v>
      </c>
      <c r="D35" s="14" t="str">
        <f t="shared" si="2"/>
        <v>335</v>
      </c>
      <c r="E35" s="23" t="s">
        <v>72</v>
      </c>
      <c r="F35" s="24">
        <v>500000</v>
      </c>
      <c r="G35" s="24">
        <v>0</v>
      </c>
      <c r="H35" s="24">
        <v>500000</v>
      </c>
      <c r="I35" s="24">
        <v>288326.46999999997</v>
      </c>
      <c r="J35" s="18">
        <f t="shared" si="3"/>
        <v>0.57665293999999989</v>
      </c>
      <c r="K35" s="24">
        <v>159570.23999999999</v>
      </c>
      <c r="L35" s="24">
        <v>16.71</v>
      </c>
      <c r="M35" s="24">
        <v>159553.53</v>
      </c>
      <c r="N35" s="18">
        <f t="shared" si="4"/>
        <v>0.55337801624665273</v>
      </c>
      <c r="O35" s="24">
        <v>128772.94</v>
      </c>
      <c r="P35" s="19">
        <f t="shared" si="5"/>
        <v>-211673.53000000003</v>
      </c>
    </row>
    <row r="36" spans="1:16" x14ac:dyDescent="0.3">
      <c r="A36" s="22" t="s">
        <v>73</v>
      </c>
      <c r="B36" s="14" t="str">
        <f t="shared" si="0"/>
        <v>3</v>
      </c>
      <c r="C36" s="14" t="str">
        <f t="shared" si="1"/>
        <v>33</v>
      </c>
      <c r="D36" s="14" t="str">
        <f t="shared" si="2"/>
        <v>335</v>
      </c>
      <c r="E36" s="23" t="s">
        <v>74</v>
      </c>
      <c r="F36" s="24">
        <v>4550000</v>
      </c>
      <c r="G36" s="24">
        <v>0</v>
      </c>
      <c r="H36" s="24">
        <v>4550000</v>
      </c>
      <c r="I36" s="24">
        <v>2720758.63</v>
      </c>
      <c r="J36" s="18">
        <f t="shared" si="3"/>
        <v>0.59796892967032966</v>
      </c>
      <c r="K36" s="24">
        <v>2090243.27</v>
      </c>
      <c r="L36" s="24">
        <v>39255.4</v>
      </c>
      <c r="M36" s="24">
        <v>2050987.87</v>
      </c>
      <c r="N36" s="18">
        <f t="shared" si="4"/>
        <v>0.75382940896892425</v>
      </c>
      <c r="O36" s="24">
        <v>669770.76</v>
      </c>
      <c r="P36" s="19">
        <f t="shared" si="5"/>
        <v>-1829241.37</v>
      </c>
    </row>
    <row r="37" spans="1:16" x14ac:dyDescent="0.3">
      <c r="A37" s="22" t="s">
        <v>75</v>
      </c>
      <c r="B37" s="14" t="str">
        <f t="shared" si="0"/>
        <v>3</v>
      </c>
      <c r="C37" s="14" t="str">
        <f t="shared" si="1"/>
        <v>33</v>
      </c>
      <c r="D37" s="14" t="str">
        <f t="shared" si="2"/>
        <v>335</v>
      </c>
      <c r="E37" s="23" t="s">
        <v>76</v>
      </c>
      <c r="F37" s="24">
        <v>500000</v>
      </c>
      <c r="G37" s="24">
        <v>0</v>
      </c>
      <c r="H37" s="24">
        <v>500000</v>
      </c>
      <c r="I37" s="24">
        <v>-229359.89</v>
      </c>
      <c r="J37" s="18">
        <f t="shared" si="3"/>
        <v>-0.45871978000000002</v>
      </c>
      <c r="K37" s="24">
        <v>183555.79</v>
      </c>
      <c r="L37" s="24">
        <v>437764.36</v>
      </c>
      <c r="M37" s="24">
        <v>-254208.57</v>
      </c>
      <c r="N37" s="18">
        <f t="shared" si="4"/>
        <v>1.1083392567026431</v>
      </c>
      <c r="O37" s="24">
        <v>24848.68</v>
      </c>
      <c r="P37" s="19">
        <f t="shared" si="5"/>
        <v>-729359.89</v>
      </c>
    </row>
    <row r="38" spans="1:16" x14ac:dyDescent="0.3">
      <c r="A38" s="22" t="s">
        <v>77</v>
      </c>
      <c r="B38" s="14" t="str">
        <f t="shared" si="0"/>
        <v>3</v>
      </c>
      <c r="C38" s="14" t="str">
        <f t="shared" si="1"/>
        <v>33</v>
      </c>
      <c r="D38" s="14" t="str">
        <f t="shared" si="2"/>
        <v>338</v>
      </c>
      <c r="E38" s="23" t="s">
        <v>78</v>
      </c>
      <c r="F38" s="24">
        <v>1100000</v>
      </c>
      <c r="G38" s="24">
        <v>0</v>
      </c>
      <c r="H38" s="24">
        <v>1100000</v>
      </c>
      <c r="I38" s="24">
        <v>496691.68</v>
      </c>
      <c r="J38" s="18">
        <f t="shared" si="3"/>
        <v>0.45153789090909091</v>
      </c>
      <c r="K38" s="24">
        <v>562262.81999999995</v>
      </c>
      <c r="L38" s="24">
        <v>65571.14</v>
      </c>
      <c r="M38" s="24">
        <v>496691.68</v>
      </c>
      <c r="N38" s="18">
        <f t="shared" si="4"/>
        <v>1</v>
      </c>
      <c r="O38" s="24">
        <v>0</v>
      </c>
      <c r="P38" s="19">
        <f t="shared" si="5"/>
        <v>-603308.32000000007</v>
      </c>
    </row>
    <row r="39" spans="1:16" x14ac:dyDescent="0.3">
      <c r="A39" s="22" t="s">
        <v>79</v>
      </c>
      <c r="B39" s="14" t="str">
        <f t="shared" si="0"/>
        <v>3</v>
      </c>
      <c r="C39" s="14" t="str">
        <f t="shared" si="1"/>
        <v>34</v>
      </c>
      <c r="D39" s="14" t="str">
        <f t="shared" si="2"/>
        <v>342</v>
      </c>
      <c r="E39" s="23" t="s">
        <v>80</v>
      </c>
      <c r="F39" s="24">
        <v>54000</v>
      </c>
      <c r="G39" s="24">
        <v>0</v>
      </c>
      <c r="H39" s="24">
        <v>54000</v>
      </c>
      <c r="I39" s="24">
        <v>76392</v>
      </c>
      <c r="J39" s="18">
        <f t="shared" si="3"/>
        <v>1.4146666666666667</v>
      </c>
      <c r="K39" s="24">
        <v>76433</v>
      </c>
      <c r="L39" s="24">
        <v>41</v>
      </c>
      <c r="M39" s="24">
        <v>76392</v>
      </c>
      <c r="N39" s="18">
        <f t="shared" si="4"/>
        <v>1</v>
      </c>
      <c r="O39" s="24">
        <v>0</v>
      </c>
      <c r="P39" s="19">
        <f t="shared" si="5"/>
        <v>22392</v>
      </c>
    </row>
    <row r="40" spans="1:16" x14ac:dyDescent="0.3">
      <c r="A40" s="22" t="s">
        <v>81</v>
      </c>
      <c r="B40" s="14" t="str">
        <f t="shared" si="0"/>
        <v>3</v>
      </c>
      <c r="C40" s="14" t="str">
        <f t="shared" si="1"/>
        <v>34</v>
      </c>
      <c r="D40" s="14" t="str">
        <f t="shared" si="2"/>
        <v>342</v>
      </c>
      <c r="E40" s="23" t="s">
        <v>82</v>
      </c>
      <c r="F40" s="24">
        <v>1109000</v>
      </c>
      <c r="G40" s="24">
        <v>0</v>
      </c>
      <c r="H40" s="24">
        <v>1109000</v>
      </c>
      <c r="I40" s="24">
        <v>797515.25</v>
      </c>
      <c r="J40" s="18">
        <f t="shared" si="3"/>
        <v>0.71913007213706037</v>
      </c>
      <c r="K40" s="24">
        <v>797750.25</v>
      </c>
      <c r="L40" s="24">
        <v>235</v>
      </c>
      <c r="M40" s="24">
        <v>797515.25</v>
      </c>
      <c r="N40" s="18">
        <f t="shared" si="4"/>
        <v>1</v>
      </c>
      <c r="O40" s="24">
        <v>0</v>
      </c>
      <c r="P40" s="19">
        <f t="shared" si="5"/>
        <v>-311484.75</v>
      </c>
    </row>
    <row r="41" spans="1:16" x14ac:dyDescent="0.3">
      <c r="A41" s="22" t="s">
        <v>83</v>
      </c>
      <c r="B41" s="14" t="str">
        <f t="shared" si="0"/>
        <v>3</v>
      </c>
      <c r="C41" s="14" t="str">
        <f t="shared" si="1"/>
        <v>34</v>
      </c>
      <c r="D41" s="14" t="str">
        <f t="shared" si="2"/>
        <v>349</v>
      </c>
      <c r="E41" s="23" t="s">
        <v>84</v>
      </c>
      <c r="F41" s="24">
        <v>15000</v>
      </c>
      <c r="G41" s="24">
        <v>0</v>
      </c>
      <c r="H41" s="24">
        <v>15000</v>
      </c>
      <c r="I41" s="24">
        <v>12874.87</v>
      </c>
      <c r="J41" s="18">
        <f t="shared" si="3"/>
        <v>0.85832466666666674</v>
      </c>
      <c r="K41" s="24">
        <v>12864.31</v>
      </c>
      <c r="L41" s="24">
        <v>7.44</v>
      </c>
      <c r="M41" s="24">
        <v>12856.87</v>
      </c>
      <c r="N41" s="18">
        <f t="shared" si="4"/>
        <v>0.99860192763111399</v>
      </c>
      <c r="O41" s="24">
        <v>18</v>
      </c>
      <c r="P41" s="19">
        <f t="shared" si="5"/>
        <v>-2125.1299999999992</v>
      </c>
    </row>
    <row r="42" spans="1:16" x14ac:dyDescent="0.3">
      <c r="A42" s="22" t="s">
        <v>85</v>
      </c>
      <c r="B42" s="14" t="str">
        <f t="shared" si="0"/>
        <v>3</v>
      </c>
      <c r="C42" s="14" t="str">
        <f t="shared" si="1"/>
        <v>34</v>
      </c>
      <c r="D42" s="14" t="str">
        <f t="shared" si="2"/>
        <v>349</v>
      </c>
      <c r="E42" s="23" t="s">
        <v>86</v>
      </c>
      <c r="F42" s="24">
        <v>20000</v>
      </c>
      <c r="G42" s="24">
        <v>0</v>
      </c>
      <c r="H42" s="24">
        <v>20000</v>
      </c>
      <c r="I42" s="24">
        <v>15047.88</v>
      </c>
      <c r="J42" s="18">
        <f t="shared" si="3"/>
        <v>0.75239400000000001</v>
      </c>
      <c r="K42" s="24">
        <v>14584.21</v>
      </c>
      <c r="L42" s="24">
        <v>0</v>
      </c>
      <c r="M42" s="24">
        <v>14584.21</v>
      </c>
      <c r="N42" s="18">
        <f t="shared" si="4"/>
        <v>0.9691870216934213</v>
      </c>
      <c r="O42" s="24">
        <v>463.67</v>
      </c>
      <c r="P42" s="19">
        <f t="shared" si="5"/>
        <v>-4952.1200000000008</v>
      </c>
    </row>
    <row r="43" spans="1:16" x14ac:dyDescent="0.3">
      <c r="A43" s="22" t="s">
        <v>87</v>
      </c>
      <c r="B43" s="14" t="str">
        <f t="shared" si="0"/>
        <v>3</v>
      </c>
      <c r="C43" s="14" t="str">
        <f t="shared" si="1"/>
        <v>34</v>
      </c>
      <c r="D43" s="14" t="str">
        <f t="shared" si="2"/>
        <v>349</v>
      </c>
      <c r="E43" s="23" t="s">
        <v>88</v>
      </c>
      <c r="F43" s="24">
        <v>15000</v>
      </c>
      <c r="G43" s="24">
        <v>0</v>
      </c>
      <c r="H43" s="24">
        <v>15000</v>
      </c>
      <c r="I43" s="24">
        <v>9669.2000000000007</v>
      </c>
      <c r="J43" s="18">
        <f t="shared" si="3"/>
        <v>0.64461333333333337</v>
      </c>
      <c r="K43" s="24">
        <v>9090.69</v>
      </c>
      <c r="L43" s="24">
        <v>82.64</v>
      </c>
      <c r="M43" s="24">
        <v>9008.0499999999993</v>
      </c>
      <c r="N43" s="18">
        <f t="shared" si="4"/>
        <v>0.93162309187936942</v>
      </c>
      <c r="O43" s="24">
        <v>661.15</v>
      </c>
      <c r="P43" s="19">
        <f t="shared" si="5"/>
        <v>-5330.7999999999993</v>
      </c>
    </row>
    <row r="44" spans="1:16" x14ac:dyDescent="0.3">
      <c r="A44" s="22" t="s">
        <v>89</v>
      </c>
      <c r="B44" s="14" t="str">
        <f t="shared" si="0"/>
        <v>3</v>
      </c>
      <c r="C44" s="14" t="str">
        <f t="shared" si="1"/>
        <v>34</v>
      </c>
      <c r="D44" s="14" t="str">
        <f t="shared" si="2"/>
        <v>349</v>
      </c>
      <c r="E44" s="23" t="s">
        <v>90</v>
      </c>
      <c r="F44" s="24">
        <v>0</v>
      </c>
      <c r="G44" s="24">
        <v>0</v>
      </c>
      <c r="H44" s="24">
        <v>0</v>
      </c>
      <c r="I44" s="24">
        <v>1392.57</v>
      </c>
      <c r="J44" s="18" t="str">
        <f t="shared" si="3"/>
        <v xml:space="preserve"> </v>
      </c>
      <c r="K44" s="24">
        <v>1417.36</v>
      </c>
      <c r="L44" s="24">
        <v>24.79</v>
      </c>
      <c r="M44" s="24">
        <v>1392.57</v>
      </c>
      <c r="N44" s="18">
        <f t="shared" si="4"/>
        <v>1</v>
      </c>
      <c r="O44" s="24">
        <v>0</v>
      </c>
      <c r="P44" s="19">
        <f t="shared" si="5"/>
        <v>1392.57</v>
      </c>
    </row>
    <row r="45" spans="1:16" x14ac:dyDescent="0.3">
      <c r="A45" s="22" t="s">
        <v>228</v>
      </c>
      <c r="B45" s="14" t="str">
        <f t="shared" si="0"/>
        <v>3</v>
      </c>
      <c r="C45" s="14" t="str">
        <f t="shared" si="1"/>
        <v>34</v>
      </c>
      <c r="D45" s="14" t="str">
        <f t="shared" si="2"/>
        <v>349</v>
      </c>
      <c r="E45" s="23" t="s">
        <v>257</v>
      </c>
      <c r="F45" s="24">
        <v>0</v>
      </c>
      <c r="G45" s="24">
        <v>0</v>
      </c>
      <c r="H45" s="24">
        <v>0</v>
      </c>
      <c r="I45" s="24">
        <v>18785.849999999999</v>
      </c>
      <c r="J45" s="18" t="str">
        <f t="shared" si="3"/>
        <v xml:space="preserve"> </v>
      </c>
      <c r="K45" s="24">
        <v>8805.85</v>
      </c>
      <c r="L45" s="24">
        <v>0</v>
      </c>
      <c r="M45" s="24">
        <v>8805.85</v>
      </c>
      <c r="N45" s="18">
        <f t="shared" si="4"/>
        <v>0.46874908508265534</v>
      </c>
      <c r="O45" s="24">
        <v>9980</v>
      </c>
      <c r="P45" s="19">
        <f t="shared" si="5"/>
        <v>18785.849999999999</v>
      </c>
    </row>
    <row r="46" spans="1:16" x14ac:dyDescent="0.3">
      <c r="A46" s="22" t="s">
        <v>91</v>
      </c>
      <c r="B46" s="14" t="str">
        <f t="shared" si="0"/>
        <v>3</v>
      </c>
      <c r="C46" s="14" t="str">
        <f t="shared" si="1"/>
        <v>35</v>
      </c>
      <c r="D46" s="14" t="str">
        <f t="shared" si="2"/>
        <v>351</v>
      </c>
      <c r="E46" s="23" t="s">
        <v>92</v>
      </c>
      <c r="F46" s="24">
        <v>1240000</v>
      </c>
      <c r="G46" s="24">
        <v>0</v>
      </c>
      <c r="H46" s="24">
        <v>1240000</v>
      </c>
      <c r="I46" s="24">
        <v>0</v>
      </c>
      <c r="J46" s="18">
        <f t="shared" si="3"/>
        <v>0</v>
      </c>
      <c r="K46" s="24">
        <v>0</v>
      </c>
      <c r="L46" s="24">
        <v>0</v>
      </c>
      <c r="M46" s="24">
        <v>0</v>
      </c>
      <c r="N46" s="18" t="str">
        <f t="shared" si="4"/>
        <v xml:space="preserve"> </v>
      </c>
      <c r="O46" s="24">
        <v>0</v>
      </c>
      <c r="P46" s="19">
        <f t="shared" si="5"/>
        <v>-1240000</v>
      </c>
    </row>
    <row r="47" spans="1:16" x14ac:dyDescent="0.3">
      <c r="A47" s="22" t="s">
        <v>93</v>
      </c>
      <c r="B47" s="14" t="str">
        <f t="shared" si="0"/>
        <v>3</v>
      </c>
      <c r="C47" s="14" t="str">
        <f t="shared" si="1"/>
        <v>36</v>
      </c>
      <c r="D47" s="14" t="str">
        <f t="shared" si="2"/>
        <v>360</v>
      </c>
      <c r="E47" s="23" t="s">
        <v>94</v>
      </c>
      <c r="F47" s="24">
        <v>224190</v>
      </c>
      <c r="G47" s="24">
        <v>0</v>
      </c>
      <c r="H47" s="24">
        <v>224190</v>
      </c>
      <c r="I47" s="24">
        <v>151691.85</v>
      </c>
      <c r="J47" s="18">
        <f t="shared" si="3"/>
        <v>0.67662183861902858</v>
      </c>
      <c r="K47" s="24">
        <v>122023.29</v>
      </c>
      <c r="L47" s="24">
        <v>0</v>
      </c>
      <c r="M47" s="24">
        <v>122023.29</v>
      </c>
      <c r="N47" s="18">
        <f t="shared" si="4"/>
        <v>0.80441559648722061</v>
      </c>
      <c r="O47" s="24">
        <v>29668.560000000001</v>
      </c>
      <c r="P47" s="19">
        <f t="shared" si="5"/>
        <v>-72498.149999999994</v>
      </c>
    </row>
    <row r="48" spans="1:16" x14ac:dyDescent="0.3">
      <c r="A48" s="22" t="s">
        <v>95</v>
      </c>
      <c r="B48" s="14" t="str">
        <f t="shared" si="0"/>
        <v>3</v>
      </c>
      <c r="C48" s="14" t="str">
        <f t="shared" si="1"/>
        <v>36</v>
      </c>
      <c r="D48" s="14" t="str">
        <f t="shared" si="2"/>
        <v>360</v>
      </c>
      <c r="E48" s="23" t="s">
        <v>96</v>
      </c>
      <c r="F48" s="24">
        <v>100000</v>
      </c>
      <c r="G48" s="24">
        <v>0</v>
      </c>
      <c r="H48" s="24">
        <v>100000</v>
      </c>
      <c r="I48" s="24">
        <v>81126.64</v>
      </c>
      <c r="J48" s="18">
        <f t="shared" si="3"/>
        <v>0.81126639999999994</v>
      </c>
      <c r="K48" s="24">
        <v>81126.64</v>
      </c>
      <c r="L48" s="24">
        <v>0</v>
      </c>
      <c r="M48" s="24">
        <v>81126.64</v>
      </c>
      <c r="N48" s="18">
        <f t="shared" si="4"/>
        <v>1</v>
      </c>
      <c r="O48" s="24">
        <v>0</v>
      </c>
      <c r="P48" s="19">
        <f t="shared" si="5"/>
        <v>-18873.36</v>
      </c>
    </row>
    <row r="49" spans="1:16" x14ac:dyDescent="0.3">
      <c r="A49" s="22" t="s">
        <v>97</v>
      </c>
      <c r="B49" s="14" t="str">
        <f t="shared" si="0"/>
        <v>3</v>
      </c>
      <c r="C49" s="14" t="str">
        <f t="shared" si="1"/>
        <v>36</v>
      </c>
      <c r="D49" s="14" t="str">
        <f t="shared" si="2"/>
        <v>360</v>
      </c>
      <c r="E49" s="23" t="s">
        <v>98</v>
      </c>
      <c r="F49" s="24">
        <v>28600</v>
      </c>
      <c r="G49" s="24">
        <v>0</v>
      </c>
      <c r="H49" s="24">
        <v>28600</v>
      </c>
      <c r="I49" s="24">
        <v>0</v>
      </c>
      <c r="J49" s="18">
        <f t="shared" si="3"/>
        <v>0</v>
      </c>
      <c r="K49" s="24">
        <v>0</v>
      </c>
      <c r="L49" s="24">
        <v>0</v>
      </c>
      <c r="M49" s="24">
        <v>0</v>
      </c>
      <c r="N49" s="18" t="str">
        <f t="shared" si="4"/>
        <v xml:space="preserve"> </v>
      </c>
      <c r="O49" s="24">
        <v>0</v>
      </c>
      <c r="P49" s="19">
        <f t="shared" si="5"/>
        <v>-28600</v>
      </c>
    </row>
    <row r="50" spans="1:16" x14ac:dyDescent="0.3">
      <c r="A50" s="22" t="s">
        <v>99</v>
      </c>
      <c r="B50" s="14" t="str">
        <f t="shared" si="0"/>
        <v>3</v>
      </c>
      <c r="C50" s="14" t="str">
        <f t="shared" si="1"/>
        <v>36</v>
      </c>
      <c r="D50" s="14" t="str">
        <f t="shared" si="2"/>
        <v>360</v>
      </c>
      <c r="E50" s="23" t="s">
        <v>100</v>
      </c>
      <c r="F50" s="24">
        <v>90000</v>
      </c>
      <c r="G50" s="24">
        <v>0</v>
      </c>
      <c r="H50" s="24">
        <v>90000</v>
      </c>
      <c r="I50" s="24">
        <v>82769.350000000006</v>
      </c>
      <c r="J50" s="18">
        <f t="shared" si="3"/>
        <v>0.91965944444444447</v>
      </c>
      <c r="K50" s="24">
        <v>0</v>
      </c>
      <c r="L50" s="24">
        <v>0</v>
      </c>
      <c r="M50" s="24">
        <v>0</v>
      </c>
      <c r="N50" s="18">
        <f t="shared" si="4"/>
        <v>0</v>
      </c>
      <c r="O50" s="24">
        <v>82769.350000000006</v>
      </c>
      <c r="P50" s="19">
        <f t="shared" si="5"/>
        <v>-7230.6499999999942</v>
      </c>
    </row>
    <row r="51" spans="1:16" x14ac:dyDescent="0.3">
      <c r="A51" s="22" t="s">
        <v>101</v>
      </c>
      <c r="B51" s="14" t="str">
        <f t="shared" si="0"/>
        <v>3</v>
      </c>
      <c r="C51" s="14" t="str">
        <f t="shared" si="1"/>
        <v>36</v>
      </c>
      <c r="D51" s="14" t="str">
        <f t="shared" si="2"/>
        <v>360</v>
      </c>
      <c r="E51" s="23" t="s">
        <v>102</v>
      </c>
      <c r="F51" s="24">
        <v>1000000</v>
      </c>
      <c r="G51" s="24">
        <v>0</v>
      </c>
      <c r="H51" s="24">
        <v>1000000</v>
      </c>
      <c r="I51" s="24">
        <v>667379.41</v>
      </c>
      <c r="J51" s="18">
        <f t="shared" si="3"/>
        <v>0.66737941000000001</v>
      </c>
      <c r="K51" s="24">
        <v>530268.16000000003</v>
      </c>
      <c r="L51" s="24">
        <v>0</v>
      </c>
      <c r="M51" s="24">
        <v>530268.16000000003</v>
      </c>
      <c r="N51" s="18">
        <f t="shared" si="4"/>
        <v>0.79455277171346961</v>
      </c>
      <c r="O51" s="24">
        <v>137111.25</v>
      </c>
      <c r="P51" s="19">
        <f t="shared" si="5"/>
        <v>-332620.58999999997</v>
      </c>
    </row>
    <row r="52" spans="1:16" x14ac:dyDescent="0.3">
      <c r="A52" s="22" t="s">
        <v>103</v>
      </c>
      <c r="B52" s="14" t="str">
        <f t="shared" si="0"/>
        <v>3</v>
      </c>
      <c r="C52" s="14" t="str">
        <f t="shared" si="1"/>
        <v>38</v>
      </c>
      <c r="D52" s="14" t="str">
        <f t="shared" si="2"/>
        <v>389</v>
      </c>
      <c r="E52" s="23" t="s">
        <v>104</v>
      </c>
      <c r="F52" s="24">
        <v>300000</v>
      </c>
      <c r="G52" s="24">
        <v>0</v>
      </c>
      <c r="H52" s="24">
        <v>300000</v>
      </c>
      <c r="I52" s="24">
        <v>151197.53</v>
      </c>
      <c r="J52" s="18">
        <f t="shared" si="3"/>
        <v>0.50399176666666667</v>
      </c>
      <c r="K52" s="24">
        <v>148736.23000000001</v>
      </c>
      <c r="L52" s="24">
        <v>2728</v>
      </c>
      <c r="M52" s="24">
        <v>146008.23000000001</v>
      </c>
      <c r="N52" s="18">
        <f t="shared" si="4"/>
        <v>0.96567867213174718</v>
      </c>
      <c r="O52" s="24">
        <v>5189.3</v>
      </c>
      <c r="P52" s="19">
        <f t="shared" si="5"/>
        <v>-148802.47</v>
      </c>
    </row>
    <row r="53" spans="1:16" x14ac:dyDescent="0.3">
      <c r="A53" s="22" t="s">
        <v>105</v>
      </c>
      <c r="B53" s="14" t="str">
        <f t="shared" si="0"/>
        <v>3</v>
      </c>
      <c r="C53" s="14" t="str">
        <f t="shared" si="1"/>
        <v>39</v>
      </c>
      <c r="D53" s="14" t="str">
        <f t="shared" si="2"/>
        <v>391</v>
      </c>
      <c r="E53" s="23" t="s">
        <v>229</v>
      </c>
      <c r="F53" s="24">
        <v>250000</v>
      </c>
      <c r="G53" s="24">
        <v>0</v>
      </c>
      <c r="H53" s="24">
        <v>250000</v>
      </c>
      <c r="I53" s="24">
        <v>49383.15</v>
      </c>
      <c r="J53" s="18">
        <f t="shared" si="3"/>
        <v>0.1975326</v>
      </c>
      <c r="K53" s="24">
        <v>20619.96</v>
      </c>
      <c r="L53" s="24">
        <v>1177.05</v>
      </c>
      <c r="M53" s="24">
        <v>19442.91</v>
      </c>
      <c r="N53" s="18">
        <f t="shared" si="4"/>
        <v>0.39371546772532734</v>
      </c>
      <c r="O53" s="24">
        <v>29940.240000000002</v>
      </c>
      <c r="P53" s="19">
        <f t="shared" si="5"/>
        <v>-200616.85</v>
      </c>
    </row>
    <row r="54" spans="1:16" x14ac:dyDescent="0.3">
      <c r="A54" s="22" t="s">
        <v>230</v>
      </c>
      <c r="B54" s="14" t="str">
        <f t="shared" si="0"/>
        <v>3</v>
      </c>
      <c r="C54" s="14" t="str">
        <f t="shared" si="1"/>
        <v>39</v>
      </c>
      <c r="D54" s="14" t="str">
        <f t="shared" si="2"/>
        <v>391</v>
      </c>
      <c r="E54" s="23" t="s">
        <v>231</v>
      </c>
      <c r="F54" s="24">
        <v>0</v>
      </c>
      <c r="G54" s="24">
        <v>0</v>
      </c>
      <c r="H54" s="24">
        <v>0</v>
      </c>
      <c r="I54" s="24">
        <v>18014.27</v>
      </c>
      <c r="J54" s="18" t="str">
        <f t="shared" si="3"/>
        <v xml:space="preserve"> </v>
      </c>
      <c r="K54" s="24">
        <v>4823.83</v>
      </c>
      <c r="L54" s="24">
        <v>6.83</v>
      </c>
      <c r="M54" s="24">
        <v>4817</v>
      </c>
      <c r="N54" s="18">
        <f t="shared" si="4"/>
        <v>0.26739912302857677</v>
      </c>
      <c r="O54" s="24">
        <v>13197.27</v>
      </c>
      <c r="P54" s="19">
        <f t="shared" si="5"/>
        <v>18014.27</v>
      </c>
    </row>
    <row r="55" spans="1:16" x14ac:dyDescent="0.3">
      <c r="A55" s="22" t="s">
        <v>232</v>
      </c>
      <c r="B55" s="14" t="str">
        <f t="shared" si="0"/>
        <v>3</v>
      </c>
      <c r="C55" s="14" t="str">
        <f t="shared" si="1"/>
        <v>39</v>
      </c>
      <c r="D55" s="14" t="str">
        <f t="shared" si="2"/>
        <v>391</v>
      </c>
      <c r="E55" s="23" t="s">
        <v>233</v>
      </c>
      <c r="F55" s="24">
        <v>0</v>
      </c>
      <c r="G55" s="24">
        <v>0</v>
      </c>
      <c r="H55" s="24">
        <v>0</v>
      </c>
      <c r="I55" s="24">
        <v>27863.98</v>
      </c>
      <c r="J55" s="18" t="str">
        <f t="shared" si="3"/>
        <v xml:space="preserve"> </v>
      </c>
      <c r="K55" s="24">
        <v>15847.2</v>
      </c>
      <c r="L55" s="24">
        <v>487.22</v>
      </c>
      <c r="M55" s="24">
        <v>15359.98</v>
      </c>
      <c r="N55" s="18">
        <f t="shared" si="4"/>
        <v>0.5512486012407416</v>
      </c>
      <c r="O55" s="24">
        <v>12504</v>
      </c>
      <c r="P55" s="19">
        <f t="shared" si="5"/>
        <v>27863.98</v>
      </c>
    </row>
    <row r="56" spans="1:16" x14ac:dyDescent="0.3">
      <c r="A56" s="22" t="s">
        <v>234</v>
      </c>
      <c r="B56" s="14" t="str">
        <f t="shared" si="0"/>
        <v>3</v>
      </c>
      <c r="C56" s="14" t="str">
        <f t="shared" si="1"/>
        <v>39</v>
      </c>
      <c r="D56" s="14" t="str">
        <f t="shared" si="2"/>
        <v>391</v>
      </c>
      <c r="E56" s="23" t="s">
        <v>258</v>
      </c>
      <c r="F56" s="24">
        <v>0</v>
      </c>
      <c r="G56" s="24">
        <v>0</v>
      </c>
      <c r="H56" s="24">
        <v>0</v>
      </c>
      <c r="I56" s="24">
        <v>-1350.02</v>
      </c>
      <c r="J56" s="18" t="str">
        <f t="shared" si="3"/>
        <v xml:space="preserve"> </v>
      </c>
      <c r="K56" s="24">
        <v>0</v>
      </c>
      <c r="L56" s="24">
        <v>1800.02</v>
      </c>
      <c r="M56" s="24">
        <v>-1800.02</v>
      </c>
      <c r="N56" s="18">
        <f t="shared" si="4"/>
        <v>1.3333283951348869</v>
      </c>
      <c r="O56" s="24">
        <v>450</v>
      </c>
      <c r="P56" s="19">
        <f t="shared" si="5"/>
        <v>-1350.02</v>
      </c>
    </row>
    <row r="57" spans="1:16" x14ac:dyDescent="0.3">
      <c r="A57" s="22" t="s">
        <v>235</v>
      </c>
      <c r="B57" s="14" t="str">
        <f t="shared" si="0"/>
        <v>3</v>
      </c>
      <c r="C57" s="14" t="str">
        <f t="shared" si="1"/>
        <v>39</v>
      </c>
      <c r="D57" s="14" t="str">
        <f t="shared" si="2"/>
        <v>391</v>
      </c>
      <c r="E57" s="23" t="s">
        <v>236</v>
      </c>
      <c r="F57" s="24">
        <v>0</v>
      </c>
      <c r="G57" s="24">
        <v>0</v>
      </c>
      <c r="H57" s="24">
        <v>0</v>
      </c>
      <c r="I57" s="24">
        <v>33240</v>
      </c>
      <c r="J57" s="18" t="str">
        <f t="shared" si="3"/>
        <v xml:space="preserve"> </v>
      </c>
      <c r="K57" s="24">
        <v>240</v>
      </c>
      <c r="L57" s="24">
        <v>0</v>
      </c>
      <c r="M57" s="24">
        <v>240</v>
      </c>
      <c r="N57" s="18">
        <f t="shared" si="4"/>
        <v>7.2202166064981952E-3</v>
      </c>
      <c r="O57" s="24">
        <v>33000</v>
      </c>
      <c r="P57" s="19">
        <f t="shared" si="5"/>
        <v>33240</v>
      </c>
    </row>
    <row r="58" spans="1:16" x14ac:dyDescent="0.3">
      <c r="A58" s="22" t="s">
        <v>106</v>
      </c>
      <c r="B58" s="14" t="str">
        <f t="shared" si="0"/>
        <v>3</v>
      </c>
      <c r="C58" s="14" t="str">
        <f t="shared" si="1"/>
        <v>39</v>
      </c>
      <c r="D58" s="14" t="str">
        <f t="shared" si="2"/>
        <v>391</v>
      </c>
      <c r="E58" s="23" t="s">
        <v>107</v>
      </c>
      <c r="F58" s="24">
        <v>250000</v>
      </c>
      <c r="G58" s="24">
        <v>0</v>
      </c>
      <c r="H58" s="24">
        <v>250000</v>
      </c>
      <c r="I58" s="24">
        <v>52685.42</v>
      </c>
      <c r="J58" s="18">
        <f t="shared" si="3"/>
        <v>0.21074167999999999</v>
      </c>
      <c r="K58" s="24">
        <v>15706.23</v>
      </c>
      <c r="L58" s="24">
        <v>1068.26</v>
      </c>
      <c r="M58" s="24">
        <v>14637.97</v>
      </c>
      <c r="N58" s="18">
        <f t="shared" si="4"/>
        <v>0.27783720809286516</v>
      </c>
      <c r="O58" s="24">
        <v>38047.449999999997</v>
      </c>
      <c r="P58" s="19">
        <f t="shared" si="5"/>
        <v>-197314.58000000002</v>
      </c>
    </row>
    <row r="59" spans="1:16" x14ac:dyDescent="0.3">
      <c r="A59" s="22" t="s">
        <v>108</v>
      </c>
      <c r="B59" s="14" t="str">
        <f t="shared" si="0"/>
        <v>3</v>
      </c>
      <c r="C59" s="14" t="str">
        <f t="shared" si="1"/>
        <v>39</v>
      </c>
      <c r="D59" s="14" t="str">
        <f t="shared" si="2"/>
        <v>391</v>
      </c>
      <c r="E59" s="23" t="s">
        <v>109</v>
      </c>
      <c r="F59" s="24">
        <v>5800000</v>
      </c>
      <c r="G59" s="24">
        <v>0</v>
      </c>
      <c r="H59" s="24">
        <v>5800000</v>
      </c>
      <c r="I59" s="24">
        <v>3006845.3</v>
      </c>
      <c r="J59" s="18">
        <f t="shared" si="3"/>
        <v>0.51842160344827581</v>
      </c>
      <c r="K59" s="24">
        <v>2250155.7200000002</v>
      </c>
      <c r="L59" s="24">
        <v>36030.15</v>
      </c>
      <c r="M59" s="24">
        <v>2214125.5699999998</v>
      </c>
      <c r="N59" s="18">
        <f t="shared" si="4"/>
        <v>0.73636165119635522</v>
      </c>
      <c r="O59" s="24">
        <v>792719.73</v>
      </c>
      <c r="P59" s="19">
        <f t="shared" si="5"/>
        <v>-2793154.7</v>
      </c>
    </row>
    <row r="60" spans="1:16" x14ac:dyDescent="0.3">
      <c r="A60" s="22" t="s">
        <v>110</v>
      </c>
      <c r="B60" s="14" t="str">
        <f t="shared" si="0"/>
        <v>3</v>
      </c>
      <c r="C60" s="14" t="str">
        <f t="shared" si="1"/>
        <v>39</v>
      </c>
      <c r="D60" s="14" t="str">
        <f t="shared" si="2"/>
        <v>392</v>
      </c>
      <c r="E60" s="23" t="s">
        <v>111</v>
      </c>
      <c r="F60" s="24">
        <v>150000</v>
      </c>
      <c r="G60" s="24">
        <v>0</v>
      </c>
      <c r="H60" s="24">
        <v>150000</v>
      </c>
      <c r="I60" s="24">
        <v>22287.65</v>
      </c>
      <c r="J60" s="18">
        <f t="shared" si="3"/>
        <v>0.14858433333333335</v>
      </c>
      <c r="K60" s="24">
        <v>22374.1</v>
      </c>
      <c r="L60" s="24">
        <v>86.45</v>
      </c>
      <c r="M60" s="24">
        <v>22287.65</v>
      </c>
      <c r="N60" s="18">
        <f t="shared" si="4"/>
        <v>1</v>
      </c>
      <c r="O60" s="24">
        <v>0</v>
      </c>
      <c r="P60" s="19">
        <f t="shared" si="5"/>
        <v>-127712.35</v>
      </c>
    </row>
    <row r="61" spans="1:16" x14ac:dyDescent="0.3">
      <c r="A61" s="22" t="s">
        <v>112</v>
      </c>
      <c r="B61" s="14" t="str">
        <f t="shared" si="0"/>
        <v>3</v>
      </c>
      <c r="C61" s="14" t="str">
        <f t="shared" si="1"/>
        <v>39</v>
      </c>
      <c r="D61" s="14" t="str">
        <f t="shared" si="2"/>
        <v>392</v>
      </c>
      <c r="E61" s="23" t="s">
        <v>113</v>
      </c>
      <c r="F61" s="24">
        <v>100000</v>
      </c>
      <c r="G61" s="24">
        <v>0</v>
      </c>
      <c r="H61" s="24">
        <v>100000</v>
      </c>
      <c r="I61" s="24">
        <v>86614.99</v>
      </c>
      <c r="J61" s="18">
        <f t="shared" si="3"/>
        <v>0.86614990000000003</v>
      </c>
      <c r="K61" s="24">
        <v>88355.79</v>
      </c>
      <c r="L61" s="24">
        <v>1740.8</v>
      </c>
      <c r="M61" s="24">
        <v>86614.99</v>
      </c>
      <c r="N61" s="18">
        <f t="shared" si="4"/>
        <v>1</v>
      </c>
      <c r="O61" s="24">
        <v>0</v>
      </c>
      <c r="P61" s="19">
        <f t="shared" si="5"/>
        <v>-13385.009999999995</v>
      </c>
    </row>
    <row r="62" spans="1:16" x14ac:dyDescent="0.3">
      <c r="A62" s="22" t="s">
        <v>114</v>
      </c>
      <c r="B62" s="14" t="str">
        <f t="shared" si="0"/>
        <v>3</v>
      </c>
      <c r="C62" s="14" t="str">
        <f t="shared" si="1"/>
        <v>39</v>
      </c>
      <c r="D62" s="14" t="str">
        <f t="shared" si="2"/>
        <v>392</v>
      </c>
      <c r="E62" s="23" t="s">
        <v>115</v>
      </c>
      <c r="F62" s="24">
        <v>950000</v>
      </c>
      <c r="G62" s="24">
        <v>0</v>
      </c>
      <c r="H62" s="24">
        <v>950000</v>
      </c>
      <c r="I62" s="24">
        <v>665460.84</v>
      </c>
      <c r="J62" s="18">
        <f t="shared" si="3"/>
        <v>0.70048509473684206</v>
      </c>
      <c r="K62" s="24">
        <v>677508.19</v>
      </c>
      <c r="L62" s="24">
        <v>12047.35</v>
      </c>
      <c r="M62" s="24">
        <v>665460.84</v>
      </c>
      <c r="N62" s="18">
        <f t="shared" si="4"/>
        <v>1</v>
      </c>
      <c r="O62" s="24">
        <v>0</v>
      </c>
      <c r="P62" s="19">
        <f t="shared" si="5"/>
        <v>-284539.16000000003</v>
      </c>
    </row>
    <row r="63" spans="1:16" x14ac:dyDescent="0.3">
      <c r="A63" s="22" t="s">
        <v>116</v>
      </c>
      <c r="B63" s="14" t="str">
        <f t="shared" si="0"/>
        <v>3</v>
      </c>
      <c r="C63" s="14" t="str">
        <f t="shared" si="1"/>
        <v>39</v>
      </c>
      <c r="D63" s="14" t="str">
        <f t="shared" si="2"/>
        <v>393</v>
      </c>
      <c r="E63" s="23" t="s">
        <v>117</v>
      </c>
      <c r="F63" s="24">
        <v>350000</v>
      </c>
      <c r="G63" s="24">
        <v>0</v>
      </c>
      <c r="H63" s="24">
        <v>350000</v>
      </c>
      <c r="I63" s="24">
        <v>397462.77</v>
      </c>
      <c r="J63" s="18">
        <f t="shared" si="3"/>
        <v>1.1356079142857143</v>
      </c>
      <c r="K63" s="24">
        <v>401225.98</v>
      </c>
      <c r="L63" s="24">
        <v>3796.41</v>
      </c>
      <c r="M63" s="24">
        <v>397429.57</v>
      </c>
      <c r="N63" s="18">
        <f t="shared" si="4"/>
        <v>0.99991647016398544</v>
      </c>
      <c r="O63" s="24">
        <v>33.200000000000003</v>
      </c>
      <c r="P63" s="19">
        <f t="shared" si="5"/>
        <v>47462.770000000019</v>
      </c>
    </row>
    <row r="64" spans="1:16" x14ac:dyDescent="0.3">
      <c r="A64" s="22" t="s">
        <v>118</v>
      </c>
      <c r="B64" s="14" t="str">
        <f t="shared" si="0"/>
        <v>3</v>
      </c>
      <c r="C64" s="14" t="str">
        <f t="shared" si="1"/>
        <v>39</v>
      </c>
      <c r="D64" s="14" t="str">
        <f t="shared" si="2"/>
        <v>398</v>
      </c>
      <c r="E64" s="23" t="s">
        <v>119</v>
      </c>
      <c r="F64" s="24">
        <v>5000</v>
      </c>
      <c r="G64" s="24">
        <v>0</v>
      </c>
      <c r="H64" s="24">
        <v>5000</v>
      </c>
      <c r="I64" s="24">
        <v>0</v>
      </c>
      <c r="J64" s="18">
        <f t="shared" si="3"/>
        <v>0</v>
      </c>
      <c r="K64" s="24">
        <v>0</v>
      </c>
      <c r="L64" s="24">
        <v>0</v>
      </c>
      <c r="M64" s="24">
        <v>0</v>
      </c>
      <c r="N64" s="18" t="str">
        <f t="shared" si="4"/>
        <v xml:space="preserve"> </v>
      </c>
      <c r="O64" s="24">
        <v>0</v>
      </c>
      <c r="P64" s="19">
        <f t="shared" si="5"/>
        <v>-5000</v>
      </c>
    </row>
    <row r="65" spans="1:16" x14ac:dyDescent="0.3">
      <c r="A65" s="22" t="s">
        <v>120</v>
      </c>
      <c r="B65" s="14" t="str">
        <f t="shared" si="0"/>
        <v>3</v>
      </c>
      <c r="C65" s="14" t="str">
        <f t="shared" si="1"/>
        <v>39</v>
      </c>
      <c r="D65" s="14" t="str">
        <f t="shared" si="2"/>
        <v>399</v>
      </c>
      <c r="E65" s="23" t="s">
        <v>259</v>
      </c>
      <c r="F65" s="24">
        <v>9000</v>
      </c>
      <c r="G65" s="24">
        <v>0</v>
      </c>
      <c r="H65" s="24">
        <v>9000</v>
      </c>
      <c r="I65" s="24">
        <v>0</v>
      </c>
      <c r="J65" s="18">
        <f t="shared" si="3"/>
        <v>0</v>
      </c>
      <c r="K65" s="24">
        <v>0</v>
      </c>
      <c r="L65" s="24">
        <v>0</v>
      </c>
      <c r="M65" s="24">
        <v>0</v>
      </c>
      <c r="N65" s="18" t="str">
        <f t="shared" si="4"/>
        <v xml:space="preserve"> </v>
      </c>
      <c r="O65" s="24">
        <v>0</v>
      </c>
      <c r="P65" s="19">
        <f t="shared" si="5"/>
        <v>-9000</v>
      </c>
    </row>
    <row r="66" spans="1:16" x14ac:dyDescent="0.3">
      <c r="A66" s="22" t="s">
        <v>237</v>
      </c>
      <c r="B66" s="14" t="str">
        <f t="shared" si="0"/>
        <v>3</v>
      </c>
      <c r="C66" s="14" t="str">
        <f t="shared" si="1"/>
        <v>39</v>
      </c>
      <c r="D66" s="14" t="str">
        <f t="shared" si="2"/>
        <v>399</v>
      </c>
      <c r="E66" s="23" t="s">
        <v>238</v>
      </c>
      <c r="F66" s="24">
        <v>0</v>
      </c>
      <c r="G66" s="24">
        <v>0</v>
      </c>
      <c r="H66" s="24">
        <v>0</v>
      </c>
      <c r="I66" s="24">
        <v>33990</v>
      </c>
      <c r="J66" s="18" t="str">
        <f t="shared" si="3"/>
        <v xml:space="preserve"> </v>
      </c>
      <c r="K66" s="24">
        <v>33990</v>
      </c>
      <c r="L66" s="24">
        <v>0</v>
      </c>
      <c r="M66" s="24">
        <v>33990</v>
      </c>
      <c r="N66" s="18">
        <f t="shared" si="4"/>
        <v>1</v>
      </c>
      <c r="O66" s="24">
        <v>0</v>
      </c>
      <c r="P66" s="19">
        <f t="shared" si="5"/>
        <v>33990</v>
      </c>
    </row>
    <row r="67" spans="1:16" x14ac:dyDescent="0.3">
      <c r="A67" s="22" t="s">
        <v>121</v>
      </c>
      <c r="B67" s="14" t="str">
        <f t="shared" si="0"/>
        <v>3</v>
      </c>
      <c r="C67" s="14" t="str">
        <f t="shared" si="1"/>
        <v>39</v>
      </c>
      <c r="D67" s="14" t="str">
        <f t="shared" si="2"/>
        <v>399</v>
      </c>
      <c r="E67" s="23" t="s">
        <v>122</v>
      </c>
      <c r="F67" s="24">
        <v>0</v>
      </c>
      <c r="G67" s="24">
        <v>0</v>
      </c>
      <c r="H67" s="24">
        <v>0</v>
      </c>
      <c r="I67" s="24">
        <v>0</v>
      </c>
      <c r="J67" s="18" t="str">
        <f t="shared" si="3"/>
        <v xml:space="preserve"> </v>
      </c>
      <c r="K67" s="24">
        <v>0</v>
      </c>
      <c r="L67" s="24">
        <v>0</v>
      </c>
      <c r="M67" s="24">
        <v>0</v>
      </c>
      <c r="N67" s="18" t="str">
        <f t="shared" si="4"/>
        <v xml:space="preserve"> </v>
      </c>
      <c r="O67" s="24">
        <v>0</v>
      </c>
      <c r="P67" s="19">
        <f t="shared" si="5"/>
        <v>0</v>
      </c>
    </row>
    <row r="68" spans="1:16" x14ac:dyDescent="0.3">
      <c r="A68" s="22" t="s">
        <v>123</v>
      </c>
      <c r="B68" s="14" t="str">
        <f t="shared" si="0"/>
        <v>3</v>
      </c>
      <c r="C68" s="14" t="str">
        <f t="shared" si="1"/>
        <v>39</v>
      </c>
      <c r="D68" s="14" t="str">
        <f t="shared" si="2"/>
        <v>399</v>
      </c>
      <c r="E68" s="23" t="s">
        <v>124</v>
      </c>
      <c r="F68" s="24">
        <v>200000</v>
      </c>
      <c r="G68" s="24">
        <v>0</v>
      </c>
      <c r="H68" s="24">
        <v>200000</v>
      </c>
      <c r="I68" s="24">
        <v>87088.84</v>
      </c>
      <c r="J68" s="18">
        <f t="shared" si="3"/>
        <v>0.4354442</v>
      </c>
      <c r="K68" s="24">
        <v>87189.81</v>
      </c>
      <c r="L68" s="24">
        <v>100.97</v>
      </c>
      <c r="M68" s="24">
        <v>87088.84</v>
      </c>
      <c r="N68" s="18">
        <f t="shared" si="4"/>
        <v>1</v>
      </c>
      <c r="O68" s="24">
        <v>0</v>
      </c>
      <c r="P68" s="19">
        <f t="shared" si="5"/>
        <v>-112911.16</v>
      </c>
    </row>
    <row r="69" spans="1:16" x14ac:dyDescent="0.3">
      <c r="A69" s="22" t="s">
        <v>260</v>
      </c>
      <c r="B69" s="14" t="str">
        <f t="shared" si="0"/>
        <v>3</v>
      </c>
      <c r="C69" s="14" t="str">
        <f t="shared" si="1"/>
        <v>39</v>
      </c>
      <c r="D69" s="14" t="str">
        <f t="shared" si="2"/>
        <v>399</v>
      </c>
      <c r="E69" s="23" t="s">
        <v>261</v>
      </c>
      <c r="F69" s="24">
        <v>0</v>
      </c>
      <c r="G69" s="24">
        <v>0</v>
      </c>
      <c r="H69" s="24">
        <v>0</v>
      </c>
      <c r="I69" s="24">
        <v>0</v>
      </c>
      <c r="J69" s="18" t="str">
        <f t="shared" si="3"/>
        <v xml:space="preserve"> </v>
      </c>
      <c r="K69" s="24">
        <v>0</v>
      </c>
      <c r="L69" s="24">
        <v>0</v>
      </c>
      <c r="M69" s="24">
        <v>0</v>
      </c>
      <c r="N69" s="18" t="str">
        <f t="shared" si="4"/>
        <v xml:space="preserve"> </v>
      </c>
      <c r="O69" s="24">
        <v>0</v>
      </c>
      <c r="P69" s="19">
        <f t="shared" si="5"/>
        <v>0</v>
      </c>
    </row>
    <row r="70" spans="1:16" x14ac:dyDescent="0.3">
      <c r="A70" s="22" t="s">
        <v>125</v>
      </c>
      <c r="B70" s="14" t="str">
        <f t="shared" si="0"/>
        <v>3</v>
      </c>
      <c r="C70" s="14" t="str">
        <f t="shared" si="1"/>
        <v>39</v>
      </c>
      <c r="D70" s="14" t="str">
        <f t="shared" si="2"/>
        <v>399</v>
      </c>
      <c r="E70" s="23" t="s">
        <v>126</v>
      </c>
      <c r="F70" s="24">
        <v>0</v>
      </c>
      <c r="G70" s="24">
        <v>0</v>
      </c>
      <c r="H70" s="24">
        <v>0</v>
      </c>
      <c r="I70" s="24">
        <v>8181.07</v>
      </c>
      <c r="J70" s="18" t="str">
        <f t="shared" si="3"/>
        <v xml:space="preserve"> </v>
      </c>
      <c r="K70" s="24">
        <v>8181.07</v>
      </c>
      <c r="L70" s="24">
        <v>0</v>
      </c>
      <c r="M70" s="24">
        <v>8181.07</v>
      </c>
      <c r="N70" s="18">
        <f t="shared" si="4"/>
        <v>1</v>
      </c>
      <c r="O70" s="24">
        <v>0</v>
      </c>
      <c r="P70" s="19">
        <f t="shared" si="5"/>
        <v>8181.07</v>
      </c>
    </row>
    <row r="71" spans="1:16" x14ac:dyDescent="0.3">
      <c r="A71" s="22" t="s">
        <v>127</v>
      </c>
      <c r="B71" s="14" t="str">
        <f t="shared" ref="B71:B108" si="6">LEFT(A71,1)</f>
        <v>3</v>
      </c>
      <c r="C71" s="14" t="str">
        <f t="shared" ref="C71:C108" si="7">LEFT(A71,2)</f>
        <v>39</v>
      </c>
      <c r="D71" s="14" t="str">
        <f t="shared" ref="D71:D108" si="8">LEFT(A71,3)</f>
        <v>399</v>
      </c>
      <c r="E71" s="23" t="s">
        <v>262</v>
      </c>
      <c r="F71" s="24">
        <v>12000</v>
      </c>
      <c r="G71" s="24">
        <v>0</v>
      </c>
      <c r="H71" s="24">
        <v>12000</v>
      </c>
      <c r="I71" s="24">
        <v>11639.88</v>
      </c>
      <c r="J71" s="18">
        <f t="shared" ref="J71:J109" si="9">IF(H71=0," ",I71/H71)</f>
        <v>0.96998999999999991</v>
      </c>
      <c r="K71" s="24">
        <v>7997.07</v>
      </c>
      <c r="L71" s="24">
        <v>0</v>
      </c>
      <c r="M71" s="24">
        <v>7997.07</v>
      </c>
      <c r="N71" s="18">
        <f t="shared" ref="N71:N109" si="10">IF(I71=0," ",M71/I71)</f>
        <v>0.68704058804729951</v>
      </c>
      <c r="O71" s="24">
        <v>3642.81</v>
      </c>
      <c r="P71" s="19">
        <f t="shared" ref="P71:P109" si="11">I71-H71</f>
        <v>-360.1200000000008</v>
      </c>
    </row>
    <row r="72" spans="1:16" x14ac:dyDescent="0.3">
      <c r="A72" s="22" t="s">
        <v>128</v>
      </c>
      <c r="B72" s="14" t="str">
        <f t="shared" si="6"/>
        <v>3</v>
      </c>
      <c r="C72" s="14" t="str">
        <f t="shared" si="7"/>
        <v>39</v>
      </c>
      <c r="D72" s="14" t="str">
        <f t="shared" si="8"/>
        <v>399</v>
      </c>
      <c r="E72" s="23" t="s">
        <v>129</v>
      </c>
      <c r="F72" s="24">
        <v>2000</v>
      </c>
      <c r="G72" s="24">
        <v>0</v>
      </c>
      <c r="H72" s="24">
        <v>2000</v>
      </c>
      <c r="I72" s="24">
        <v>0</v>
      </c>
      <c r="J72" s="18">
        <f t="shared" si="9"/>
        <v>0</v>
      </c>
      <c r="K72" s="24">
        <v>0</v>
      </c>
      <c r="L72" s="24">
        <v>0</v>
      </c>
      <c r="M72" s="24">
        <v>0</v>
      </c>
      <c r="N72" s="18" t="str">
        <f t="shared" si="10"/>
        <v xml:space="preserve"> </v>
      </c>
      <c r="O72" s="24">
        <v>0</v>
      </c>
      <c r="P72" s="19">
        <f t="shared" si="11"/>
        <v>-2000</v>
      </c>
    </row>
    <row r="73" spans="1:16" x14ac:dyDescent="0.3">
      <c r="A73" s="22" t="s">
        <v>239</v>
      </c>
      <c r="B73" s="14" t="str">
        <f t="shared" si="6"/>
        <v>3</v>
      </c>
      <c r="C73" s="14" t="str">
        <f t="shared" si="7"/>
        <v>39</v>
      </c>
      <c r="D73" s="14" t="str">
        <f t="shared" si="8"/>
        <v>399</v>
      </c>
      <c r="E73" s="23" t="s">
        <v>240</v>
      </c>
      <c r="F73" s="24">
        <v>0</v>
      </c>
      <c r="G73" s="24">
        <v>0</v>
      </c>
      <c r="H73" s="24">
        <v>0</v>
      </c>
      <c r="I73" s="24">
        <v>987.5</v>
      </c>
      <c r="J73" s="18" t="str">
        <f t="shared" si="9"/>
        <v xml:space="preserve"> </v>
      </c>
      <c r="K73" s="24">
        <v>987.5</v>
      </c>
      <c r="L73" s="24">
        <v>0</v>
      </c>
      <c r="M73" s="24">
        <v>987.5</v>
      </c>
      <c r="N73" s="18">
        <f t="shared" si="10"/>
        <v>1</v>
      </c>
      <c r="O73" s="24">
        <v>0</v>
      </c>
      <c r="P73" s="19">
        <f t="shared" si="11"/>
        <v>987.5</v>
      </c>
    </row>
    <row r="74" spans="1:16" x14ac:dyDescent="0.3">
      <c r="A74" s="22" t="s">
        <v>130</v>
      </c>
      <c r="B74" s="14" t="str">
        <f t="shared" si="6"/>
        <v>4</v>
      </c>
      <c r="C74" s="14" t="str">
        <f t="shared" si="7"/>
        <v>42</v>
      </c>
      <c r="D74" s="14" t="str">
        <f t="shared" si="8"/>
        <v>420</v>
      </c>
      <c r="E74" s="23" t="s">
        <v>131</v>
      </c>
      <c r="F74" s="24">
        <v>66500000</v>
      </c>
      <c r="G74" s="24">
        <v>0</v>
      </c>
      <c r="H74" s="24">
        <v>66500000</v>
      </c>
      <c r="I74" s="24">
        <v>50844828.759999998</v>
      </c>
      <c r="J74" s="18">
        <f t="shared" si="9"/>
        <v>0.76458389112781955</v>
      </c>
      <c r="K74" s="24">
        <v>45440140.990000002</v>
      </c>
      <c r="L74" s="24">
        <v>650004.72</v>
      </c>
      <c r="M74" s="24">
        <v>44790136.270000003</v>
      </c>
      <c r="N74" s="18">
        <f t="shared" si="10"/>
        <v>0.88091822437676759</v>
      </c>
      <c r="O74" s="24">
        <v>6054692.4900000002</v>
      </c>
      <c r="P74" s="19">
        <f t="shared" si="11"/>
        <v>-15655171.240000002</v>
      </c>
    </row>
    <row r="75" spans="1:16" x14ac:dyDescent="0.3">
      <c r="A75" s="22" t="s">
        <v>132</v>
      </c>
      <c r="B75" s="14" t="str">
        <f t="shared" si="6"/>
        <v>4</v>
      </c>
      <c r="C75" s="14" t="str">
        <f t="shared" si="7"/>
        <v>42</v>
      </c>
      <c r="D75" s="14" t="str">
        <f t="shared" si="8"/>
        <v>420</v>
      </c>
      <c r="E75" s="23" t="s">
        <v>133</v>
      </c>
      <c r="F75" s="24">
        <v>1500000</v>
      </c>
      <c r="G75" s="24">
        <v>0</v>
      </c>
      <c r="H75" s="24">
        <v>1500000</v>
      </c>
      <c r="I75" s="24">
        <v>0</v>
      </c>
      <c r="J75" s="18">
        <f t="shared" si="9"/>
        <v>0</v>
      </c>
      <c r="K75" s="24">
        <v>0</v>
      </c>
      <c r="L75" s="24">
        <v>0</v>
      </c>
      <c r="M75" s="24">
        <v>0</v>
      </c>
      <c r="N75" s="18" t="str">
        <f t="shared" si="10"/>
        <v xml:space="preserve"> </v>
      </c>
      <c r="O75" s="24">
        <v>0</v>
      </c>
      <c r="P75" s="19">
        <f t="shared" si="11"/>
        <v>-1500000</v>
      </c>
    </row>
    <row r="76" spans="1:16" x14ac:dyDescent="0.3">
      <c r="A76" s="22" t="s">
        <v>288</v>
      </c>
      <c r="B76" s="14" t="str">
        <f t="shared" si="6"/>
        <v>4</v>
      </c>
      <c r="C76" s="14" t="str">
        <f t="shared" si="7"/>
        <v>42</v>
      </c>
      <c r="D76" s="14" t="str">
        <f t="shared" si="8"/>
        <v>420</v>
      </c>
      <c r="E76" s="23" t="s">
        <v>289</v>
      </c>
      <c r="F76" s="24">
        <v>0</v>
      </c>
      <c r="G76" s="24">
        <v>0</v>
      </c>
      <c r="H76" s="24">
        <v>0</v>
      </c>
      <c r="I76" s="24">
        <v>130869</v>
      </c>
      <c r="J76" s="18" t="str">
        <f t="shared" si="9"/>
        <v xml:space="preserve"> </v>
      </c>
      <c r="K76" s="24">
        <v>130869</v>
      </c>
      <c r="L76" s="24">
        <v>0</v>
      </c>
      <c r="M76" s="24">
        <v>130869</v>
      </c>
      <c r="N76" s="18">
        <f t="shared" si="10"/>
        <v>1</v>
      </c>
      <c r="O76" s="24">
        <v>0</v>
      </c>
      <c r="P76" s="19">
        <f t="shared" si="11"/>
        <v>130869</v>
      </c>
    </row>
    <row r="77" spans="1:16" x14ac:dyDescent="0.3">
      <c r="A77" s="22" t="s">
        <v>134</v>
      </c>
      <c r="B77" s="14" t="str">
        <f t="shared" si="6"/>
        <v>4</v>
      </c>
      <c r="C77" s="14" t="str">
        <f t="shared" si="7"/>
        <v>45</v>
      </c>
      <c r="D77" s="14" t="str">
        <f t="shared" si="8"/>
        <v>450</v>
      </c>
      <c r="E77" s="23" t="s">
        <v>135</v>
      </c>
      <c r="F77" s="24">
        <v>5147080</v>
      </c>
      <c r="G77" s="24">
        <v>0</v>
      </c>
      <c r="H77" s="24">
        <v>5147080</v>
      </c>
      <c r="I77" s="24">
        <v>4065344.9</v>
      </c>
      <c r="J77" s="18">
        <f t="shared" si="9"/>
        <v>0.78983518810665465</v>
      </c>
      <c r="K77" s="24">
        <v>4065344.9</v>
      </c>
      <c r="L77" s="24">
        <v>0</v>
      </c>
      <c r="M77" s="24">
        <v>4065344.9</v>
      </c>
      <c r="N77" s="18">
        <f t="shared" si="10"/>
        <v>1</v>
      </c>
      <c r="O77" s="24">
        <v>0</v>
      </c>
      <c r="P77" s="19">
        <f t="shared" si="11"/>
        <v>-1081735.1000000001</v>
      </c>
    </row>
    <row r="78" spans="1:16" x14ac:dyDescent="0.3">
      <c r="A78" s="22" t="s">
        <v>136</v>
      </c>
      <c r="B78" s="14" t="str">
        <f t="shared" si="6"/>
        <v>4</v>
      </c>
      <c r="C78" s="14" t="str">
        <f t="shared" si="7"/>
        <v>45</v>
      </c>
      <c r="D78" s="14" t="str">
        <f t="shared" si="8"/>
        <v>450</v>
      </c>
      <c r="E78" s="23" t="s">
        <v>137</v>
      </c>
      <c r="F78" s="24">
        <v>128700</v>
      </c>
      <c r="G78" s="24">
        <v>0</v>
      </c>
      <c r="H78" s="24">
        <v>128700</v>
      </c>
      <c r="I78" s="24">
        <v>88116.82</v>
      </c>
      <c r="J78" s="18">
        <f t="shared" si="9"/>
        <v>0.68466837606837616</v>
      </c>
      <c r="K78" s="24">
        <v>88116.82</v>
      </c>
      <c r="L78" s="24">
        <v>0</v>
      </c>
      <c r="M78" s="24">
        <v>88116.82</v>
      </c>
      <c r="N78" s="18">
        <f t="shared" si="10"/>
        <v>1</v>
      </c>
      <c r="O78" s="24">
        <v>0</v>
      </c>
      <c r="P78" s="19">
        <f t="shared" si="11"/>
        <v>-40583.179999999993</v>
      </c>
    </row>
    <row r="79" spans="1:16" x14ac:dyDescent="0.3">
      <c r="A79" s="22" t="s">
        <v>138</v>
      </c>
      <c r="B79" s="14" t="str">
        <f t="shared" si="6"/>
        <v>4</v>
      </c>
      <c r="C79" s="14" t="str">
        <f t="shared" si="7"/>
        <v>45</v>
      </c>
      <c r="D79" s="14" t="str">
        <f t="shared" si="8"/>
        <v>450</v>
      </c>
      <c r="E79" s="23" t="s">
        <v>139</v>
      </c>
      <c r="F79" s="24">
        <v>2566725</v>
      </c>
      <c r="G79" s="24">
        <v>0</v>
      </c>
      <c r="H79" s="24">
        <v>2566725</v>
      </c>
      <c r="I79" s="24">
        <v>2427014.4900000002</v>
      </c>
      <c r="J79" s="18">
        <f t="shared" si="9"/>
        <v>0.94556857084416923</v>
      </c>
      <c r="K79" s="24">
        <v>2427014.4900000002</v>
      </c>
      <c r="L79" s="24">
        <v>0</v>
      </c>
      <c r="M79" s="24">
        <v>2427014.4900000002</v>
      </c>
      <c r="N79" s="18">
        <f t="shared" si="10"/>
        <v>1</v>
      </c>
      <c r="O79" s="24">
        <v>0</v>
      </c>
      <c r="P79" s="19">
        <f t="shared" si="11"/>
        <v>-139710.50999999978</v>
      </c>
    </row>
    <row r="80" spans="1:16" x14ac:dyDescent="0.3">
      <c r="A80" s="22" t="s">
        <v>140</v>
      </c>
      <c r="B80" s="14" t="str">
        <f t="shared" si="6"/>
        <v>4</v>
      </c>
      <c r="C80" s="14" t="str">
        <f t="shared" si="7"/>
        <v>45</v>
      </c>
      <c r="D80" s="14" t="str">
        <f t="shared" si="8"/>
        <v>450</v>
      </c>
      <c r="E80" s="23" t="s">
        <v>217</v>
      </c>
      <c r="F80" s="24">
        <v>491555</v>
      </c>
      <c r="G80" s="24">
        <v>0</v>
      </c>
      <c r="H80" s="24">
        <v>491555</v>
      </c>
      <c r="I80" s="24">
        <v>494468.96</v>
      </c>
      <c r="J80" s="18">
        <f t="shared" si="9"/>
        <v>1.0059280446745533</v>
      </c>
      <c r="K80" s="24">
        <v>494468.96</v>
      </c>
      <c r="L80" s="24">
        <v>0</v>
      </c>
      <c r="M80" s="24">
        <v>494468.96</v>
      </c>
      <c r="N80" s="18">
        <f t="shared" si="10"/>
        <v>1</v>
      </c>
      <c r="O80" s="24">
        <v>0</v>
      </c>
      <c r="P80" s="19">
        <f t="shared" si="11"/>
        <v>2913.960000000021</v>
      </c>
    </row>
    <row r="81" spans="1:16" x14ac:dyDescent="0.3">
      <c r="A81" s="22" t="s">
        <v>141</v>
      </c>
      <c r="B81" s="14" t="str">
        <f t="shared" si="6"/>
        <v>4</v>
      </c>
      <c r="C81" s="14" t="str">
        <f t="shared" si="7"/>
        <v>45</v>
      </c>
      <c r="D81" s="14" t="str">
        <f t="shared" si="8"/>
        <v>450</v>
      </c>
      <c r="E81" s="23" t="s">
        <v>142</v>
      </c>
      <c r="F81" s="24">
        <v>0</v>
      </c>
      <c r="G81" s="24">
        <v>28000</v>
      </c>
      <c r="H81" s="24">
        <v>28000</v>
      </c>
      <c r="I81" s="24">
        <v>19469.439999999999</v>
      </c>
      <c r="J81" s="18">
        <f t="shared" si="9"/>
        <v>0.69533714285714276</v>
      </c>
      <c r="K81" s="24">
        <v>19469.439999999999</v>
      </c>
      <c r="L81" s="24">
        <v>0</v>
      </c>
      <c r="M81" s="24">
        <v>19469.439999999999</v>
      </c>
      <c r="N81" s="18">
        <f t="shared" si="10"/>
        <v>1</v>
      </c>
      <c r="O81" s="24">
        <v>0</v>
      </c>
      <c r="P81" s="19">
        <f t="shared" si="11"/>
        <v>-8530.5600000000013</v>
      </c>
    </row>
    <row r="82" spans="1:16" x14ac:dyDescent="0.3">
      <c r="A82" s="22" t="s">
        <v>143</v>
      </c>
      <c r="B82" s="14" t="str">
        <f t="shared" si="6"/>
        <v>4</v>
      </c>
      <c r="C82" s="14" t="str">
        <f t="shared" si="7"/>
        <v>45</v>
      </c>
      <c r="D82" s="14" t="str">
        <f t="shared" si="8"/>
        <v>450</v>
      </c>
      <c r="E82" s="23" t="s">
        <v>144</v>
      </c>
      <c r="F82" s="24">
        <v>525855</v>
      </c>
      <c r="G82" s="24">
        <v>0</v>
      </c>
      <c r="H82" s="24">
        <v>525855</v>
      </c>
      <c r="I82" s="24">
        <v>703100</v>
      </c>
      <c r="J82" s="18">
        <f t="shared" si="9"/>
        <v>1.3370605965522815</v>
      </c>
      <c r="K82" s="24">
        <v>703100</v>
      </c>
      <c r="L82" s="24">
        <v>0</v>
      </c>
      <c r="M82" s="24">
        <v>703100</v>
      </c>
      <c r="N82" s="18">
        <f t="shared" si="10"/>
        <v>1</v>
      </c>
      <c r="O82" s="24">
        <v>0</v>
      </c>
      <c r="P82" s="19">
        <f t="shared" si="11"/>
        <v>177245</v>
      </c>
    </row>
    <row r="83" spans="1:16" x14ac:dyDescent="0.3">
      <c r="A83" s="22" t="s">
        <v>145</v>
      </c>
      <c r="B83" s="14" t="str">
        <f t="shared" si="6"/>
        <v>4</v>
      </c>
      <c r="C83" s="14" t="str">
        <f t="shared" si="7"/>
        <v>45</v>
      </c>
      <c r="D83" s="14" t="str">
        <f t="shared" si="8"/>
        <v>450</v>
      </c>
      <c r="E83" s="23" t="s">
        <v>146</v>
      </c>
      <c r="F83" s="24">
        <v>1375</v>
      </c>
      <c r="G83" s="24">
        <v>0</v>
      </c>
      <c r="H83" s="24">
        <v>1375</v>
      </c>
      <c r="I83" s="24">
        <v>1374</v>
      </c>
      <c r="J83" s="18">
        <f t="shared" si="9"/>
        <v>0.99927272727272731</v>
      </c>
      <c r="K83" s="24">
        <v>1374</v>
      </c>
      <c r="L83" s="24">
        <v>0</v>
      </c>
      <c r="M83" s="24">
        <v>1374</v>
      </c>
      <c r="N83" s="18">
        <f t="shared" si="10"/>
        <v>1</v>
      </c>
      <c r="O83" s="24">
        <v>0</v>
      </c>
      <c r="P83" s="19">
        <f t="shared" si="11"/>
        <v>-1</v>
      </c>
    </row>
    <row r="84" spans="1:16" x14ac:dyDescent="0.3">
      <c r="A84" s="22" t="s">
        <v>147</v>
      </c>
      <c r="B84" s="14" t="str">
        <f t="shared" si="6"/>
        <v>4</v>
      </c>
      <c r="C84" s="14" t="str">
        <f t="shared" si="7"/>
        <v>45</v>
      </c>
      <c r="D84" s="14" t="str">
        <f t="shared" si="8"/>
        <v>450</v>
      </c>
      <c r="E84" s="23" t="s">
        <v>148</v>
      </c>
      <c r="F84" s="24">
        <v>9750</v>
      </c>
      <c r="G84" s="24">
        <v>0</v>
      </c>
      <c r="H84" s="24">
        <v>9750</v>
      </c>
      <c r="I84" s="24">
        <v>9750</v>
      </c>
      <c r="J84" s="18">
        <f t="shared" si="9"/>
        <v>1</v>
      </c>
      <c r="K84" s="24">
        <v>9750</v>
      </c>
      <c r="L84" s="24">
        <v>0</v>
      </c>
      <c r="M84" s="24">
        <v>9750</v>
      </c>
      <c r="N84" s="18">
        <f t="shared" si="10"/>
        <v>1</v>
      </c>
      <c r="O84" s="24">
        <v>0</v>
      </c>
      <c r="P84" s="19">
        <f t="shared" si="11"/>
        <v>0</v>
      </c>
    </row>
    <row r="85" spans="1:16" x14ac:dyDescent="0.3">
      <c r="A85" s="22" t="s">
        <v>149</v>
      </c>
      <c r="B85" s="14" t="str">
        <f t="shared" si="6"/>
        <v>4</v>
      </c>
      <c r="C85" s="14" t="str">
        <f t="shared" si="7"/>
        <v>45</v>
      </c>
      <c r="D85" s="14" t="str">
        <f t="shared" si="8"/>
        <v>450</v>
      </c>
      <c r="E85" s="23" t="s">
        <v>150</v>
      </c>
      <c r="F85" s="24">
        <v>88000</v>
      </c>
      <c r="G85" s="24">
        <v>0</v>
      </c>
      <c r="H85" s="24">
        <v>88000</v>
      </c>
      <c r="I85" s="24">
        <v>57464</v>
      </c>
      <c r="J85" s="18">
        <f t="shared" si="9"/>
        <v>0.65300000000000002</v>
      </c>
      <c r="K85" s="24">
        <v>57464</v>
      </c>
      <c r="L85" s="24">
        <v>0</v>
      </c>
      <c r="M85" s="24">
        <v>57464</v>
      </c>
      <c r="N85" s="18">
        <f t="shared" si="10"/>
        <v>1</v>
      </c>
      <c r="O85" s="24">
        <v>0</v>
      </c>
      <c r="P85" s="19">
        <f t="shared" si="11"/>
        <v>-30536</v>
      </c>
    </row>
    <row r="86" spans="1:16" x14ac:dyDescent="0.3">
      <c r="A86" s="22" t="s">
        <v>151</v>
      </c>
      <c r="B86" s="14" t="str">
        <f t="shared" si="6"/>
        <v>4</v>
      </c>
      <c r="C86" s="14" t="str">
        <f t="shared" si="7"/>
        <v>45</v>
      </c>
      <c r="D86" s="14" t="str">
        <f t="shared" si="8"/>
        <v>450</v>
      </c>
      <c r="E86" s="23" t="s">
        <v>152</v>
      </c>
      <c r="F86" s="24">
        <v>810235</v>
      </c>
      <c r="G86" s="24">
        <v>0</v>
      </c>
      <c r="H86" s="24">
        <v>810235</v>
      </c>
      <c r="I86" s="24">
        <v>810233</v>
      </c>
      <c r="J86" s="18">
        <f t="shared" si="9"/>
        <v>0.99999753158034399</v>
      </c>
      <c r="K86" s="24">
        <v>810233</v>
      </c>
      <c r="L86" s="24">
        <v>0</v>
      </c>
      <c r="M86" s="24">
        <v>810233</v>
      </c>
      <c r="N86" s="18">
        <f t="shared" si="10"/>
        <v>1</v>
      </c>
      <c r="O86" s="24">
        <v>0</v>
      </c>
      <c r="P86" s="19">
        <f t="shared" si="11"/>
        <v>-2</v>
      </c>
    </row>
    <row r="87" spans="1:16" x14ac:dyDescent="0.3">
      <c r="A87" s="22" t="s">
        <v>153</v>
      </c>
      <c r="B87" s="14" t="str">
        <f t="shared" si="6"/>
        <v>4</v>
      </c>
      <c r="C87" s="14" t="str">
        <f t="shared" si="7"/>
        <v>45</v>
      </c>
      <c r="D87" s="14" t="str">
        <f t="shared" si="8"/>
        <v>450</v>
      </c>
      <c r="E87" s="23" t="s">
        <v>154</v>
      </c>
      <c r="F87" s="24">
        <v>141090</v>
      </c>
      <c r="G87" s="24">
        <v>0</v>
      </c>
      <c r="H87" s="24">
        <v>141090</v>
      </c>
      <c r="I87" s="24">
        <v>141091</v>
      </c>
      <c r="J87" s="18">
        <f t="shared" si="9"/>
        <v>1.0000070876745339</v>
      </c>
      <c r="K87" s="24">
        <v>141091</v>
      </c>
      <c r="L87" s="24">
        <v>0</v>
      </c>
      <c r="M87" s="24">
        <v>141091</v>
      </c>
      <c r="N87" s="18">
        <f t="shared" si="10"/>
        <v>1</v>
      </c>
      <c r="O87" s="24">
        <v>0</v>
      </c>
      <c r="P87" s="19">
        <f t="shared" si="11"/>
        <v>1</v>
      </c>
    </row>
    <row r="88" spans="1:16" x14ac:dyDescent="0.3">
      <c r="A88" s="22" t="s">
        <v>155</v>
      </c>
      <c r="B88" s="14" t="str">
        <f t="shared" si="6"/>
        <v>4</v>
      </c>
      <c r="C88" s="14" t="str">
        <f t="shared" si="7"/>
        <v>45</v>
      </c>
      <c r="D88" s="14" t="str">
        <f t="shared" si="8"/>
        <v>450</v>
      </c>
      <c r="E88" s="23" t="s">
        <v>156</v>
      </c>
      <c r="F88" s="24">
        <v>213365</v>
      </c>
      <c r="G88" s="24">
        <v>0</v>
      </c>
      <c r="H88" s="24">
        <v>213365</v>
      </c>
      <c r="I88" s="24">
        <v>213365</v>
      </c>
      <c r="J88" s="18">
        <f t="shared" si="9"/>
        <v>1</v>
      </c>
      <c r="K88" s="24">
        <v>213365</v>
      </c>
      <c r="L88" s="24">
        <v>0</v>
      </c>
      <c r="M88" s="24">
        <v>213365</v>
      </c>
      <c r="N88" s="18">
        <f t="shared" si="10"/>
        <v>1</v>
      </c>
      <c r="O88" s="24">
        <v>0</v>
      </c>
      <c r="P88" s="19">
        <f t="shared" si="11"/>
        <v>0</v>
      </c>
    </row>
    <row r="89" spans="1:16" x14ac:dyDescent="0.3">
      <c r="A89" s="22" t="s">
        <v>157</v>
      </c>
      <c r="B89" s="14" t="str">
        <f t="shared" si="6"/>
        <v>4</v>
      </c>
      <c r="C89" s="14" t="str">
        <f t="shared" si="7"/>
        <v>45</v>
      </c>
      <c r="D89" s="14" t="str">
        <f t="shared" si="8"/>
        <v>450</v>
      </c>
      <c r="E89" s="23" t="s">
        <v>158</v>
      </c>
      <c r="F89" s="24">
        <v>10500</v>
      </c>
      <c r="G89" s="24">
        <v>0</v>
      </c>
      <c r="H89" s="24">
        <v>10500</v>
      </c>
      <c r="I89" s="24">
        <v>10500</v>
      </c>
      <c r="J89" s="18">
        <f t="shared" si="9"/>
        <v>1</v>
      </c>
      <c r="K89" s="24">
        <v>10500</v>
      </c>
      <c r="L89" s="24">
        <v>0</v>
      </c>
      <c r="M89" s="24">
        <v>10500</v>
      </c>
      <c r="N89" s="18">
        <f t="shared" si="10"/>
        <v>1</v>
      </c>
      <c r="O89" s="24">
        <v>0</v>
      </c>
      <c r="P89" s="19">
        <f t="shared" si="11"/>
        <v>0</v>
      </c>
    </row>
    <row r="90" spans="1:16" x14ac:dyDescent="0.3">
      <c r="A90" s="22" t="s">
        <v>159</v>
      </c>
      <c r="B90" s="14" t="str">
        <f t="shared" si="6"/>
        <v>4</v>
      </c>
      <c r="C90" s="14" t="str">
        <f t="shared" si="7"/>
        <v>45</v>
      </c>
      <c r="D90" s="14" t="str">
        <f t="shared" si="8"/>
        <v>450</v>
      </c>
      <c r="E90" s="23" t="s">
        <v>160</v>
      </c>
      <c r="F90" s="24">
        <v>3700</v>
      </c>
      <c r="G90" s="24">
        <v>0</v>
      </c>
      <c r="H90" s="24">
        <v>3700</v>
      </c>
      <c r="I90" s="24">
        <v>3702</v>
      </c>
      <c r="J90" s="18">
        <f t="shared" si="9"/>
        <v>1.0005405405405405</v>
      </c>
      <c r="K90" s="24">
        <v>3702</v>
      </c>
      <c r="L90" s="24">
        <v>0</v>
      </c>
      <c r="M90" s="24">
        <v>3702</v>
      </c>
      <c r="N90" s="18">
        <f t="shared" si="10"/>
        <v>1</v>
      </c>
      <c r="O90" s="24">
        <v>0</v>
      </c>
      <c r="P90" s="19">
        <f t="shared" si="11"/>
        <v>2</v>
      </c>
    </row>
    <row r="91" spans="1:16" x14ac:dyDescent="0.3">
      <c r="A91" s="22" t="s">
        <v>290</v>
      </c>
      <c r="B91" s="14" t="str">
        <f t="shared" si="6"/>
        <v>4</v>
      </c>
      <c r="C91" s="14" t="str">
        <f t="shared" si="7"/>
        <v>45</v>
      </c>
      <c r="D91" s="14" t="str">
        <f t="shared" si="8"/>
        <v>450</v>
      </c>
      <c r="E91" s="23" t="s">
        <v>291</v>
      </c>
      <c r="F91" s="24">
        <v>0</v>
      </c>
      <c r="G91" s="24">
        <v>19428.5</v>
      </c>
      <c r="H91" s="24">
        <v>19428.5</v>
      </c>
      <c r="I91" s="24">
        <v>0</v>
      </c>
      <c r="J91" s="18">
        <f t="shared" si="9"/>
        <v>0</v>
      </c>
      <c r="K91" s="24">
        <v>0</v>
      </c>
      <c r="L91" s="24">
        <v>0</v>
      </c>
      <c r="M91" s="24">
        <v>0</v>
      </c>
      <c r="N91" s="18" t="str">
        <f t="shared" si="10"/>
        <v xml:space="preserve"> </v>
      </c>
      <c r="O91" s="24">
        <v>0</v>
      </c>
      <c r="P91" s="19">
        <f t="shared" si="11"/>
        <v>-19428.5</v>
      </c>
    </row>
    <row r="92" spans="1:16" x14ac:dyDescent="0.3">
      <c r="A92" s="22" t="s">
        <v>161</v>
      </c>
      <c r="B92" s="14" t="str">
        <f t="shared" si="6"/>
        <v>4</v>
      </c>
      <c r="C92" s="14" t="str">
        <f t="shared" si="7"/>
        <v>45</v>
      </c>
      <c r="D92" s="14" t="str">
        <f t="shared" si="8"/>
        <v>450</v>
      </c>
      <c r="E92" s="23" t="s">
        <v>162</v>
      </c>
      <c r="F92" s="24">
        <v>180705</v>
      </c>
      <c r="G92" s="24">
        <v>0</v>
      </c>
      <c r="H92" s="24">
        <v>180705</v>
      </c>
      <c r="I92" s="24">
        <v>137449.24</v>
      </c>
      <c r="J92" s="18">
        <f t="shared" si="9"/>
        <v>0.76062776348191796</v>
      </c>
      <c r="K92" s="24">
        <v>137449.24</v>
      </c>
      <c r="L92" s="24">
        <v>0</v>
      </c>
      <c r="M92" s="24">
        <v>137449.24</v>
      </c>
      <c r="N92" s="18">
        <f t="shared" si="10"/>
        <v>1</v>
      </c>
      <c r="O92" s="24">
        <v>0</v>
      </c>
      <c r="P92" s="19">
        <f t="shared" si="11"/>
        <v>-43255.760000000009</v>
      </c>
    </row>
    <row r="93" spans="1:16" x14ac:dyDescent="0.3">
      <c r="A93" s="22" t="s">
        <v>163</v>
      </c>
      <c r="B93" s="14" t="str">
        <f t="shared" si="6"/>
        <v>4</v>
      </c>
      <c r="C93" s="14" t="str">
        <f t="shared" si="7"/>
        <v>45</v>
      </c>
      <c r="D93" s="14" t="str">
        <f t="shared" si="8"/>
        <v>450</v>
      </c>
      <c r="E93" s="23" t="s">
        <v>263</v>
      </c>
      <c r="F93" s="24">
        <v>1428995</v>
      </c>
      <c r="G93" s="24">
        <v>0</v>
      </c>
      <c r="H93" s="24">
        <v>1428995</v>
      </c>
      <c r="I93" s="24">
        <v>1087588.51</v>
      </c>
      <c r="J93" s="18">
        <f t="shared" si="9"/>
        <v>0.76108629491355817</v>
      </c>
      <c r="K93" s="24">
        <v>1087588.51</v>
      </c>
      <c r="L93" s="24">
        <v>0</v>
      </c>
      <c r="M93" s="24">
        <v>1087588.51</v>
      </c>
      <c r="N93" s="18">
        <f t="shared" si="10"/>
        <v>1</v>
      </c>
      <c r="O93" s="24">
        <v>0</v>
      </c>
      <c r="P93" s="19">
        <f t="shared" si="11"/>
        <v>-341406.49</v>
      </c>
    </row>
    <row r="94" spans="1:16" x14ac:dyDescent="0.3">
      <c r="A94" s="22" t="s">
        <v>164</v>
      </c>
      <c r="B94" s="14" t="str">
        <f t="shared" si="6"/>
        <v>4</v>
      </c>
      <c r="C94" s="14" t="str">
        <f t="shared" si="7"/>
        <v>45</v>
      </c>
      <c r="D94" s="14" t="str">
        <f t="shared" si="8"/>
        <v>450</v>
      </c>
      <c r="E94" s="23" t="s">
        <v>264</v>
      </c>
      <c r="F94" s="24">
        <v>935095</v>
      </c>
      <c r="G94" s="24">
        <v>0</v>
      </c>
      <c r="H94" s="24">
        <v>935095</v>
      </c>
      <c r="I94" s="24">
        <v>462781.5</v>
      </c>
      <c r="J94" s="18">
        <f t="shared" si="9"/>
        <v>0.49490319165432389</v>
      </c>
      <c r="K94" s="24">
        <v>462781.5</v>
      </c>
      <c r="L94" s="24">
        <v>0</v>
      </c>
      <c r="M94" s="24">
        <v>462781.5</v>
      </c>
      <c r="N94" s="18">
        <f t="shared" si="10"/>
        <v>1</v>
      </c>
      <c r="O94" s="24">
        <v>0</v>
      </c>
      <c r="P94" s="19">
        <f t="shared" si="11"/>
        <v>-472313.5</v>
      </c>
    </row>
    <row r="95" spans="1:16" x14ac:dyDescent="0.3">
      <c r="A95" s="22" t="s">
        <v>165</v>
      </c>
      <c r="B95" s="14" t="str">
        <f t="shared" si="6"/>
        <v>4</v>
      </c>
      <c r="C95" s="14" t="str">
        <f t="shared" si="7"/>
        <v>45</v>
      </c>
      <c r="D95" s="14" t="str">
        <f t="shared" si="8"/>
        <v>450</v>
      </c>
      <c r="E95" s="23" t="s">
        <v>265</v>
      </c>
      <c r="F95" s="24">
        <v>1409760</v>
      </c>
      <c r="G95" s="24">
        <v>0</v>
      </c>
      <c r="H95" s="24">
        <v>1409760</v>
      </c>
      <c r="I95" s="24">
        <v>930257.34</v>
      </c>
      <c r="J95" s="18">
        <f t="shared" si="9"/>
        <v>0.65986929690160023</v>
      </c>
      <c r="K95" s="24">
        <v>930257.34</v>
      </c>
      <c r="L95" s="24">
        <v>0</v>
      </c>
      <c r="M95" s="24">
        <v>930257.34</v>
      </c>
      <c r="N95" s="18">
        <f t="shared" si="10"/>
        <v>1</v>
      </c>
      <c r="O95" s="24">
        <v>0</v>
      </c>
      <c r="P95" s="19">
        <f t="shared" si="11"/>
        <v>-479502.66000000003</v>
      </c>
    </row>
    <row r="96" spans="1:16" x14ac:dyDescent="0.3">
      <c r="A96" s="22" t="s">
        <v>166</v>
      </c>
      <c r="B96" s="14" t="str">
        <f t="shared" si="6"/>
        <v>4</v>
      </c>
      <c r="C96" s="14" t="str">
        <f t="shared" si="7"/>
        <v>45</v>
      </c>
      <c r="D96" s="14" t="str">
        <f t="shared" si="8"/>
        <v>450</v>
      </c>
      <c r="E96" s="23" t="s">
        <v>167</v>
      </c>
      <c r="F96" s="24">
        <v>25000</v>
      </c>
      <c r="G96" s="24">
        <v>0</v>
      </c>
      <c r="H96" s="24">
        <v>25000</v>
      </c>
      <c r="I96" s="24">
        <v>0</v>
      </c>
      <c r="J96" s="18">
        <f t="shared" si="9"/>
        <v>0</v>
      </c>
      <c r="K96" s="24">
        <v>0</v>
      </c>
      <c r="L96" s="24">
        <v>0</v>
      </c>
      <c r="M96" s="24">
        <v>0</v>
      </c>
      <c r="N96" s="18" t="str">
        <f t="shared" si="10"/>
        <v xml:space="preserve"> </v>
      </c>
      <c r="O96" s="24">
        <v>0</v>
      </c>
      <c r="P96" s="19">
        <f t="shared" si="11"/>
        <v>-25000</v>
      </c>
    </row>
    <row r="97" spans="1:16" x14ac:dyDescent="0.3">
      <c r="A97" s="22" t="s">
        <v>209</v>
      </c>
      <c r="B97" s="14" t="str">
        <f t="shared" si="6"/>
        <v>4</v>
      </c>
      <c r="C97" s="14" t="str">
        <f t="shared" si="7"/>
        <v>45</v>
      </c>
      <c r="D97" s="14" t="str">
        <f t="shared" si="8"/>
        <v>450</v>
      </c>
      <c r="E97" s="23" t="s">
        <v>266</v>
      </c>
      <c r="F97" s="24">
        <v>466400</v>
      </c>
      <c r="G97" s="24">
        <v>0</v>
      </c>
      <c r="H97" s="24">
        <v>466400</v>
      </c>
      <c r="I97" s="24">
        <v>233200</v>
      </c>
      <c r="J97" s="18">
        <f t="shared" si="9"/>
        <v>0.5</v>
      </c>
      <c r="K97" s="24">
        <v>233200</v>
      </c>
      <c r="L97" s="24">
        <v>0</v>
      </c>
      <c r="M97" s="24">
        <v>233200</v>
      </c>
      <c r="N97" s="18">
        <f t="shared" si="10"/>
        <v>1</v>
      </c>
      <c r="O97" s="24">
        <v>0</v>
      </c>
      <c r="P97" s="19">
        <f t="shared" si="11"/>
        <v>-233200</v>
      </c>
    </row>
    <row r="98" spans="1:16" x14ac:dyDescent="0.3">
      <c r="A98" s="22" t="s">
        <v>292</v>
      </c>
      <c r="B98" s="14" t="str">
        <f t="shared" si="6"/>
        <v>4</v>
      </c>
      <c r="C98" s="14" t="str">
        <f t="shared" si="7"/>
        <v>45</v>
      </c>
      <c r="D98" s="14" t="str">
        <f t="shared" si="8"/>
        <v>450</v>
      </c>
      <c r="E98" s="23" t="s">
        <v>293</v>
      </c>
      <c r="F98" s="24">
        <v>0</v>
      </c>
      <c r="G98" s="24">
        <v>0</v>
      </c>
      <c r="H98" s="24">
        <v>0</v>
      </c>
      <c r="I98" s="24">
        <v>0</v>
      </c>
      <c r="J98" s="18" t="str">
        <f t="shared" si="9"/>
        <v xml:space="preserve"> </v>
      </c>
      <c r="K98" s="24">
        <v>0</v>
      </c>
      <c r="L98" s="24">
        <v>0</v>
      </c>
      <c r="M98" s="24">
        <v>0</v>
      </c>
      <c r="N98" s="18" t="str">
        <f t="shared" si="10"/>
        <v xml:space="preserve"> </v>
      </c>
      <c r="O98" s="24">
        <v>0</v>
      </c>
      <c r="P98" s="19">
        <f t="shared" si="11"/>
        <v>0</v>
      </c>
    </row>
    <row r="99" spans="1:16" x14ac:dyDescent="0.3">
      <c r="A99" s="22" t="s">
        <v>168</v>
      </c>
      <c r="B99" s="14" t="str">
        <f t="shared" si="6"/>
        <v>4</v>
      </c>
      <c r="C99" s="14" t="str">
        <f t="shared" si="7"/>
        <v>45</v>
      </c>
      <c r="D99" s="14" t="str">
        <f t="shared" si="8"/>
        <v>450</v>
      </c>
      <c r="E99" s="23" t="s">
        <v>267</v>
      </c>
      <c r="F99" s="24">
        <v>38715</v>
      </c>
      <c r="G99" s="24">
        <v>0</v>
      </c>
      <c r="H99" s="24">
        <v>38715</v>
      </c>
      <c r="I99" s="24">
        <v>0</v>
      </c>
      <c r="J99" s="18">
        <f t="shared" si="9"/>
        <v>0</v>
      </c>
      <c r="K99" s="24">
        <v>0</v>
      </c>
      <c r="L99" s="24">
        <v>0</v>
      </c>
      <c r="M99" s="24">
        <v>0</v>
      </c>
      <c r="N99" s="18" t="str">
        <f t="shared" si="10"/>
        <v xml:space="preserve"> </v>
      </c>
      <c r="O99" s="24">
        <v>0</v>
      </c>
      <c r="P99" s="19">
        <f t="shared" si="11"/>
        <v>-38715</v>
      </c>
    </row>
    <row r="100" spans="1:16" x14ac:dyDescent="0.3">
      <c r="A100" s="22" t="s">
        <v>241</v>
      </c>
      <c r="B100" s="14" t="str">
        <f t="shared" si="6"/>
        <v>4</v>
      </c>
      <c r="C100" s="14" t="str">
        <f t="shared" si="7"/>
        <v>45</v>
      </c>
      <c r="D100" s="14" t="str">
        <f t="shared" si="8"/>
        <v>450</v>
      </c>
      <c r="E100" s="23" t="s">
        <v>242</v>
      </c>
      <c r="F100" s="24">
        <v>0</v>
      </c>
      <c r="G100" s="24">
        <v>21250</v>
      </c>
      <c r="H100" s="24">
        <v>21250</v>
      </c>
      <c r="I100" s="24">
        <v>6250</v>
      </c>
      <c r="J100" s="18">
        <f t="shared" si="9"/>
        <v>0.29411764705882354</v>
      </c>
      <c r="K100" s="24">
        <v>6250</v>
      </c>
      <c r="L100" s="24">
        <v>0</v>
      </c>
      <c r="M100" s="24">
        <v>6250</v>
      </c>
      <c r="N100" s="18">
        <f t="shared" si="10"/>
        <v>1</v>
      </c>
      <c r="O100" s="24">
        <v>0</v>
      </c>
      <c r="P100" s="19">
        <f t="shared" si="11"/>
        <v>-15000</v>
      </c>
    </row>
    <row r="101" spans="1:16" x14ac:dyDescent="0.3">
      <c r="A101" s="22" t="s">
        <v>294</v>
      </c>
      <c r="B101" s="14" t="str">
        <f t="shared" si="6"/>
        <v>4</v>
      </c>
      <c r="C101" s="14" t="str">
        <f t="shared" si="7"/>
        <v>45</v>
      </c>
      <c r="D101" s="14" t="str">
        <f t="shared" si="8"/>
        <v>451</v>
      </c>
      <c r="E101" s="23" t="s">
        <v>295</v>
      </c>
      <c r="F101" s="24">
        <v>0</v>
      </c>
      <c r="G101" s="24">
        <v>0</v>
      </c>
      <c r="H101" s="24">
        <v>0</v>
      </c>
      <c r="I101" s="24">
        <v>0</v>
      </c>
      <c r="J101" s="18" t="str">
        <f t="shared" si="9"/>
        <v xml:space="preserve"> </v>
      </c>
      <c r="K101" s="24">
        <v>0</v>
      </c>
      <c r="L101" s="24">
        <v>0</v>
      </c>
      <c r="M101" s="24">
        <v>0</v>
      </c>
      <c r="N101" s="18" t="str">
        <f t="shared" si="10"/>
        <v xml:space="preserve"> </v>
      </c>
      <c r="O101" s="24">
        <v>0</v>
      </c>
      <c r="P101" s="19">
        <f t="shared" si="11"/>
        <v>0</v>
      </c>
    </row>
    <row r="102" spans="1:16" x14ac:dyDescent="0.3">
      <c r="A102" s="22" t="s">
        <v>296</v>
      </c>
      <c r="B102" s="14" t="str">
        <f t="shared" si="6"/>
        <v>4</v>
      </c>
      <c r="C102" s="14" t="str">
        <f t="shared" si="7"/>
        <v>45</v>
      </c>
      <c r="D102" s="14" t="str">
        <f t="shared" si="8"/>
        <v>451</v>
      </c>
      <c r="E102" s="23" t="s">
        <v>297</v>
      </c>
      <c r="F102" s="24">
        <v>0</v>
      </c>
      <c r="G102" s="24">
        <v>0</v>
      </c>
      <c r="H102" s="24">
        <v>0</v>
      </c>
      <c r="I102" s="24">
        <v>0</v>
      </c>
      <c r="J102" s="18" t="str">
        <f t="shared" si="9"/>
        <v xml:space="preserve"> </v>
      </c>
      <c r="K102" s="24">
        <v>0</v>
      </c>
      <c r="L102" s="24">
        <v>0</v>
      </c>
      <c r="M102" s="24">
        <v>0</v>
      </c>
      <c r="N102" s="18" t="str">
        <f t="shared" si="10"/>
        <v xml:space="preserve"> </v>
      </c>
      <c r="O102" s="24">
        <v>0</v>
      </c>
      <c r="P102" s="19">
        <f t="shared" si="11"/>
        <v>0</v>
      </c>
    </row>
    <row r="103" spans="1:16" x14ac:dyDescent="0.3">
      <c r="A103" s="22" t="s">
        <v>298</v>
      </c>
      <c r="B103" s="14" t="str">
        <f t="shared" si="6"/>
        <v>4</v>
      </c>
      <c r="C103" s="14" t="str">
        <f t="shared" si="7"/>
        <v>45</v>
      </c>
      <c r="D103" s="14" t="str">
        <f t="shared" si="8"/>
        <v>451</v>
      </c>
      <c r="E103" s="23" t="s">
        <v>299</v>
      </c>
      <c r="F103" s="24">
        <v>0</v>
      </c>
      <c r="G103" s="24">
        <v>0</v>
      </c>
      <c r="H103" s="24">
        <v>0</v>
      </c>
      <c r="I103" s="24">
        <v>0</v>
      </c>
      <c r="J103" s="18" t="str">
        <f t="shared" si="9"/>
        <v xml:space="preserve"> </v>
      </c>
      <c r="K103" s="24">
        <v>0</v>
      </c>
      <c r="L103" s="24">
        <v>0</v>
      </c>
      <c r="M103" s="24">
        <v>0</v>
      </c>
      <c r="N103" s="18" t="str">
        <f t="shared" si="10"/>
        <v xml:space="preserve"> </v>
      </c>
      <c r="O103" s="24">
        <v>0</v>
      </c>
      <c r="P103" s="19">
        <f t="shared" si="11"/>
        <v>0</v>
      </c>
    </row>
    <row r="104" spans="1:16" x14ac:dyDescent="0.3">
      <c r="A104" s="22" t="s">
        <v>300</v>
      </c>
      <c r="B104" s="14" t="str">
        <f t="shared" si="6"/>
        <v>4</v>
      </c>
      <c r="C104" s="14" t="str">
        <f t="shared" si="7"/>
        <v>45</v>
      </c>
      <c r="D104" s="14" t="str">
        <f t="shared" si="8"/>
        <v>451</v>
      </c>
      <c r="E104" s="23" t="s">
        <v>301</v>
      </c>
      <c r="F104" s="24">
        <v>0</v>
      </c>
      <c r="G104" s="24">
        <v>0</v>
      </c>
      <c r="H104" s="24">
        <v>0</v>
      </c>
      <c r="I104" s="24">
        <v>0</v>
      </c>
      <c r="J104" s="18" t="str">
        <f t="shared" si="9"/>
        <v xml:space="preserve"> </v>
      </c>
      <c r="K104" s="24">
        <v>0</v>
      </c>
      <c r="L104" s="24">
        <v>0</v>
      </c>
      <c r="M104" s="24">
        <v>0</v>
      </c>
      <c r="N104" s="18" t="str">
        <f t="shared" si="10"/>
        <v xml:space="preserve"> </v>
      </c>
      <c r="O104" s="24">
        <v>0</v>
      </c>
      <c r="P104" s="19">
        <f t="shared" si="11"/>
        <v>0</v>
      </c>
    </row>
    <row r="105" spans="1:16" x14ac:dyDescent="0.3">
      <c r="A105" s="22" t="s">
        <v>302</v>
      </c>
      <c r="B105" s="14" t="str">
        <f t="shared" si="6"/>
        <v>4</v>
      </c>
      <c r="C105" s="14" t="str">
        <f t="shared" si="7"/>
        <v>45</v>
      </c>
      <c r="D105" s="14" t="str">
        <f t="shared" si="8"/>
        <v>451</v>
      </c>
      <c r="E105" s="23" t="s">
        <v>303</v>
      </c>
      <c r="F105" s="24">
        <v>0</v>
      </c>
      <c r="G105" s="24">
        <v>0</v>
      </c>
      <c r="H105" s="24">
        <v>0</v>
      </c>
      <c r="I105" s="24">
        <v>0</v>
      </c>
      <c r="J105" s="18" t="str">
        <f t="shared" si="9"/>
        <v xml:space="preserve"> </v>
      </c>
      <c r="K105" s="24">
        <v>0</v>
      </c>
      <c r="L105" s="24">
        <v>0</v>
      </c>
      <c r="M105" s="24">
        <v>0</v>
      </c>
      <c r="N105" s="18" t="str">
        <f t="shared" si="10"/>
        <v xml:space="preserve"> </v>
      </c>
      <c r="O105" s="24">
        <v>0</v>
      </c>
      <c r="P105" s="19">
        <f t="shared" si="11"/>
        <v>0</v>
      </c>
    </row>
    <row r="106" spans="1:16" x14ac:dyDescent="0.3">
      <c r="A106" s="22" t="s">
        <v>304</v>
      </c>
      <c r="B106" s="14" t="str">
        <f t="shared" si="6"/>
        <v>4</v>
      </c>
      <c r="C106" s="14" t="str">
        <f t="shared" si="7"/>
        <v>45</v>
      </c>
      <c r="D106" s="14" t="str">
        <f t="shared" si="8"/>
        <v>451</v>
      </c>
      <c r="E106" s="23" t="s">
        <v>305</v>
      </c>
      <c r="F106" s="24">
        <v>0</v>
      </c>
      <c r="G106" s="24">
        <v>0</v>
      </c>
      <c r="H106" s="24">
        <v>0</v>
      </c>
      <c r="I106" s="24">
        <v>0</v>
      </c>
      <c r="J106" s="18" t="str">
        <f t="shared" si="9"/>
        <v xml:space="preserve"> </v>
      </c>
      <c r="K106" s="24">
        <v>0</v>
      </c>
      <c r="L106" s="24">
        <v>0</v>
      </c>
      <c r="M106" s="24">
        <v>0</v>
      </c>
      <c r="N106" s="18" t="str">
        <f t="shared" si="10"/>
        <v xml:space="preserve"> </v>
      </c>
      <c r="O106" s="24">
        <v>0</v>
      </c>
      <c r="P106" s="19">
        <f t="shared" si="11"/>
        <v>0</v>
      </c>
    </row>
    <row r="107" spans="1:16" x14ac:dyDescent="0.3">
      <c r="A107" s="22" t="s">
        <v>306</v>
      </c>
      <c r="B107" s="14" t="str">
        <f t="shared" si="6"/>
        <v>4</v>
      </c>
      <c r="C107" s="14" t="str">
        <f t="shared" si="7"/>
        <v>45</v>
      </c>
      <c r="D107" s="14" t="str">
        <f t="shared" si="8"/>
        <v>451</v>
      </c>
      <c r="E107" s="23" t="s">
        <v>307</v>
      </c>
      <c r="F107" s="24">
        <v>0</v>
      </c>
      <c r="G107" s="24">
        <v>0</v>
      </c>
      <c r="H107" s="24">
        <v>0</v>
      </c>
      <c r="I107" s="24">
        <v>0</v>
      </c>
      <c r="J107" s="18" t="str">
        <f t="shared" si="9"/>
        <v xml:space="preserve"> </v>
      </c>
      <c r="K107" s="24">
        <v>0</v>
      </c>
      <c r="L107" s="24">
        <v>0</v>
      </c>
      <c r="M107" s="24">
        <v>0</v>
      </c>
      <c r="N107" s="18" t="str">
        <f t="shared" si="10"/>
        <v xml:space="preserve"> </v>
      </c>
      <c r="O107" s="24">
        <v>0</v>
      </c>
      <c r="P107" s="19">
        <f t="shared" si="11"/>
        <v>0</v>
      </c>
    </row>
    <row r="108" spans="1:16" x14ac:dyDescent="0.3">
      <c r="A108" s="22" t="s">
        <v>308</v>
      </c>
      <c r="B108" s="14" t="str">
        <f t="shared" si="6"/>
        <v>4</v>
      </c>
      <c r="C108" s="14" t="str">
        <f t="shared" si="7"/>
        <v>45</v>
      </c>
      <c r="D108" s="14" t="str">
        <f t="shared" si="8"/>
        <v>451</v>
      </c>
      <c r="E108" s="23" t="s">
        <v>309</v>
      </c>
      <c r="F108" s="24">
        <v>0</v>
      </c>
      <c r="G108" s="24">
        <v>0</v>
      </c>
      <c r="H108" s="24">
        <v>0</v>
      </c>
      <c r="I108" s="24">
        <v>0</v>
      </c>
      <c r="J108" s="18" t="str">
        <f t="shared" si="9"/>
        <v xml:space="preserve"> </v>
      </c>
      <c r="K108" s="24">
        <v>0</v>
      </c>
      <c r="L108" s="24">
        <v>0</v>
      </c>
      <c r="M108" s="24">
        <v>0</v>
      </c>
      <c r="N108" s="18" t="str">
        <f t="shared" si="10"/>
        <v xml:space="preserve"> </v>
      </c>
      <c r="O108" s="24">
        <v>0</v>
      </c>
      <c r="P108" s="19">
        <f t="shared" si="11"/>
        <v>0</v>
      </c>
    </row>
    <row r="109" spans="1:16" x14ac:dyDescent="0.3">
      <c r="A109" s="22" t="s">
        <v>310</v>
      </c>
      <c r="B109" s="14" t="str">
        <f t="shared" ref="B109:B120" si="12">LEFT(A109,1)</f>
        <v>4</v>
      </c>
      <c r="C109" s="14" t="str">
        <f t="shared" ref="C109:C120" si="13">LEFT(A109,2)</f>
        <v>45</v>
      </c>
      <c r="D109" s="14" t="str">
        <f t="shared" ref="D109:D120" si="14">LEFT(A109,3)</f>
        <v>451</v>
      </c>
      <c r="E109" s="23" t="s">
        <v>311</v>
      </c>
      <c r="F109" s="24">
        <v>0</v>
      </c>
      <c r="G109" s="24">
        <v>0</v>
      </c>
      <c r="H109" s="24">
        <v>0</v>
      </c>
      <c r="I109" s="24">
        <v>0</v>
      </c>
      <c r="J109" s="18" t="str">
        <f t="shared" si="9"/>
        <v xml:space="preserve"> </v>
      </c>
      <c r="K109" s="24">
        <v>0</v>
      </c>
      <c r="L109" s="24">
        <v>0</v>
      </c>
      <c r="M109" s="24">
        <v>0</v>
      </c>
      <c r="N109" s="18" t="str">
        <f t="shared" si="10"/>
        <v xml:space="preserve"> </v>
      </c>
      <c r="O109" s="24">
        <v>0</v>
      </c>
      <c r="P109" s="19">
        <f t="shared" si="11"/>
        <v>0</v>
      </c>
    </row>
    <row r="110" spans="1:16" x14ac:dyDescent="0.3">
      <c r="A110" s="22" t="s">
        <v>312</v>
      </c>
      <c r="B110" s="14" t="str">
        <f t="shared" si="12"/>
        <v>4</v>
      </c>
      <c r="C110" s="14" t="str">
        <f t="shared" si="13"/>
        <v>45</v>
      </c>
      <c r="D110" s="14" t="str">
        <f t="shared" si="14"/>
        <v>451</v>
      </c>
      <c r="E110" s="23" t="s">
        <v>313</v>
      </c>
      <c r="F110" s="24">
        <v>0</v>
      </c>
      <c r="G110" s="24">
        <v>0</v>
      </c>
      <c r="H110" s="24">
        <v>0</v>
      </c>
      <c r="I110" s="24">
        <v>0</v>
      </c>
      <c r="J110" s="18" t="str">
        <f t="shared" ref="J110:J153" si="15">IF(H110=0," ",I110/H110)</f>
        <v xml:space="preserve"> </v>
      </c>
      <c r="K110" s="24">
        <v>0</v>
      </c>
      <c r="L110" s="24">
        <v>0</v>
      </c>
      <c r="M110" s="24">
        <v>0</v>
      </c>
      <c r="N110" s="18" t="str">
        <f t="shared" ref="N110:N153" si="16">IF(I110=0," ",M110/I110)</f>
        <v xml:space="preserve"> </v>
      </c>
      <c r="O110" s="24">
        <v>0</v>
      </c>
      <c r="P110" s="19">
        <f t="shared" ref="P110:P153" si="17">I110-H110</f>
        <v>0</v>
      </c>
    </row>
    <row r="111" spans="1:16" x14ac:dyDescent="0.3">
      <c r="A111" s="22" t="s">
        <v>314</v>
      </c>
      <c r="B111" s="14" t="str">
        <f t="shared" si="12"/>
        <v>4</v>
      </c>
      <c r="C111" s="14" t="str">
        <f t="shared" si="13"/>
        <v>45</v>
      </c>
      <c r="D111" s="14" t="str">
        <f t="shared" si="14"/>
        <v>451</v>
      </c>
      <c r="E111" s="23" t="s">
        <v>315</v>
      </c>
      <c r="F111" s="24">
        <v>0</v>
      </c>
      <c r="G111" s="24">
        <v>0</v>
      </c>
      <c r="H111" s="24">
        <v>0</v>
      </c>
      <c r="I111" s="24">
        <v>0</v>
      </c>
      <c r="J111" s="18" t="str">
        <f t="shared" si="15"/>
        <v xml:space="preserve"> </v>
      </c>
      <c r="K111" s="24">
        <v>0</v>
      </c>
      <c r="L111" s="24">
        <v>0</v>
      </c>
      <c r="M111" s="24">
        <v>0</v>
      </c>
      <c r="N111" s="18" t="str">
        <f t="shared" si="16"/>
        <v xml:space="preserve"> </v>
      </c>
      <c r="O111" s="24">
        <v>0</v>
      </c>
      <c r="P111" s="19">
        <f t="shared" si="17"/>
        <v>0</v>
      </c>
    </row>
    <row r="112" spans="1:16" x14ac:dyDescent="0.3">
      <c r="A112" s="22" t="s">
        <v>316</v>
      </c>
      <c r="B112" s="14" t="str">
        <f t="shared" si="12"/>
        <v>4</v>
      </c>
      <c r="C112" s="14" t="str">
        <f t="shared" si="13"/>
        <v>45</v>
      </c>
      <c r="D112" s="14" t="str">
        <f t="shared" si="14"/>
        <v>451</v>
      </c>
      <c r="E112" s="23" t="s">
        <v>317</v>
      </c>
      <c r="F112" s="24">
        <v>0</v>
      </c>
      <c r="G112" s="24">
        <v>0</v>
      </c>
      <c r="H112" s="24">
        <v>0</v>
      </c>
      <c r="I112" s="24">
        <v>84018.4</v>
      </c>
      <c r="J112" s="18" t="str">
        <f t="shared" si="15"/>
        <v xml:space="preserve"> </v>
      </c>
      <c r="K112" s="24">
        <v>84018.4</v>
      </c>
      <c r="L112" s="24">
        <v>0</v>
      </c>
      <c r="M112" s="24">
        <v>84018.4</v>
      </c>
      <c r="N112" s="18">
        <f t="shared" si="16"/>
        <v>1</v>
      </c>
      <c r="O112" s="24">
        <v>0</v>
      </c>
      <c r="P112" s="19">
        <f t="shared" si="17"/>
        <v>84018.4</v>
      </c>
    </row>
    <row r="113" spans="1:16" x14ac:dyDescent="0.3">
      <c r="A113" s="22" t="s">
        <v>318</v>
      </c>
      <c r="B113" s="14" t="str">
        <f t="shared" si="12"/>
        <v>4</v>
      </c>
      <c r="C113" s="14" t="str">
        <f t="shared" si="13"/>
        <v>45</v>
      </c>
      <c r="D113" s="14" t="str">
        <f t="shared" si="14"/>
        <v>451</v>
      </c>
      <c r="E113" s="23" t="s">
        <v>319</v>
      </c>
      <c r="F113" s="24">
        <v>0</v>
      </c>
      <c r="G113" s="24">
        <v>0</v>
      </c>
      <c r="H113" s="24">
        <v>0</v>
      </c>
      <c r="I113" s="24">
        <v>78861.41</v>
      </c>
      <c r="J113" s="18" t="str">
        <f t="shared" si="15"/>
        <v xml:space="preserve"> </v>
      </c>
      <c r="K113" s="24">
        <v>78861.41</v>
      </c>
      <c r="L113" s="24">
        <v>0</v>
      </c>
      <c r="M113" s="24">
        <v>78861.41</v>
      </c>
      <c r="N113" s="18">
        <f t="shared" si="16"/>
        <v>1</v>
      </c>
      <c r="O113" s="24">
        <v>0</v>
      </c>
      <c r="P113" s="19">
        <f t="shared" si="17"/>
        <v>78861.41</v>
      </c>
    </row>
    <row r="114" spans="1:16" x14ac:dyDescent="0.3">
      <c r="A114" s="22" t="s">
        <v>320</v>
      </c>
      <c r="B114" s="14" t="str">
        <f t="shared" si="12"/>
        <v>4</v>
      </c>
      <c r="C114" s="14" t="str">
        <f t="shared" si="13"/>
        <v>45</v>
      </c>
      <c r="D114" s="14" t="str">
        <f t="shared" si="14"/>
        <v>451</v>
      </c>
      <c r="E114" s="23" t="s">
        <v>321</v>
      </c>
      <c r="F114" s="24">
        <v>0</v>
      </c>
      <c r="G114" s="24">
        <v>0</v>
      </c>
      <c r="H114" s="24">
        <v>0</v>
      </c>
      <c r="I114" s="24">
        <v>87512.03</v>
      </c>
      <c r="J114" s="18" t="str">
        <f t="shared" si="15"/>
        <v xml:space="preserve"> </v>
      </c>
      <c r="K114" s="24">
        <v>87512.03</v>
      </c>
      <c r="L114" s="24">
        <v>0</v>
      </c>
      <c r="M114" s="24">
        <v>87512.03</v>
      </c>
      <c r="N114" s="18">
        <f t="shared" si="16"/>
        <v>1</v>
      </c>
      <c r="O114" s="24">
        <v>0</v>
      </c>
      <c r="P114" s="19">
        <f t="shared" si="17"/>
        <v>87512.03</v>
      </c>
    </row>
    <row r="115" spans="1:16" x14ac:dyDescent="0.3">
      <c r="A115" s="22" t="s">
        <v>322</v>
      </c>
      <c r="B115" s="14" t="str">
        <f t="shared" si="12"/>
        <v>4</v>
      </c>
      <c r="C115" s="14" t="str">
        <f t="shared" si="13"/>
        <v>45</v>
      </c>
      <c r="D115" s="14" t="str">
        <f t="shared" si="14"/>
        <v>451</v>
      </c>
      <c r="E115" s="23" t="s">
        <v>323</v>
      </c>
      <c r="F115" s="24">
        <v>0</v>
      </c>
      <c r="G115" s="24">
        <v>400000</v>
      </c>
      <c r="H115" s="24">
        <v>400000</v>
      </c>
      <c r="I115" s="24">
        <v>200000</v>
      </c>
      <c r="J115" s="18">
        <f t="shared" si="15"/>
        <v>0.5</v>
      </c>
      <c r="K115" s="24">
        <v>200000</v>
      </c>
      <c r="L115" s="24">
        <v>0</v>
      </c>
      <c r="M115" s="24">
        <v>200000</v>
      </c>
      <c r="N115" s="18">
        <f t="shared" si="16"/>
        <v>1</v>
      </c>
      <c r="O115" s="24">
        <v>0</v>
      </c>
      <c r="P115" s="19">
        <f t="shared" si="17"/>
        <v>-200000</v>
      </c>
    </row>
    <row r="116" spans="1:16" x14ac:dyDescent="0.3">
      <c r="A116" s="22" t="s">
        <v>324</v>
      </c>
      <c r="B116" s="14" t="str">
        <f t="shared" si="12"/>
        <v>4</v>
      </c>
      <c r="C116" s="14" t="str">
        <f t="shared" si="13"/>
        <v>45</v>
      </c>
      <c r="D116" s="14" t="str">
        <f t="shared" si="14"/>
        <v>451</v>
      </c>
      <c r="E116" s="23" t="s">
        <v>325</v>
      </c>
      <c r="F116" s="24">
        <v>0</v>
      </c>
      <c r="G116" s="24">
        <v>400000</v>
      </c>
      <c r="H116" s="24">
        <v>400000</v>
      </c>
      <c r="I116" s="24">
        <v>200000</v>
      </c>
      <c r="J116" s="18">
        <f t="shared" si="15"/>
        <v>0.5</v>
      </c>
      <c r="K116" s="24">
        <v>200000</v>
      </c>
      <c r="L116" s="24">
        <v>0</v>
      </c>
      <c r="M116" s="24">
        <v>200000</v>
      </c>
      <c r="N116" s="18">
        <f t="shared" si="16"/>
        <v>1</v>
      </c>
      <c r="O116" s="24">
        <v>0</v>
      </c>
      <c r="P116" s="19">
        <f t="shared" si="17"/>
        <v>-200000</v>
      </c>
    </row>
    <row r="117" spans="1:16" x14ac:dyDescent="0.3">
      <c r="A117" s="22" t="s">
        <v>326</v>
      </c>
      <c r="B117" s="14" t="str">
        <f t="shared" si="12"/>
        <v>4</v>
      </c>
      <c r="C117" s="14" t="str">
        <f t="shared" si="13"/>
        <v>45</v>
      </c>
      <c r="D117" s="14" t="str">
        <f t="shared" si="14"/>
        <v>451</v>
      </c>
      <c r="E117" s="23" t="s">
        <v>327</v>
      </c>
      <c r="F117" s="24">
        <v>0</v>
      </c>
      <c r="G117" s="24">
        <v>0</v>
      </c>
      <c r="H117" s="24">
        <v>0</v>
      </c>
      <c r="I117" s="24">
        <v>0</v>
      </c>
      <c r="J117" s="18" t="str">
        <f t="shared" si="15"/>
        <v xml:space="preserve"> </v>
      </c>
      <c r="K117" s="24">
        <v>0</v>
      </c>
      <c r="L117" s="24">
        <v>0</v>
      </c>
      <c r="M117" s="24">
        <v>0</v>
      </c>
      <c r="N117" s="18" t="str">
        <f t="shared" si="16"/>
        <v xml:space="preserve"> </v>
      </c>
      <c r="O117" s="24">
        <v>0</v>
      </c>
      <c r="P117" s="19">
        <f t="shared" si="17"/>
        <v>0</v>
      </c>
    </row>
    <row r="118" spans="1:16" x14ac:dyDescent="0.3">
      <c r="A118" s="22" t="s">
        <v>328</v>
      </c>
      <c r="B118" s="14" t="str">
        <f t="shared" si="12"/>
        <v>4</v>
      </c>
      <c r="C118" s="14" t="str">
        <f t="shared" si="13"/>
        <v>45</v>
      </c>
      <c r="D118" s="14" t="str">
        <f t="shared" si="14"/>
        <v>451</v>
      </c>
      <c r="E118" s="23" t="s">
        <v>329</v>
      </c>
      <c r="F118" s="24">
        <v>0</v>
      </c>
      <c r="G118" s="24">
        <v>400000</v>
      </c>
      <c r="H118" s="24">
        <v>400000</v>
      </c>
      <c r="I118" s="24">
        <v>200000</v>
      </c>
      <c r="J118" s="18">
        <f t="shared" si="15"/>
        <v>0.5</v>
      </c>
      <c r="K118" s="24">
        <v>200000</v>
      </c>
      <c r="L118" s="24">
        <v>0</v>
      </c>
      <c r="M118" s="24">
        <v>200000</v>
      </c>
      <c r="N118" s="18">
        <f t="shared" si="16"/>
        <v>1</v>
      </c>
      <c r="O118" s="24">
        <v>0</v>
      </c>
      <c r="P118" s="19">
        <f t="shared" si="17"/>
        <v>-200000</v>
      </c>
    </row>
    <row r="119" spans="1:16" x14ac:dyDescent="0.3">
      <c r="A119" s="22" t="s">
        <v>330</v>
      </c>
      <c r="B119" s="14" t="str">
        <f t="shared" si="12"/>
        <v>4</v>
      </c>
      <c r="C119" s="14" t="str">
        <f t="shared" si="13"/>
        <v>45</v>
      </c>
      <c r="D119" s="14" t="str">
        <f t="shared" si="14"/>
        <v>451</v>
      </c>
      <c r="E119" s="23" t="s">
        <v>331</v>
      </c>
      <c r="F119" s="24">
        <v>0</v>
      </c>
      <c r="G119" s="24">
        <v>0</v>
      </c>
      <c r="H119" s="24">
        <v>0</v>
      </c>
      <c r="I119" s="24">
        <v>0</v>
      </c>
      <c r="J119" s="18" t="str">
        <f t="shared" si="15"/>
        <v xml:space="preserve"> </v>
      </c>
      <c r="K119" s="24">
        <v>0</v>
      </c>
      <c r="L119" s="24">
        <v>0</v>
      </c>
      <c r="M119" s="24">
        <v>0</v>
      </c>
      <c r="N119" s="18" t="str">
        <f t="shared" si="16"/>
        <v xml:space="preserve"> </v>
      </c>
      <c r="O119" s="24">
        <v>0</v>
      </c>
      <c r="P119" s="19">
        <f t="shared" si="17"/>
        <v>0</v>
      </c>
    </row>
    <row r="120" spans="1:16" x14ac:dyDescent="0.3">
      <c r="A120" s="22" t="s">
        <v>218</v>
      </c>
      <c r="B120" s="14" t="str">
        <f t="shared" si="12"/>
        <v>4</v>
      </c>
      <c r="C120" s="14" t="str">
        <f t="shared" si="13"/>
        <v>45</v>
      </c>
      <c r="D120" s="14" t="str">
        <f t="shared" si="14"/>
        <v>451</v>
      </c>
      <c r="E120" s="23" t="s">
        <v>268</v>
      </c>
      <c r="F120" s="24">
        <v>30000</v>
      </c>
      <c r="G120" s="24">
        <v>0</v>
      </c>
      <c r="H120" s="24">
        <v>30000</v>
      </c>
      <c r="I120" s="24">
        <v>244.85</v>
      </c>
      <c r="J120" s="18">
        <f t="shared" si="15"/>
        <v>8.161666666666666E-3</v>
      </c>
      <c r="K120" s="24">
        <v>244.85</v>
      </c>
      <c r="L120" s="24">
        <v>0</v>
      </c>
      <c r="M120" s="24">
        <v>244.85</v>
      </c>
      <c r="N120" s="18">
        <f t="shared" si="16"/>
        <v>1</v>
      </c>
      <c r="O120" s="24">
        <v>0</v>
      </c>
      <c r="P120" s="19">
        <f t="shared" si="17"/>
        <v>-29755.15</v>
      </c>
    </row>
    <row r="121" spans="1:16" x14ac:dyDescent="0.3">
      <c r="A121" s="22" t="s">
        <v>243</v>
      </c>
      <c r="B121" s="14" t="str">
        <f t="shared" ref="B121:B153" si="18">LEFT(A121,1)</f>
        <v>4</v>
      </c>
      <c r="C121" s="14" t="str">
        <f t="shared" ref="C121:C153" si="19">LEFT(A121,2)</f>
        <v>45</v>
      </c>
      <c r="D121" s="14" t="str">
        <f t="shared" ref="D121:D153" si="20">LEFT(A121,3)</f>
        <v>451</v>
      </c>
      <c r="E121" s="23" t="s">
        <v>269</v>
      </c>
      <c r="F121" s="24">
        <v>164164</v>
      </c>
      <c r="G121" s="24">
        <v>0</v>
      </c>
      <c r="H121" s="24">
        <v>164164</v>
      </c>
      <c r="I121" s="24">
        <v>0</v>
      </c>
      <c r="J121" s="18">
        <f t="shared" si="15"/>
        <v>0</v>
      </c>
      <c r="K121" s="24">
        <v>0</v>
      </c>
      <c r="L121" s="24">
        <v>0</v>
      </c>
      <c r="M121" s="24">
        <v>0</v>
      </c>
      <c r="N121" s="18" t="str">
        <f t="shared" si="16"/>
        <v xml:space="preserve"> </v>
      </c>
      <c r="O121" s="24">
        <v>0</v>
      </c>
      <c r="P121" s="19">
        <f t="shared" si="17"/>
        <v>-164164</v>
      </c>
    </row>
    <row r="122" spans="1:16" x14ac:dyDescent="0.3">
      <c r="A122" s="22" t="s">
        <v>244</v>
      </c>
      <c r="B122" s="14" t="str">
        <f t="shared" si="18"/>
        <v>4</v>
      </c>
      <c r="C122" s="14" t="str">
        <f t="shared" si="19"/>
        <v>45</v>
      </c>
      <c r="D122" s="14" t="str">
        <f t="shared" si="20"/>
        <v>451</v>
      </c>
      <c r="E122" s="23" t="s">
        <v>270</v>
      </c>
      <c r="F122" s="24">
        <v>215863</v>
      </c>
      <c r="G122" s="24">
        <v>0</v>
      </c>
      <c r="H122" s="24">
        <v>215863</v>
      </c>
      <c r="I122" s="24">
        <v>0</v>
      </c>
      <c r="J122" s="18">
        <f t="shared" si="15"/>
        <v>0</v>
      </c>
      <c r="K122" s="24">
        <v>0</v>
      </c>
      <c r="L122" s="24">
        <v>0</v>
      </c>
      <c r="M122" s="24">
        <v>0</v>
      </c>
      <c r="N122" s="18" t="str">
        <f t="shared" si="16"/>
        <v xml:space="preserve"> </v>
      </c>
      <c r="O122" s="24">
        <v>0</v>
      </c>
      <c r="P122" s="19">
        <f t="shared" si="17"/>
        <v>-215863</v>
      </c>
    </row>
    <row r="123" spans="1:16" x14ac:dyDescent="0.3">
      <c r="A123" s="22" t="s">
        <v>245</v>
      </c>
      <c r="B123" s="14" t="str">
        <f t="shared" si="18"/>
        <v>4</v>
      </c>
      <c r="C123" s="14" t="str">
        <f t="shared" si="19"/>
        <v>45</v>
      </c>
      <c r="D123" s="14" t="str">
        <f t="shared" si="20"/>
        <v>451</v>
      </c>
      <c r="E123" s="23" t="s">
        <v>271</v>
      </c>
      <c r="F123" s="24">
        <v>215863</v>
      </c>
      <c r="G123" s="24">
        <v>0</v>
      </c>
      <c r="H123" s="24">
        <v>215863</v>
      </c>
      <c r="I123" s="24">
        <v>0</v>
      </c>
      <c r="J123" s="18">
        <f t="shared" si="15"/>
        <v>0</v>
      </c>
      <c r="K123" s="24">
        <v>0</v>
      </c>
      <c r="L123" s="24">
        <v>0</v>
      </c>
      <c r="M123" s="24">
        <v>0</v>
      </c>
      <c r="N123" s="18" t="str">
        <f t="shared" si="16"/>
        <v xml:space="preserve"> </v>
      </c>
      <c r="O123" s="24">
        <v>0</v>
      </c>
      <c r="P123" s="19">
        <f t="shared" si="17"/>
        <v>-215863</v>
      </c>
    </row>
    <row r="124" spans="1:16" x14ac:dyDescent="0.3">
      <c r="A124" s="22" t="s">
        <v>272</v>
      </c>
      <c r="B124" s="14" t="str">
        <f t="shared" si="18"/>
        <v>4</v>
      </c>
      <c r="C124" s="14" t="str">
        <f t="shared" si="19"/>
        <v>45</v>
      </c>
      <c r="D124" s="14" t="str">
        <f t="shared" si="20"/>
        <v>451</v>
      </c>
      <c r="E124" s="23" t="s">
        <v>273</v>
      </c>
      <c r="F124" s="24">
        <v>0</v>
      </c>
      <c r="G124" s="24">
        <v>0</v>
      </c>
      <c r="H124" s="24">
        <v>0</v>
      </c>
      <c r="I124" s="24">
        <v>15605.56</v>
      </c>
      <c r="J124" s="18" t="str">
        <f t="shared" si="15"/>
        <v xml:space="preserve"> </v>
      </c>
      <c r="K124" s="24">
        <v>18000</v>
      </c>
      <c r="L124" s="24">
        <v>2394.44</v>
      </c>
      <c r="M124" s="24">
        <v>15605.56</v>
      </c>
      <c r="N124" s="18">
        <f t="shared" si="16"/>
        <v>1</v>
      </c>
      <c r="O124" s="24">
        <v>0</v>
      </c>
      <c r="P124" s="19">
        <f t="shared" si="17"/>
        <v>15605.56</v>
      </c>
    </row>
    <row r="125" spans="1:16" x14ac:dyDescent="0.3">
      <c r="A125" s="22" t="s">
        <v>246</v>
      </c>
      <c r="B125" s="14" t="str">
        <f t="shared" si="18"/>
        <v>4</v>
      </c>
      <c r="C125" s="14" t="str">
        <f t="shared" si="19"/>
        <v>45</v>
      </c>
      <c r="D125" s="14" t="str">
        <f t="shared" si="20"/>
        <v>451</v>
      </c>
      <c r="E125" s="23" t="s">
        <v>247</v>
      </c>
      <c r="F125" s="24">
        <v>0</v>
      </c>
      <c r="G125" s="24">
        <v>100000</v>
      </c>
      <c r="H125" s="24">
        <v>100000</v>
      </c>
      <c r="I125" s="24">
        <v>100000</v>
      </c>
      <c r="J125" s="18">
        <f t="shared" si="15"/>
        <v>1</v>
      </c>
      <c r="K125" s="24">
        <v>100000</v>
      </c>
      <c r="L125" s="24">
        <v>0</v>
      </c>
      <c r="M125" s="24">
        <v>100000</v>
      </c>
      <c r="N125" s="18">
        <f t="shared" si="16"/>
        <v>1</v>
      </c>
      <c r="O125" s="24">
        <v>0</v>
      </c>
      <c r="P125" s="19">
        <f t="shared" si="17"/>
        <v>0</v>
      </c>
    </row>
    <row r="126" spans="1:16" x14ac:dyDescent="0.3">
      <c r="A126" s="22" t="s">
        <v>248</v>
      </c>
      <c r="B126" s="14" t="str">
        <f t="shared" si="18"/>
        <v>4</v>
      </c>
      <c r="C126" s="14" t="str">
        <f t="shared" si="19"/>
        <v>45</v>
      </c>
      <c r="D126" s="14" t="str">
        <f t="shared" si="20"/>
        <v>451</v>
      </c>
      <c r="E126" s="23" t="s">
        <v>274</v>
      </c>
      <c r="F126" s="24">
        <v>0</v>
      </c>
      <c r="G126" s="24">
        <v>136757.76000000001</v>
      </c>
      <c r="H126" s="24">
        <v>136757.76000000001</v>
      </c>
      <c r="I126" s="24">
        <v>82054.66</v>
      </c>
      <c r="J126" s="18">
        <f t="shared" si="15"/>
        <v>0.60000002924879725</v>
      </c>
      <c r="K126" s="24">
        <v>82054.66</v>
      </c>
      <c r="L126" s="24">
        <v>0</v>
      </c>
      <c r="M126" s="24">
        <v>82054.66</v>
      </c>
      <c r="N126" s="18">
        <f t="shared" si="16"/>
        <v>1</v>
      </c>
      <c r="O126" s="24">
        <v>0</v>
      </c>
      <c r="P126" s="19">
        <f t="shared" si="17"/>
        <v>-54703.100000000006</v>
      </c>
    </row>
    <row r="127" spans="1:16" x14ac:dyDescent="0.3">
      <c r="A127" s="22" t="s">
        <v>332</v>
      </c>
      <c r="B127" s="14" t="str">
        <f t="shared" si="18"/>
        <v>4</v>
      </c>
      <c r="C127" s="14" t="str">
        <f t="shared" si="19"/>
        <v>45</v>
      </c>
      <c r="D127" s="14" t="str">
        <f t="shared" si="20"/>
        <v>451</v>
      </c>
      <c r="E127" s="23" t="s">
        <v>333</v>
      </c>
      <c r="F127" s="24">
        <v>0</v>
      </c>
      <c r="G127" s="24">
        <v>0</v>
      </c>
      <c r="H127" s="24">
        <v>0</v>
      </c>
      <c r="I127" s="24">
        <v>0</v>
      </c>
      <c r="J127" s="18" t="str">
        <f t="shared" si="15"/>
        <v xml:space="preserve"> </v>
      </c>
      <c r="K127" s="24">
        <v>0</v>
      </c>
      <c r="L127" s="24">
        <v>0</v>
      </c>
      <c r="M127" s="24">
        <v>0</v>
      </c>
      <c r="N127" s="18" t="str">
        <f t="shared" si="16"/>
        <v xml:space="preserve"> </v>
      </c>
      <c r="O127" s="24">
        <v>0</v>
      </c>
      <c r="P127" s="19">
        <f t="shared" si="17"/>
        <v>0</v>
      </c>
    </row>
    <row r="128" spans="1:16" x14ac:dyDescent="0.3">
      <c r="A128" s="22" t="s">
        <v>334</v>
      </c>
      <c r="B128" s="14" t="str">
        <f t="shared" si="18"/>
        <v>4</v>
      </c>
      <c r="C128" s="14" t="str">
        <f t="shared" si="19"/>
        <v>45</v>
      </c>
      <c r="D128" s="14" t="str">
        <f t="shared" si="20"/>
        <v>451</v>
      </c>
      <c r="E128" s="23" t="s">
        <v>335</v>
      </c>
      <c r="F128" s="24">
        <v>0</v>
      </c>
      <c r="G128" s="24">
        <v>0</v>
      </c>
      <c r="H128" s="24">
        <v>0</v>
      </c>
      <c r="I128" s="24">
        <v>0</v>
      </c>
      <c r="J128" s="18" t="str">
        <f t="shared" si="15"/>
        <v xml:space="preserve"> </v>
      </c>
      <c r="K128" s="24">
        <v>0</v>
      </c>
      <c r="L128" s="24">
        <v>0</v>
      </c>
      <c r="M128" s="24">
        <v>0</v>
      </c>
      <c r="N128" s="18" t="str">
        <f t="shared" si="16"/>
        <v xml:space="preserve"> </v>
      </c>
      <c r="O128" s="24">
        <v>0</v>
      </c>
      <c r="P128" s="19">
        <f t="shared" si="17"/>
        <v>0</v>
      </c>
    </row>
    <row r="129" spans="1:16" x14ac:dyDescent="0.3">
      <c r="A129" s="22" t="s">
        <v>336</v>
      </c>
      <c r="B129" s="14" t="str">
        <f t="shared" si="18"/>
        <v>4</v>
      </c>
      <c r="C129" s="14" t="str">
        <f t="shared" si="19"/>
        <v>45</v>
      </c>
      <c r="D129" s="14" t="str">
        <f t="shared" si="20"/>
        <v>451</v>
      </c>
      <c r="E129" s="23" t="s">
        <v>337</v>
      </c>
      <c r="F129" s="24">
        <v>0</v>
      </c>
      <c r="G129" s="24">
        <v>0</v>
      </c>
      <c r="H129" s="24">
        <v>0</v>
      </c>
      <c r="I129" s="24">
        <v>0</v>
      </c>
      <c r="J129" s="18" t="str">
        <f t="shared" si="15"/>
        <v xml:space="preserve"> </v>
      </c>
      <c r="K129" s="24">
        <v>0</v>
      </c>
      <c r="L129" s="24">
        <v>0</v>
      </c>
      <c r="M129" s="24">
        <v>0</v>
      </c>
      <c r="N129" s="18" t="str">
        <f t="shared" si="16"/>
        <v xml:space="preserve"> </v>
      </c>
      <c r="O129" s="24">
        <v>0</v>
      </c>
      <c r="P129" s="19">
        <f t="shared" si="17"/>
        <v>0</v>
      </c>
    </row>
    <row r="130" spans="1:16" x14ac:dyDescent="0.3">
      <c r="A130" s="22" t="s">
        <v>169</v>
      </c>
      <c r="B130" s="14" t="str">
        <f t="shared" si="18"/>
        <v>4</v>
      </c>
      <c r="C130" s="14" t="str">
        <f t="shared" si="19"/>
        <v>46</v>
      </c>
      <c r="D130" s="14" t="str">
        <f t="shared" si="20"/>
        <v>461</v>
      </c>
      <c r="E130" s="23" t="s">
        <v>170</v>
      </c>
      <c r="F130" s="24">
        <v>600000</v>
      </c>
      <c r="G130" s="24">
        <v>0</v>
      </c>
      <c r="H130" s="24">
        <v>600000</v>
      </c>
      <c r="I130" s="24">
        <v>600000</v>
      </c>
      <c r="J130" s="18">
        <f t="shared" si="15"/>
        <v>1</v>
      </c>
      <c r="K130" s="24">
        <v>600000</v>
      </c>
      <c r="L130" s="24">
        <v>0</v>
      </c>
      <c r="M130" s="24">
        <v>600000</v>
      </c>
      <c r="N130" s="18">
        <f t="shared" si="16"/>
        <v>1</v>
      </c>
      <c r="O130" s="24">
        <v>0</v>
      </c>
      <c r="P130" s="19">
        <f t="shared" si="17"/>
        <v>0</v>
      </c>
    </row>
    <row r="131" spans="1:16" x14ac:dyDescent="0.3">
      <c r="A131" s="22" t="s">
        <v>338</v>
      </c>
      <c r="B131" s="14" t="str">
        <f t="shared" si="18"/>
        <v>4</v>
      </c>
      <c r="C131" s="14" t="str">
        <f t="shared" si="19"/>
        <v>46</v>
      </c>
      <c r="D131" s="14" t="str">
        <f t="shared" si="20"/>
        <v>463</v>
      </c>
      <c r="E131" s="23" t="s">
        <v>339</v>
      </c>
      <c r="F131" s="24">
        <v>0</v>
      </c>
      <c r="G131" s="24">
        <v>0</v>
      </c>
      <c r="H131" s="24">
        <v>0</v>
      </c>
      <c r="I131" s="24">
        <v>0</v>
      </c>
      <c r="J131" s="18" t="str">
        <f t="shared" si="15"/>
        <v xml:space="preserve"> </v>
      </c>
      <c r="K131" s="24">
        <v>0</v>
      </c>
      <c r="L131" s="24">
        <v>0</v>
      </c>
      <c r="M131" s="24">
        <v>0</v>
      </c>
      <c r="N131" s="18" t="str">
        <f t="shared" si="16"/>
        <v xml:space="preserve"> </v>
      </c>
      <c r="O131" s="24">
        <v>0</v>
      </c>
      <c r="P131" s="19">
        <f t="shared" si="17"/>
        <v>0</v>
      </c>
    </row>
    <row r="132" spans="1:16" x14ac:dyDescent="0.3">
      <c r="A132" s="22" t="s">
        <v>340</v>
      </c>
      <c r="B132" s="14" t="str">
        <f t="shared" si="18"/>
        <v>4</v>
      </c>
      <c r="C132" s="14" t="str">
        <f t="shared" si="19"/>
        <v>46</v>
      </c>
      <c r="D132" s="14" t="str">
        <f t="shared" si="20"/>
        <v>466</v>
      </c>
      <c r="E132" s="23" t="s">
        <v>341</v>
      </c>
      <c r="F132" s="24">
        <v>0</v>
      </c>
      <c r="G132" s="24">
        <v>0</v>
      </c>
      <c r="H132" s="24">
        <v>0</v>
      </c>
      <c r="I132" s="24">
        <v>0</v>
      </c>
      <c r="J132" s="18" t="str">
        <f t="shared" si="15"/>
        <v xml:space="preserve"> </v>
      </c>
      <c r="K132" s="24">
        <v>0</v>
      </c>
      <c r="L132" s="24">
        <v>0</v>
      </c>
      <c r="M132" s="24">
        <v>0</v>
      </c>
      <c r="N132" s="18" t="str">
        <f t="shared" si="16"/>
        <v xml:space="preserve"> </v>
      </c>
      <c r="O132" s="24">
        <v>0</v>
      </c>
      <c r="P132" s="19">
        <f t="shared" si="17"/>
        <v>0</v>
      </c>
    </row>
    <row r="133" spans="1:16" x14ac:dyDescent="0.3">
      <c r="A133" s="22" t="s">
        <v>171</v>
      </c>
      <c r="B133" s="14" t="str">
        <f t="shared" si="18"/>
        <v>4</v>
      </c>
      <c r="C133" s="14" t="str">
        <f t="shared" si="19"/>
        <v>47</v>
      </c>
      <c r="D133" s="14" t="str">
        <f t="shared" si="20"/>
        <v>470</v>
      </c>
      <c r="E133" s="23" t="s">
        <v>172</v>
      </c>
      <c r="F133" s="24">
        <v>100000</v>
      </c>
      <c r="G133" s="24">
        <v>0</v>
      </c>
      <c r="H133" s="24">
        <v>100000</v>
      </c>
      <c r="I133" s="24">
        <v>100000</v>
      </c>
      <c r="J133" s="18">
        <f t="shared" si="15"/>
        <v>1</v>
      </c>
      <c r="K133" s="24">
        <v>100000</v>
      </c>
      <c r="L133" s="24">
        <v>0</v>
      </c>
      <c r="M133" s="24">
        <v>100000</v>
      </c>
      <c r="N133" s="18">
        <f t="shared" si="16"/>
        <v>1</v>
      </c>
      <c r="O133" s="24">
        <v>0</v>
      </c>
      <c r="P133" s="19">
        <f t="shared" si="17"/>
        <v>0</v>
      </c>
    </row>
    <row r="134" spans="1:16" x14ac:dyDescent="0.3">
      <c r="A134" s="22" t="s">
        <v>173</v>
      </c>
      <c r="B134" s="14" t="str">
        <f t="shared" si="18"/>
        <v>4</v>
      </c>
      <c r="C134" s="14" t="str">
        <f t="shared" si="19"/>
        <v>49</v>
      </c>
      <c r="D134" s="14" t="str">
        <f t="shared" si="20"/>
        <v>490</v>
      </c>
      <c r="E134" s="23" t="s">
        <v>174</v>
      </c>
      <c r="F134" s="24">
        <v>57800</v>
      </c>
      <c r="G134" s="24">
        <v>0</v>
      </c>
      <c r="H134" s="24">
        <v>57800</v>
      </c>
      <c r="I134" s="24">
        <v>0</v>
      </c>
      <c r="J134" s="18">
        <f t="shared" si="15"/>
        <v>0</v>
      </c>
      <c r="K134" s="24">
        <v>0</v>
      </c>
      <c r="L134" s="24">
        <v>0</v>
      </c>
      <c r="M134" s="24">
        <v>0</v>
      </c>
      <c r="N134" s="18" t="str">
        <f t="shared" si="16"/>
        <v xml:space="preserve"> </v>
      </c>
      <c r="O134" s="24">
        <v>0</v>
      </c>
      <c r="P134" s="19">
        <f t="shared" si="17"/>
        <v>-57800</v>
      </c>
    </row>
    <row r="135" spans="1:16" x14ac:dyDescent="0.3">
      <c r="A135" s="22" t="s">
        <v>342</v>
      </c>
      <c r="B135" s="14" t="str">
        <f t="shared" si="18"/>
        <v>4</v>
      </c>
      <c r="C135" s="14" t="str">
        <f t="shared" si="19"/>
        <v>49</v>
      </c>
      <c r="D135" s="14" t="str">
        <f t="shared" si="20"/>
        <v>490</v>
      </c>
      <c r="E135" s="23" t="s">
        <v>343</v>
      </c>
      <c r="F135" s="24">
        <v>0</v>
      </c>
      <c r="G135" s="24">
        <v>0</v>
      </c>
      <c r="H135" s="24">
        <v>0</v>
      </c>
      <c r="I135" s="24">
        <v>0</v>
      </c>
      <c r="J135" s="18" t="str">
        <f t="shared" si="15"/>
        <v xml:space="preserve"> </v>
      </c>
      <c r="K135" s="24">
        <v>0</v>
      </c>
      <c r="L135" s="24">
        <v>0</v>
      </c>
      <c r="M135" s="24">
        <v>0</v>
      </c>
      <c r="N135" s="18" t="str">
        <f t="shared" si="16"/>
        <v xml:space="preserve"> </v>
      </c>
      <c r="O135" s="24">
        <v>0</v>
      </c>
      <c r="P135" s="19">
        <f t="shared" si="17"/>
        <v>0</v>
      </c>
    </row>
    <row r="136" spans="1:16" x14ac:dyDescent="0.3">
      <c r="A136" s="22" t="s">
        <v>344</v>
      </c>
      <c r="B136" s="14" t="str">
        <f t="shared" si="18"/>
        <v>4</v>
      </c>
      <c r="C136" s="14" t="str">
        <f t="shared" si="19"/>
        <v>49</v>
      </c>
      <c r="D136" s="14" t="str">
        <f t="shared" si="20"/>
        <v>497</v>
      </c>
      <c r="E136" s="23" t="s">
        <v>345</v>
      </c>
      <c r="F136" s="24">
        <v>0</v>
      </c>
      <c r="G136" s="24">
        <v>0</v>
      </c>
      <c r="H136" s="24">
        <v>0</v>
      </c>
      <c r="I136" s="24">
        <v>0</v>
      </c>
      <c r="J136" s="18" t="str">
        <f t="shared" si="15"/>
        <v xml:space="preserve"> </v>
      </c>
      <c r="K136" s="24">
        <v>0</v>
      </c>
      <c r="L136" s="24">
        <v>0</v>
      </c>
      <c r="M136" s="24">
        <v>0</v>
      </c>
      <c r="N136" s="18" t="str">
        <f t="shared" si="16"/>
        <v xml:space="preserve"> </v>
      </c>
      <c r="O136" s="24">
        <v>0</v>
      </c>
      <c r="P136" s="19">
        <f t="shared" si="17"/>
        <v>0</v>
      </c>
    </row>
    <row r="137" spans="1:16" x14ac:dyDescent="0.3">
      <c r="A137" s="22" t="s">
        <v>275</v>
      </c>
      <c r="B137" s="14" t="str">
        <f t="shared" si="18"/>
        <v>4</v>
      </c>
      <c r="C137" s="14" t="str">
        <f t="shared" si="19"/>
        <v>49</v>
      </c>
      <c r="D137" s="14" t="str">
        <f t="shared" si="20"/>
        <v>497</v>
      </c>
      <c r="E137" s="23" t="s">
        <v>276</v>
      </c>
      <c r="F137" s="24">
        <v>92995</v>
      </c>
      <c r="G137" s="24">
        <v>0</v>
      </c>
      <c r="H137" s="24">
        <v>92995</v>
      </c>
      <c r="I137" s="24">
        <v>307850</v>
      </c>
      <c r="J137" s="18">
        <f t="shared" si="15"/>
        <v>3.3103930318834345</v>
      </c>
      <c r="K137" s="24">
        <v>307850</v>
      </c>
      <c r="L137" s="24">
        <v>0</v>
      </c>
      <c r="M137" s="24">
        <v>307850</v>
      </c>
      <c r="N137" s="18">
        <f t="shared" si="16"/>
        <v>1</v>
      </c>
      <c r="O137" s="24">
        <v>0</v>
      </c>
      <c r="P137" s="19">
        <f t="shared" si="17"/>
        <v>214855</v>
      </c>
    </row>
    <row r="138" spans="1:16" x14ac:dyDescent="0.3">
      <c r="A138" s="22" t="s">
        <v>346</v>
      </c>
      <c r="B138" s="14" t="str">
        <f t="shared" si="18"/>
        <v>4</v>
      </c>
      <c r="C138" s="14" t="str">
        <f t="shared" si="19"/>
        <v>49</v>
      </c>
      <c r="D138" s="14" t="str">
        <f t="shared" si="20"/>
        <v>497</v>
      </c>
      <c r="E138" s="23" t="s">
        <v>347</v>
      </c>
      <c r="F138" s="24">
        <v>0</v>
      </c>
      <c r="G138" s="24">
        <v>0</v>
      </c>
      <c r="H138" s="24">
        <v>0</v>
      </c>
      <c r="I138" s="24">
        <v>0</v>
      </c>
      <c r="J138" s="18" t="str">
        <f t="shared" si="15"/>
        <v xml:space="preserve"> </v>
      </c>
      <c r="K138" s="24">
        <v>0</v>
      </c>
      <c r="L138" s="24">
        <v>0</v>
      </c>
      <c r="M138" s="24">
        <v>0</v>
      </c>
      <c r="N138" s="18" t="str">
        <f t="shared" si="16"/>
        <v xml:space="preserve"> </v>
      </c>
      <c r="O138" s="24">
        <v>0</v>
      </c>
      <c r="P138" s="19">
        <f t="shared" si="17"/>
        <v>0</v>
      </c>
    </row>
    <row r="139" spans="1:16" x14ac:dyDescent="0.3">
      <c r="A139" s="22" t="s">
        <v>348</v>
      </c>
      <c r="B139" s="14" t="str">
        <f t="shared" si="18"/>
        <v>4</v>
      </c>
      <c r="C139" s="14" t="str">
        <f t="shared" si="19"/>
        <v>49</v>
      </c>
      <c r="D139" s="14" t="str">
        <f t="shared" si="20"/>
        <v>497</v>
      </c>
      <c r="E139" s="23" t="s">
        <v>349</v>
      </c>
      <c r="F139" s="24">
        <v>0</v>
      </c>
      <c r="G139" s="24">
        <v>0</v>
      </c>
      <c r="H139" s="24">
        <v>0</v>
      </c>
      <c r="I139" s="24">
        <v>0</v>
      </c>
      <c r="J139" s="18" t="str">
        <f t="shared" si="15"/>
        <v xml:space="preserve"> </v>
      </c>
      <c r="K139" s="24">
        <v>0</v>
      </c>
      <c r="L139" s="24">
        <v>0</v>
      </c>
      <c r="M139" s="24">
        <v>0</v>
      </c>
      <c r="N139" s="18" t="str">
        <f t="shared" si="16"/>
        <v xml:space="preserve"> </v>
      </c>
      <c r="O139" s="24">
        <v>0</v>
      </c>
      <c r="P139" s="19">
        <f t="shared" si="17"/>
        <v>0</v>
      </c>
    </row>
    <row r="140" spans="1:16" x14ac:dyDescent="0.3">
      <c r="A140" s="22" t="s">
        <v>175</v>
      </c>
      <c r="B140" s="14" t="str">
        <f t="shared" si="18"/>
        <v>4</v>
      </c>
      <c r="C140" s="14" t="str">
        <f t="shared" si="19"/>
        <v>49</v>
      </c>
      <c r="D140" s="14" t="str">
        <f t="shared" si="20"/>
        <v>497</v>
      </c>
      <c r="E140" s="23" t="s">
        <v>219</v>
      </c>
      <c r="F140" s="24">
        <v>3820</v>
      </c>
      <c r="G140" s="24">
        <v>0</v>
      </c>
      <c r="H140" s="24">
        <v>3820</v>
      </c>
      <c r="I140" s="24">
        <v>0</v>
      </c>
      <c r="J140" s="18">
        <f t="shared" si="15"/>
        <v>0</v>
      </c>
      <c r="K140" s="24">
        <v>0</v>
      </c>
      <c r="L140" s="24">
        <v>0</v>
      </c>
      <c r="M140" s="24">
        <v>0</v>
      </c>
      <c r="N140" s="18" t="str">
        <f t="shared" si="16"/>
        <v xml:space="preserve"> </v>
      </c>
      <c r="O140" s="24">
        <v>0</v>
      </c>
      <c r="P140" s="19">
        <f t="shared" si="17"/>
        <v>-3820</v>
      </c>
    </row>
    <row r="141" spans="1:16" x14ac:dyDescent="0.3">
      <c r="A141" s="22" t="s">
        <v>220</v>
      </c>
      <c r="B141" s="14" t="str">
        <f t="shared" si="18"/>
        <v>4</v>
      </c>
      <c r="C141" s="14" t="str">
        <f t="shared" si="19"/>
        <v>49</v>
      </c>
      <c r="D141" s="14" t="str">
        <f t="shared" si="20"/>
        <v>497</v>
      </c>
      <c r="E141" s="23" t="s">
        <v>221</v>
      </c>
      <c r="F141" s="24">
        <v>358790</v>
      </c>
      <c r="G141" s="24">
        <v>0</v>
      </c>
      <c r="H141" s="24">
        <v>358790</v>
      </c>
      <c r="I141" s="24">
        <v>0</v>
      </c>
      <c r="J141" s="18">
        <f t="shared" si="15"/>
        <v>0</v>
      </c>
      <c r="K141" s="24">
        <v>0</v>
      </c>
      <c r="L141" s="24">
        <v>0</v>
      </c>
      <c r="M141" s="24">
        <v>0</v>
      </c>
      <c r="N141" s="18" t="str">
        <f t="shared" si="16"/>
        <v xml:space="preserve"> </v>
      </c>
      <c r="O141" s="24">
        <v>0</v>
      </c>
      <c r="P141" s="19">
        <f t="shared" si="17"/>
        <v>-358790</v>
      </c>
    </row>
    <row r="142" spans="1:16" x14ac:dyDescent="0.3">
      <c r="A142" s="22" t="s">
        <v>222</v>
      </c>
      <c r="B142" s="14" t="str">
        <f t="shared" si="18"/>
        <v>4</v>
      </c>
      <c r="C142" s="14" t="str">
        <f t="shared" si="19"/>
        <v>49</v>
      </c>
      <c r="D142" s="14" t="str">
        <f t="shared" si="20"/>
        <v>497</v>
      </c>
      <c r="E142" s="23" t="s">
        <v>223</v>
      </c>
      <c r="F142" s="24">
        <v>13690</v>
      </c>
      <c r="G142" s="24">
        <v>0</v>
      </c>
      <c r="H142" s="24">
        <v>13690</v>
      </c>
      <c r="I142" s="24">
        <v>10500</v>
      </c>
      <c r="J142" s="18">
        <f t="shared" si="15"/>
        <v>0.76698319941563187</v>
      </c>
      <c r="K142" s="24">
        <v>10500</v>
      </c>
      <c r="L142" s="24">
        <v>0</v>
      </c>
      <c r="M142" s="24">
        <v>10500</v>
      </c>
      <c r="N142" s="18">
        <f t="shared" si="16"/>
        <v>1</v>
      </c>
      <c r="O142" s="24">
        <v>0</v>
      </c>
      <c r="P142" s="19">
        <f t="shared" si="17"/>
        <v>-3190</v>
      </c>
    </row>
    <row r="143" spans="1:16" x14ac:dyDescent="0.3">
      <c r="A143" s="22" t="s">
        <v>224</v>
      </c>
      <c r="B143" s="14" t="str">
        <f t="shared" si="18"/>
        <v>4</v>
      </c>
      <c r="C143" s="14" t="str">
        <f t="shared" si="19"/>
        <v>49</v>
      </c>
      <c r="D143" s="14" t="str">
        <f t="shared" si="20"/>
        <v>497</v>
      </c>
      <c r="E143" s="23" t="s">
        <v>277</v>
      </c>
      <c r="F143" s="24">
        <v>13840</v>
      </c>
      <c r="G143" s="24">
        <v>0</v>
      </c>
      <c r="H143" s="24">
        <v>13840</v>
      </c>
      <c r="I143" s="24">
        <v>0</v>
      </c>
      <c r="J143" s="18">
        <f t="shared" si="15"/>
        <v>0</v>
      </c>
      <c r="K143" s="24">
        <v>0</v>
      </c>
      <c r="L143" s="24">
        <v>0</v>
      </c>
      <c r="M143" s="24">
        <v>0</v>
      </c>
      <c r="N143" s="18" t="str">
        <f t="shared" si="16"/>
        <v xml:space="preserve"> </v>
      </c>
      <c r="O143" s="24">
        <v>0</v>
      </c>
      <c r="P143" s="19">
        <f t="shared" si="17"/>
        <v>-13840</v>
      </c>
    </row>
    <row r="144" spans="1:16" x14ac:dyDescent="0.3">
      <c r="A144" s="22" t="s">
        <v>176</v>
      </c>
      <c r="B144" s="14" t="str">
        <f t="shared" si="18"/>
        <v>5</v>
      </c>
      <c r="C144" s="14" t="str">
        <f t="shared" si="19"/>
        <v>52</v>
      </c>
      <c r="D144" s="14" t="str">
        <f t="shared" si="20"/>
        <v>520</v>
      </c>
      <c r="E144" s="23" t="s">
        <v>177</v>
      </c>
      <c r="F144" s="24">
        <v>20000</v>
      </c>
      <c r="G144" s="24">
        <v>0</v>
      </c>
      <c r="H144" s="24">
        <v>20000</v>
      </c>
      <c r="I144" s="24">
        <v>6319.66</v>
      </c>
      <c r="J144" s="18">
        <f t="shared" si="15"/>
        <v>0.31598300000000001</v>
      </c>
      <c r="K144" s="24">
        <v>6319.66</v>
      </c>
      <c r="L144" s="24">
        <v>0</v>
      </c>
      <c r="M144" s="24">
        <v>6319.66</v>
      </c>
      <c r="N144" s="18">
        <f t="shared" si="16"/>
        <v>1</v>
      </c>
      <c r="O144" s="24">
        <v>0</v>
      </c>
      <c r="P144" s="19">
        <f t="shared" si="17"/>
        <v>-13680.34</v>
      </c>
    </row>
    <row r="145" spans="1:16" x14ac:dyDescent="0.3">
      <c r="A145" s="22" t="s">
        <v>350</v>
      </c>
      <c r="B145" s="14" t="str">
        <f t="shared" si="18"/>
        <v>5</v>
      </c>
      <c r="C145" s="14" t="str">
        <f t="shared" si="19"/>
        <v>52</v>
      </c>
      <c r="D145" s="14" t="str">
        <f t="shared" si="20"/>
        <v>520</v>
      </c>
      <c r="E145" s="23" t="s">
        <v>351</v>
      </c>
      <c r="F145" s="24">
        <v>0</v>
      </c>
      <c r="G145" s="24">
        <v>0</v>
      </c>
      <c r="H145" s="24">
        <v>0</v>
      </c>
      <c r="I145" s="24">
        <v>0</v>
      </c>
      <c r="J145" s="18" t="str">
        <f t="shared" si="15"/>
        <v xml:space="preserve"> </v>
      </c>
      <c r="K145" s="24">
        <v>0</v>
      </c>
      <c r="L145" s="24">
        <v>0</v>
      </c>
      <c r="M145" s="24">
        <v>0</v>
      </c>
      <c r="N145" s="18" t="str">
        <f t="shared" si="16"/>
        <v xml:space="preserve"> </v>
      </c>
      <c r="O145" s="24">
        <v>0</v>
      </c>
      <c r="P145" s="19">
        <f t="shared" si="17"/>
        <v>0</v>
      </c>
    </row>
    <row r="146" spans="1:16" x14ac:dyDescent="0.3">
      <c r="A146" s="22" t="s">
        <v>178</v>
      </c>
      <c r="B146" s="14" t="str">
        <f t="shared" si="18"/>
        <v>5</v>
      </c>
      <c r="C146" s="14" t="str">
        <f t="shared" si="19"/>
        <v>53</v>
      </c>
      <c r="D146" s="14" t="str">
        <f t="shared" si="20"/>
        <v>534</v>
      </c>
      <c r="E146" s="23" t="s">
        <v>179</v>
      </c>
      <c r="F146" s="24">
        <v>240000</v>
      </c>
      <c r="G146" s="24">
        <v>0</v>
      </c>
      <c r="H146" s="24">
        <v>240000</v>
      </c>
      <c r="I146" s="24">
        <v>227747.27</v>
      </c>
      <c r="J146" s="18">
        <f t="shared" si="15"/>
        <v>0.94894695833333331</v>
      </c>
      <c r="K146" s="24">
        <v>227747.27</v>
      </c>
      <c r="L146" s="24">
        <v>0</v>
      </c>
      <c r="M146" s="24">
        <v>227747.27</v>
      </c>
      <c r="N146" s="18">
        <f t="shared" si="16"/>
        <v>1</v>
      </c>
      <c r="O146" s="24">
        <v>0</v>
      </c>
      <c r="P146" s="19">
        <f t="shared" si="17"/>
        <v>-12252.73000000001</v>
      </c>
    </row>
    <row r="147" spans="1:16" x14ac:dyDescent="0.3">
      <c r="A147" s="22" t="s">
        <v>249</v>
      </c>
      <c r="B147" s="14" t="str">
        <f t="shared" si="18"/>
        <v>5</v>
      </c>
      <c r="C147" s="14" t="str">
        <f t="shared" si="19"/>
        <v>53</v>
      </c>
      <c r="D147" s="14" t="str">
        <f t="shared" si="20"/>
        <v>537</v>
      </c>
      <c r="E147" s="23" t="s">
        <v>250</v>
      </c>
      <c r="F147" s="24">
        <v>0</v>
      </c>
      <c r="G147" s="24">
        <v>0</v>
      </c>
      <c r="H147" s="24">
        <v>0</v>
      </c>
      <c r="I147" s="24">
        <v>4450</v>
      </c>
      <c r="J147" s="18" t="str">
        <f t="shared" si="15"/>
        <v xml:space="preserve"> </v>
      </c>
      <c r="K147" s="24">
        <v>4450</v>
      </c>
      <c r="L147" s="24">
        <v>0</v>
      </c>
      <c r="M147" s="24">
        <v>4450</v>
      </c>
      <c r="N147" s="18">
        <f t="shared" si="16"/>
        <v>1</v>
      </c>
      <c r="O147" s="24">
        <v>0</v>
      </c>
      <c r="P147" s="19">
        <f t="shared" si="17"/>
        <v>4450</v>
      </c>
    </row>
    <row r="148" spans="1:16" x14ac:dyDescent="0.3">
      <c r="A148" s="22" t="s">
        <v>180</v>
      </c>
      <c r="B148" s="14" t="str">
        <f t="shared" si="18"/>
        <v>5</v>
      </c>
      <c r="C148" s="14" t="str">
        <f t="shared" si="19"/>
        <v>54</v>
      </c>
      <c r="D148" s="14" t="str">
        <f t="shared" si="20"/>
        <v>541</v>
      </c>
      <c r="E148" s="23" t="s">
        <v>181</v>
      </c>
      <c r="F148" s="24">
        <v>40000</v>
      </c>
      <c r="G148" s="24">
        <v>0</v>
      </c>
      <c r="H148" s="24">
        <v>40000</v>
      </c>
      <c r="I148" s="24">
        <v>31273.66</v>
      </c>
      <c r="J148" s="18">
        <f t="shared" si="15"/>
        <v>0.78184149999999997</v>
      </c>
      <c r="K148" s="24">
        <v>23773.1</v>
      </c>
      <c r="L148" s="24">
        <v>0</v>
      </c>
      <c r="M148" s="24">
        <v>23773.1</v>
      </c>
      <c r="N148" s="18">
        <f t="shared" si="16"/>
        <v>0.76016366488604148</v>
      </c>
      <c r="O148" s="24">
        <v>7500.56</v>
      </c>
      <c r="P148" s="19">
        <f t="shared" si="17"/>
        <v>-8726.34</v>
      </c>
    </row>
    <row r="149" spans="1:16" x14ac:dyDescent="0.3">
      <c r="A149" s="22" t="s">
        <v>182</v>
      </c>
      <c r="B149" s="14" t="str">
        <f t="shared" si="18"/>
        <v>5</v>
      </c>
      <c r="C149" s="14" t="str">
        <f t="shared" si="19"/>
        <v>54</v>
      </c>
      <c r="D149" s="14" t="str">
        <f t="shared" si="20"/>
        <v>541</v>
      </c>
      <c r="E149" s="23" t="s">
        <v>278</v>
      </c>
      <c r="F149" s="24">
        <v>15000</v>
      </c>
      <c r="G149" s="24">
        <v>0</v>
      </c>
      <c r="H149" s="24">
        <v>15000</v>
      </c>
      <c r="I149" s="24">
        <v>11760</v>
      </c>
      <c r="J149" s="18">
        <f t="shared" si="15"/>
        <v>0.78400000000000003</v>
      </c>
      <c r="K149" s="24">
        <v>8240</v>
      </c>
      <c r="L149" s="24">
        <v>0</v>
      </c>
      <c r="M149" s="24">
        <v>8240</v>
      </c>
      <c r="N149" s="18">
        <f t="shared" si="16"/>
        <v>0.70068027210884354</v>
      </c>
      <c r="O149" s="24">
        <v>3520</v>
      </c>
      <c r="P149" s="19">
        <f t="shared" si="17"/>
        <v>-3240</v>
      </c>
    </row>
    <row r="150" spans="1:16" x14ac:dyDescent="0.3">
      <c r="A150" s="22" t="s">
        <v>183</v>
      </c>
      <c r="B150" s="14" t="str">
        <f t="shared" si="18"/>
        <v>5</v>
      </c>
      <c r="C150" s="14" t="str">
        <f t="shared" si="19"/>
        <v>55</v>
      </c>
      <c r="D150" s="14" t="str">
        <f t="shared" si="20"/>
        <v>550</v>
      </c>
      <c r="E150" s="23" t="s">
        <v>184</v>
      </c>
      <c r="F150" s="24">
        <v>1240000</v>
      </c>
      <c r="G150" s="24">
        <v>0</v>
      </c>
      <c r="H150" s="24">
        <v>1240000</v>
      </c>
      <c r="I150" s="24">
        <v>1286585.43</v>
      </c>
      <c r="J150" s="18">
        <f t="shared" si="15"/>
        <v>1.0375688951612902</v>
      </c>
      <c r="K150" s="24">
        <v>1079040.1000000001</v>
      </c>
      <c r="L150" s="24">
        <v>0</v>
      </c>
      <c r="M150" s="24">
        <v>1079040.1000000001</v>
      </c>
      <c r="N150" s="18">
        <f t="shared" si="16"/>
        <v>0.83868515439351754</v>
      </c>
      <c r="O150" s="24">
        <v>207545.33</v>
      </c>
      <c r="P150" s="19">
        <f t="shared" si="17"/>
        <v>46585.429999999935</v>
      </c>
    </row>
    <row r="151" spans="1:16" x14ac:dyDescent="0.3">
      <c r="A151" s="22" t="s">
        <v>185</v>
      </c>
      <c r="B151" s="14" t="str">
        <f t="shared" si="18"/>
        <v>5</v>
      </c>
      <c r="C151" s="14" t="str">
        <f t="shared" si="19"/>
        <v>55</v>
      </c>
      <c r="D151" s="14" t="str">
        <f t="shared" si="20"/>
        <v>554</v>
      </c>
      <c r="E151" s="23" t="s">
        <v>186</v>
      </c>
      <c r="F151" s="24">
        <v>60000</v>
      </c>
      <c r="G151" s="24">
        <v>0</v>
      </c>
      <c r="H151" s="24">
        <v>60000</v>
      </c>
      <c r="I151" s="24">
        <v>29750</v>
      </c>
      <c r="J151" s="18">
        <f t="shared" si="15"/>
        <v>0.49583333333333335</v>
      </c>
      <c r="K151" s="24">
        <v>29750</v>
      </c>
      <c r="L151" s="24">
        <v>0</v>
      </c>
      <c r="M151" s="24">
        <v>29750</v>
      </c>
      <c r="N151" s="18">
        <f t="shared" si="16"/>
        <v>1</v>
      </c>
      <c r="O151" s="24">
        <v>0</v>
      </c>
      <c r="P151" s="19">
        <f t="shared" si="17"/>
        <v>-30250</v>
      </c>
    </row>
    <row r="152" spans="1:16" x14ac:dyDescent="0.3">
      <c r="A152" s="22" t="s">
        <v>279</v>
      </c>
      <c r="B152" s="14" t="str">
        <f t="shared" si="18"/>
        <v>5</v>
      </c>
      <c r="C152" s="14" t="str">
        <f t="shared" si="19"/>
        <v>59</v>
      </c>
      <c r="D152" s="14" t="str">
        <f t="shared" si="20"/>
        <v>599</v>
      </c>
      <c r="E152" s="23" t="s">
        <v>280</v>
      </c>
      <c r="F152" s="24">
        <v>0</v>
      </c>
      <c r="G152" s="24">
        <v>0</v>
      </c>
      <c r="H152" s="24">
        <v>0</v>
      </c>
      <c r="I152" s="24">
        <v>1015.76</v>
      </c>
      <c r="J152" s="18" t="str">
        <f t="shared" si="15"/>
        <v xml:space="preserve"> </v>
      </c>
      <c r="K152" s="24">
        <v>1015.76</v>
      </c>
      <c r="L152" s="24">
        <v>0</v>
      </c>
      <c r="M152" s="24">
        <v>1015.76</v>
      </c>
      <c r="N152" s="18">
        <f t="shared" si="16"/>
        <v>1</v>
      </c>
      <c r="O152" s="24">
        <v>0</v>
      </c>
      <c r="P152" s="19">
        <f t="shared" si="17"/>
        <v>1015.76</v>
      </c>
    </row>
    <row r="153" spans="1:16" x14ac:dyDescent="0.3">
      <c r="A153" s="22" t="s">
        <v>187</v>
      </c>
      <c r="B153" s="14" t="str">
        <f t="shared" si="18"/>
        <v>5</v>
      </c>
      <c r="C153" s="14" t="str">
        <f t="shared" si="19"/>
        <v>59</v>
      </c>
      <c r="D153" s="14" t="str">
        <f t="shared" si="20"/>
        <v>599</v>
      </c>
      <c r="E153" s="23" t="s">
        <v>188</v>
      </c>
      <c r="F153" s="24">
        <v>326000</v>
      </c>
      <c r="G153" s="24">
        <v>0</v>
      </c>
      <c r="H153" s="24">
        <v>326000</v>
      </c>
      <c r="I153" s="24">
        <v>329558.98</v>
      </c>
      <c r="J153" s="18">
        <f t="shared" si="15"/>
        <v>1.0109171165644171</v>
      </c>
      <c r="K153" s="24">
        <v>164779.49</v>
      </c>
      <c r="L153" s="24">
        <v>0</v>
      </c>
      <c r="M153" s="24">
        <v>164779.49</v>
      </c>
      <c r="N153" s="18">
        <f t="shared" si="16"/>
        <v>0.5</v>
      </c>
      <c r="O153" s="24">
        <v>164779.49</v>
      </c>
      <c r="P153" s="19">
        <f t="shared" si="17"/>
        <v>3558.9799999999814</v>
      </c>
    </row>
    <row r="154" spans="1:16" x14ac:dyDescent="0.3">
      <c r="A154" s="1"/>
      <c r="B154" s="14"/>
      <c r="C154" s="14"/>
      <c r="D154" s="14"/>
      <c r="E154" s="4" t="s">
        <v>213</v>
      </c>
      <c r="F154" s="20">
        <f>SUM(F6:F153)</f>
        <v>241286785</v>
      </c>
      <c r="G154" s="20">
        <f>SUM(G6:G153)</f>
        <v>1505436.26</v>
      </c>
      <c r="H154" s="20">
        <f>SUM(H6:H153)</f>
        <v>242792221.25999999</v>
      </c>
      <c r="I154" s="20">
        <f>SUM(I6:I153)</f>
        <v>205799207.91</v>
      </c>
      <c r="J154" s="21">
        <f>I154/H154</f>
        <v>0.84763509655284586</v>
      </c>
      <c r="K154" s="20">
        <f>SUM(K6:K153)</f>
        <v>179593240.22999999</v>
      </c>
      <c r="L154" s="20">
        <f>SUM(L6:L153)</f>
        <v>2420273.3399999989</v>
      </c>
      <c r="M154" s="20">
        <f>SUM(M6:M153)</f>
        <v>177172966.89000002</v>
      </c>
      <c r="N154" s="21">
        <f>M154/I154</f>
        <v>0.86090208358567255</v>
      </c>
      <c r="O154" s="20">
        <f>SUM(O6:O153)</f>
        <v>28626241.019999988</v>
      </c>
      <c r="P154" s="20">
        <f>SUM(P6:P153)</f>
        <v>-36993013.350000016</v>
      </c>
    </row>
    <row r="155" spans="1:16" x14ac:dyDescent="0.3">
      <c r="A155" s="1"/>
      <c r="B155" s="14"/>
      <c r="C155" s="14"/>
      <c r="D155" s="14"/>
      <c r="E155" s="2"/>
      <c r="F155" s="3"/>
      <c r="G155" s="3"/>
      <c r="H155" s="3"/>
      <c r="I155" s="3"/>
      <c r="J155" s="18"/>
      <c r="K155" s="3"/>
      <c r="L155" s="3"/>
      <c r="M155" s="3"/>
      <c r="N155" s="18"/>
      <c r="O155" s="3"/>
      <c r="P155" s="19"/>
    </row>
    <row r="156" spans="1:16" x14ac:dyDescent="0.3">
      <c r="A156" s="22" t="s">
        <v>189</v>
      </c>
      <c r="B156" s="14" t="str">
        <f t="shared" ref="B156:B173" si="21">LEFT(A156,1)</f>
        <v>6</v>
      </c>
      <c r="C156" s="14" t="str">
        <f t="shared" ref="C156:C173" si="22">LEFT(A156,2)</f>
        <v>60</v>
      </c>
      <c r="D156" s="14" t="str">
        <f t="shared" ref="D156:D183" si="23">LEFT(A156,3)</f>
        <v>603</v>
      </c>
      <c r="E156" s="23" t="s">
        <v>190</v>
      </c>
      <c r="F156" s="24">
        <v>21612760</v>
      </c>
      <c r="G156" s="24">
        <v>0</v>
      </c>
      <c r="H156" s="24">
        <v>21612760</v>
      </c>
      <c r="I156" s="24">
        <v>6950178.6100000003</v>
      </c>
      <c r="J156" s="18">
        <f t="shared" ref="J156:J170" si="24">IF(H156=0," ",I156/H156)</f>
        <v>0.32157755927516896</v>
      </c>
      <c r="K156" s="24">
        <v>6950178.6100000003</v>
      </c>
      <c r="L156" s="24">
        <v>0</v>
      </c>
      <c r="M156" s="24">
        <v>6950178.6100000003</v>
      </c>
      <c r="N156" s="18">
        <f t="shared" ref="N156:N183" si="25">IF(I156=0," ",M156/I156)</f>
        <v>1</v>
      </c>
      <c r="O156" s="24">
        <v>0</v>
      </c>
      <c r="P156" s="19">
        <f t="shared" ref="P156:P183" si="26">I156-H156</f>
        <v>-14662581.390000001</v>
      </c>
    </row>
    <row r="157" spans="1:16" x14ac:dyDescent="0.3">
      <c r="A157" s="22" t="s">
        <v>352</v>
      </c>
      <c r="B157" s="14" t="str">
        <f t="shared" ref="B157:B170" si="27">LEFT(A157,1)</f>
        <v>6</v>
      </c>
      <c r="C157" s="14" t="str">
        <f t="shared" ref="C157:C170" si="28">LEFT(A157,2)</f>
        <v>60</v>
      </c>
      <c r="D157" s="14" t="str">
        <f t="shared" ref="D157:D170" si="29">LEFT(A157,3)</f>
        <v>603</v>
      </c>
      <c r="E157" s="23" t="s">
        <v>353</v>
      </c>
      <c r="F157" s="24">
        <v>0</v>
      </c>
      <c r="G157" s="24">
        <v>0</v>
      </c>
      <c r="H157" s="24">
        <v>0</v>
      </c>
      <c r="I157" s="24">
        <v>0</v>
      </c>
      <c r="J157" s="18" t="str">
        <f t="shared" si="24"/>
        <v xml:space="preserve"> </v>
      </c>
      <c r="K157" s="24">
        <v>0</v>
      </c>
      <c r="L157" s="24">
        <v>0</v>
      </c>
      <c r="M157" s="24">
        <v>0</v>
      </c>
      <c r="N157" s="18" t="str">
        <f t="shared" si="25"/>
        <v xml:space="preserve"> </v>
      </c>
      <c r="O157" s="24">
        <v>0</v>
      </c>
      <c r="P157" s="19">
        <f t="shared" si="26"/>
        <v>0</v>
      </c>
    </row>
    <row r="158" spans="1:16" x14ac:dyDescent="0.3">
      <c r="A158" s="22" t="s">
        <v>354</v>
      </c>
      <c r="B158" s="14" t="str">
        <f t="shared" si="27"/>
        <v>6</v>
      </c>
      <c r="C158" s="14" t="str">
        <f t="shared" si="28"/>
        <v>60</v>
      </c>
      <c r="D158" s="14" t="str">
        <f t="shared" si="29"/>
        <v>609</v>
      </c>
      <c r="E158" s="23" t="s">
        <v>355</v>
      </c>
      <c r="F158" s="24">
        <v>0</v>
      </c>
      <c r="G158" s="24">
        <v>0</v>
      </c>
      <c r="H158" s="24">
        <v>0</v>
      </c>
      <c r="I158" s="24">
        <v>1025250</v>
      </c>
      <c r="J158" s="18" t="str">
        <f t="shared" si="24"/>
        <v xml:space="preserve"> </v>
      </c>
      <c r="K158" s="24">
        <v>1025250</v>
      </c>
      <c r="L158" s="24">
        <v>0</v>
      </c>
      <c r="M158" s="24">
        <v>1025250</v>
      </c>
      <c r="N158" s="18">
        <f t="shared" si="25"/>
        <v>1</v>
      </c>
      <c r="O158" s="24">
        <v>0</v>
      </c>
      <c r="P158" s="19">
        <f t="shared" si="26"/>
        <v>1025250</v>
      </c>
    </row>
    <row r="159" spans="1:16" x14ac:dyDescent="0.3">
      <c r="A159" s="22" t="s">
        <v>251</v>
      </c>
      <c r="B159" s="14" t="str">
        <f t="shared" si="27"/>
        <v>6</v>
      </c>
      <c r="C159" s="14" t="str">
        <f t="shared" si="28"/>
        <v>68</v>
      </c>
      <c r="D159" s="14" t="str">
        <f t="shared" si="29"/>
        <v>680</v>
      </c>
      <c r="E159" s="23" t="s">
        <v>252</v>
      </c>
      <c r="F159" s="24">
        <v>0</v>
      </c>
      <c r="G159" s="24">
        <v>0</v>
      </c>
      <c r="H159" s="24">
        <v>0</v>
      </c>
      <c r="I159" s="24">
        <v>820794.54</v>
      </c>
      <c r="J159" s="18" t="str">
        <f t="shared" si="24"/>
        <v xml:space="preserve"> </v>
      </c>
      <c r="K159" s="24">
        <v>90637.08</v>
      </c>
      <c r="L159" s="24">
        <v>0</v>
      </c>
      <c r="M159" s="24">
        <v>90637.08</v>
      </c>
      <c r="N159" s="18">
        <f t="shared" si="25"/>
        <v>0.11042602695675827</v>
      </c>
      <c r="O159" s="24">
        <v>730157.46</v>
      </c>
      <c r="P159" s="19">
        <f t="shared" si="26"/>
        <v>820794.54</v>
      </c>
    </row>
    <row r="160" spans="1:16" x14ac:dyDescent="0.3">
      <c r="A160" s="22" t="s">
        <v>356</v>
      </c>
      <c r="B160" s="14" t="str">
        <f t="shared" si="27"/>
        <v>7</v>
      </c>
      <c r="C160" s="14" t="str">
        <f t="shared" si="28"/>
        <v>72</v>
      </c>
      <c r="D160" s="14" t="str">
        <f t="shared" si="29"/>
        <v>720</v>
      </c>
      <c r="E160" s="23" t="s">
        <v>357</v>
      </c>
      <c r="F160" s="24">
        <v>0</v>
      </c>
      <c r="G160" s="24">
        <v>0</v>
      </c>
      <c r="H160" s="24">
        <v>0</v>
      </c>
      <c r="I160" s="24">
        <v>0</v>
      </c>
      <c r="J160" s="18" t="str">
        <f t="shared" si="24"/>
        <v xml:space="preserve"> </v>
      </c>
      <c r="K160" s="24">
        <v>0</v>
      </c>
      <c r="L160" s="24">
        <v>0</v>
      </c>
      <c r="M160" s="24">
        <v>0</v>
      </c>
      <c r="N160" s="18" t="str">
        <f t="shared" si="25"/>
        <v xml:space="preserve"> </v>
      </c>
      <c r="O160" s="24">
        <v>0</v>
      </c>
      <c r="P160" s="19">
        <f t="shared" si="26"/>
        <v>0</v>
      </c>
    </row>
    <row r="161" spans="1:16" x14ac:dyDescent="0.3">
      <c r="A161" s="22" t="s">
        <v>358</v>
      </c>
      <c r="B161" s="14" t="str">
        <f t="shared" si="27"/>
        <v>7</v>
      </c>
      <c r="C161" s="14" t="str">
        <f t="shared" si="28"/>
        <v>72</v>
      </c>
      <c r="D161" s="14" t="str">
        <f t="shared" si="29"/>
        <v>720</v>
      </c>
      <c r="E161" s="23" t="s">
        <v>359</v>
      </c>
      <c r="F161" s="24">
        <v>0</v>
      </c>
      <c r="G161" s="24">
        <v>0</v>
      </c>
      <c r="H161" s="24">
        <v>0</v>
      </c>
      <c r="I161" s="24">
        <v>0</v>
      </c>
      <c r="J161" s="18" t="str">
        <f t="shared" si="24"/>
        <v xml:space="preserve"> </v>
      </c>
      <c r="K161" s="24">
        <v>0</v>
      </c>
      <c r="L161" s="24">
        <v>0</v>
      </c>
      <c r="M161" s="24">
        <v>0</v>
      </c>
      <c r="N161" s="18" t="str">
        <f t="shared" si="25"/>
        <v xml:space="preserve"> </v>
      </c>
      <c r="O161" s="24">
        <v>0</v>
      </c>
      <c r="P161" s="19">
        <f t="shared" si="26"/>
        <v>0</v>
      </c>
    </row>
    <row r="162" spans="1:16" x14ac:dyDescent="0.3">
      <c r="A162" s="22" t="s">
        <v>360</v>
      </c>
      <c r="B162" s="14" t="str">
        <f t="shared" si="27"/>
        <v>7</v>
      </c>
      <c r="C162" s="14" t="str">
        <f t="shared" si="28"/>
        <v>75</v>
      </c>
      <c r="D162" s="14" t="str">
        <f t="shared" si="29"/>
        <v>750</v>
      </c>
      <c r="E162" s="23" t="s">
        <v>361</v>
      </c>
      <c r="F162" s="24">
        <v>0</v>
      </c>
      <c r="G162" s="24">
        <v>0</v>
      </c>
      <c r="H162" s="24">
        <v>0</v>
      </c>
      <c r="I162" s="24">
        <v>0</v>
      </c>
      <c r="J162" s="18" t="str">
        <f t="shared" si="24"/>
        <v xml:space="preserve"> </v>
      </c>
      <c r="K162" s="24">
        <v>0</v>
      </c>
      <c r="L162" s="24">
        <v>0</v>
      </c>
      <c r="M162" s="24">
        <v>0</v>
      </c>
      <c r="N162" s="18" t="str">
        <f t="shared" si="25"/>
        <v xml:space="preserve"> </v>
      </c>
      <c r="O162" s="24">
        <v>0</v>
      </c>
      <c r="P162" s="19">
        <f t="shared" si="26"/>
        <v>0</v>
      </c>
    </row>
    <row r="163" spans="1:16" x14ac:dyDescent="0.3">
      <c r="A163" s="22" t="s">
        <v>362</v>
      </c>
      <c r="B163" s="14" t="str">
        <f t="shared" si="27"/>
        <v>7</v>
      </c>
      <c r="C163" s="14" t="str">
        <f t="shared" si="28"/>
        <v>75</v>
      </c>
      <c r="D163" s="14" t="str">
        <f t="shared" si="29"/>
        <v>750</v>
      </c>
      <c r="E163" s="23" t="s">
        <v>363</v>
      </c>
      <c r="F163" s="24">
        <v>0</v>
      </c>
      <c r="G163" s="24">
        <v>0</v>
      </c>
      <c r="H163" s="24">
        <v>0</v>
      </c>
      <c r="I163" s="24">
        <v>0</v>
      </c>
      <c r="J163" s="18" t="str">
        <f t="shared" si="24"/>
        <v xml:space="preserve"> </v>
      </c>
      <c r="K163" s="24">
        <v>0</v>
      </c>
      <c r="L163" s="24">
        <v>0</v>
      </c>
      <c r="M163" s="24">
        <v>0</v>
      </c>
      <c r="N163" s="18" t="str">
        <f t="shared" si="25"/>
        <v xml:space="preserve"> </v>
      </c>
      <c r="O163" s="24">
        <v>0</v>
      </c>
      <c r="P163" s="19">
        <f t="shared" si="26"/>
        <v>0</v>
      </c>
    </row>
    <row r="164" spans="1:16" x14ac:dyDescent="0.3">
      <c r="A164" s="22" t="s">
        <v>364</v>
      </c>
      <c r="B164" s="14" t="str">
        <f t="shared" si="27"/>
        <v>7</v>
      </c>
      <c r="C164" s="14" t="str">
        <f t="shared" si="28"/>
        <v>75</v>
      </c>
      <c r="D164" s="14" t="str">
        <f t="shared" si="29"/>
        <v>750</v>
      </c>
      <c r="E164" s="23" t="s">
        <v>365</v>
      </c>
      <c r="F164" s="24">
        <v>0</v>
      </c>
      <c r="G164" s="24">
        <v>0</v>
      </c>
      <c r="H164" s="24">
        <v>0</v>
      </c>
      <c r="I164" s="24">
        <v>65037.5</v>
      </c>
      <c r="J164" s="18" t="str">
        <f t="shared" si="24"/>
        <v xml:space="preserve"> </v>
      </c>
      <c r="K164" s="24">
        <v>65037.5</v>
      </c>
      <c r="L164" s="24">
        <v>0</v>
      </c>
      <c r="M164" s="24">
        <v>65037.5</v>
      </c>
      <c r="N164" s="18">
        <f t="shared" si="25"/>
        <v>1</v>
      </c>
      <c r="O164" s="24">
        <v>0</v>
      </c>
      <c r="P164" s="19">
        <f t="shared" si="26"/>
        <v>65037.5</v>
      </c>
    </row>
    <row r="165" spans="1:16" x14ac:dyDescent="0.3">
      <c r="A165" s="22" t="s">
        <v>366</v>
      </c>
      <c r="B165" s="14" t="str">
        <f t="shared" si="27"/>
        <v>7</v>
      </c>
      <c r="C165" s="14" t="str">
        <f t="shared" si="28"/>
        <v>76</v>
      </c>
      <c r="D165" s="14" t="str">
        <f t="shared" si="29"/>
        <v>767</v>
      </c>
      <c r="E165" s="23" t="s">
        <v>367</v>
      </c>
      <c r="F165" s="24">
        <v>0</v>
      </c>
      <c r="G165" s="24">
        <v>0</v>
      </c>
      <c r="H165" s="24">
        <v>0</v>
      </c>
      <c r="I165" s="24">
        <v>0</v>
      </c>
      <c r="J165" s="18" t="str">
        <f t="shared" si="24"/>
        <v xml:space="preserve"> </v>
      </c>
      <c r="K165" s="24">
        <v>0</v>
      </c>
      <c r="L165" s="24">
        <v>0</v>
      </c>
      <c r="M165" s="24">
        <v>0</v>
      </c>
      <c r="N165" s="18" t="str">
        <f t="shared" si="25"/>
        <v xml:space="preserve"> </v>
      </c>
      <c r="O165" s="24">
        <v>0</v>
      </c>
      <c r="P165" s="19">
        <f t="shared" si="26"/>
        <v>0</v>
      </c>
    </row>
    <row r="166" spans="1:16" x14ac:dyDescent="0.3">
      <c r="A166" s="22" t="s">
        <v>212</v>
      </c>
      <c r="B166" s="14" t="str">
        <f t="shared" si="27"/>
        <v>7</v>
      </c>
      <c r="C166" s="14" t="str">
        <f t="shared" si="28"/>
        <v>79</v>
      </c>
      <c r="D166" s="14" t="str">
        <f t="shared" si="29"/>
        <v>797</v>
      </c>
      <c r="E166" s="23" t="s">
        <v>225</v>
      </c>
      <c r="F166" s="24">
        <v>0</v>
      </c>
      <c r="G166" s="24">
        <v>0</v>
      </c>
      <c r="H166" s="24">
        <v>0</v>
      </c>
      <c r="I166" s="24">
        <v>148929.04</v>
      </c>
      <c r="J166" s="18" t="str">
        <f t="shared" si="24"/>
        <v xml:space="preserve"> </v>
      </c>
      <c r="K166" s="24">
        <v>148929.04</v>
      </c>
      <c r="L166" s="24">
        <v>0</v>
      </c>
      <c r="M166" s="24">
        <v>148929.04</v>
      </c>
      <c r="N166" s="18">
        <f t="shared" si="25"/>
        <v>1</v>
      </c>
      <c r="O166" s="24">
        <v>0</v>
      </c>
      <c r="P166" s="19">
        <f t="shared" si="26"/>
        <v>148929.04</v>
      </c>
    </row>
    <row r="167" spans="1:16" x14ac:dyDescent="0.3">
      <c r="A167" s="22" t="s">
        <v>191</v>
      </c>
      <c r="B167" s="14" t="str">
        <f t="shared" si="27"/>
        <v>7</v>
      </c>
      <c r="C167" s="14" t="str">
        <f t="shared" si="28"/>
        <v>79</v>
      </c>
      <c r="D167" s="14" t="str">
        <f t="shared" si="29"/>
        <v>797</v>
      </c>
      <c r="E167" s="23" t="s">
        <v>192</v>
      </c>
      <c r="F167" s="24">
        <v>303665</v>
      </c>
      <c r="G167" s="24">
        <v>0</v>
      </c>
      <c r="H167" s="24">
        <v>303665</v>
      </c>
      <c r="I167" s="24">
        <v>0</v>
      </c>
      <c r="J167" s="18">
        <f t="shared" si="24"/>
        <v>0</v>
      </c>
      <c r="K167" s="24">
        <v>0</v>
      </c>
      <c r="L167" s="24">
        <v>0</v>
      </c>
      <c r="M167" s="24">
        <v>0</v>
      </c>
      <c r="N167" s="18" t="str">
        <f t="shared" si="25"/>
        <v xml:space="preserve"> </v>
      </c>
      <c r="O167" s="24">
        <v>0</v>
      </c>
      <c r="P167" s="19">
        <f t="shared" si="26"/>
        <v>-303665</v>
      </c>
    </row>
    <row r="168" spans="1:16" x14ac:dyDescent="0.3">
      <c r="A168" s="22" t="s">
        <v>210</v>
      </c>
      <c r="B168" s="14" t="str">
        <f t="shared" si="27"/>
        <v>7</v>
      </c>
      <c r="C168" s="14" t="str">
        <f t="shared" si="28"/>
        <v>79</v>
      </c>
      <c r="D168" s="14" t="str">
        <f t="shared" si="29"/>
        <v>797</v>
      </c>
      <c r="E168" s="23" t="s">
        <v>281</v>
      </c>
      <c r="F168" s="24">
        <v>0</v>
      </c>
      <c r="G168" s="24">
        <v>0</v>
      </c>
      <c r="H168" s="24">
        <v>0</v>
      </c>
      <c r="I168" s="24">
        <v>133617.51999999999</v>
      </c>
      <c r="J168" s="18" t="str">
        <f t="shared" si="24"/>
        <v xml:space="preserve"> </v>
      </c>
      <c r="K168" s="24">
        <v>133617.51999999999</v>
      </c>
      <c r="L168" s="24">
        <v>0</v>
      </c>
      <c r="M168" s="24">
        <v>133617.51999999999</v>
      </c>
      <c r="N168" s="18">
        <f t="shared" si="25"/>
        <v>1</v>
      </c>
      <c r="O168" s="24">
        <v>0</v>
      </c>
      <c r="P168" s="19">
        <f t="shared" si="26"/>
        <v>133617.51999999999</v>
      </c>
    </row>
    <row r="169" spans="1:16" x14ac:dyDescent="0.3">
      <c r="A169" s="22" t="s">
        <v>253</v>
      </c>
      <c r="B169" s="14" t="str">
        <f t="shared" si="27"/>
        <v>7</v>
      </c>
      <c r="C169" s="14" t="str">
        <f t="shared" si="28"/>
        <v>79</v>
      </c>
      <c r="D169" s="14" t="str">
        <f t="shared" si="29"/>
        <v>797</v>
      </c>
      <c r="E169" s="23" t="s">
        <v>276</v>
      </c>
      <c r="F169" s="24">
        <v>480795</v>
      </c>
      <c r="G169" s="24">
        <v>0</v>
      </c>
      <c r="H169" s="24">
        <v>480795</v>
      </c>
      <c r="I169" s="24">
        <v>265939.74</v>
      </c>
      <c r="J169" s="18">
        <f t="shared" si="24"/>
        <v>0.55312501169937289</v>
      </c>
      <c r="K169" s="24">
        <v>265939.74</v>
      </c>
      <c r="L169" s="24">
        <v>0</v>
      </c>
      <c r="M169" s="24">
        <v>265939.74</v>
      </c>
      <c r="N169" s="18">
        <f t="shared" si="25"/>
        <v>1</v>
      </c>
      <c r="O169" s="24">
        <v>0</v>
      </c>
      <c r="P169" s="19">
        <f t="shared" si="26"/>
        <v>-214855.26</v>
      </c>
    </row>
    <row r="170" spans="1:16" x14ac:dyDescent="0.3">
      <c r="A170" s="22" t="s">
        <v>282</v>
      </c>
      <c r="B170" s="14" t="str">
        <f t="shared" si="27"/>
        <v>7</v>
      </c>
      <c r="C170" s="14" t="str">
        <f t="shared" si="28"/>
        <v>79</v>
      </c>
      <c r="D170" s="14" t="str">
        <f t="shared" si="29"/>
        <v>797</v>
      </c>
      <c r="E170" s="23" t="s">
        <v>283</v>
      </c>
      <c r="F170" s="24">
        <v>2065</v>
      </c>
      <c r="G170" s="24">
        <v>0</v>
      </c>
      <c r="H170" s="24">
        <v>2065</v>
      </c>
      <c r="I170" s="24">
        <v>0</v>
      </c>
      <c r="J170" s="18">
        <f t="shared" si="24"/>
        <v>0</v>
      </c>
      <c r="K170" s="24">
        <v>0</v>
      </c>
      <c r="L170" s="24">
        <v>0</v>
      </c>
      <c r="M170" s="24">
        <v>0</v>
      </c>
      <c r="N170" s="18" t="str">
        <f t="shared" si="25"/>
        <v xml:space="preserve"> </v>
      </c>
      <c r="O170" s="24">
        <v>0</v>
      </c>
      <c r="P170" s="19">
        <f t="shared" si="26"/>
        <v>-2065</v>
      </c>
    </row>
    <row r="171" spans="1:16" s="17" customFormat="1" x14ac:dyDescent="0.3">
      <c r="A171" s="4"/>
      <c r="B171" s="4"/>
      <c r="C171" s="4"/>
      <c r="D171" s="4"/>
      <c r="E171" s="4" t="s">
        <v>214</v>
      </c>
      <c r="F171" s="20">
        <f>SUBTOTAL(9,F156:F170)</f>
        <v>22399285</v>
      </c>
      <c r="G171" s="20">
        <f>SUBTOTAL(9,G156:G170)</f>
        <v>0</v>
      </c>
      <c r="H171" s="20">
        <f>SUBTOTAL(9,H156:H170)</f>
        <v>22399285</v>
      </c>
      <c r="I171" s="20">
        <f>SUBTOTAL(9,I156:I170)</f>
        <v>9409746.9499999993</v>
      </c>
      <c r="J171" s="21">
        <f t="shared" ref="J171" si="30">I171/H171</f>
        <v>0.42009139800667739</v>
      </c>
      <c r="K171" s="20">
        <f>SUBTOTAL(9,K156:K170)</f>
        <v>8679589.4900000002</v>
      </c>
      <c r="L171" s="20">
        <f>SUBTOTAL(9,L156:L170)</f>
        <v>0</v>
      </c>
      <c r="M171" s="20">
        <f>SUBTOTAL(9,M156:M170)</f>
        <v>8679589.4900000002</v>
      </c>
      <c r="N171" s="21">
        <f t="shared" si="25"/>
        <v>0.92240413436410218</v>
      </c>
      <c r="O171" s="20">
        <f>SUBTOTAL(9,O156:O170)</f>
        <v>730157.46</v>
      </c>
      <c r="P171" s="20">
        <f>SUBTOTAL(9,P156:P170)</f>
        <v>-12989538.050000003</v>
      </c>
    </row>
    <row r="172" spans="1:16" x14ac:dyDescent="0.3">
      <c r="A172" s="1"/>
      <c r="B172" s="14"/>
      <c r="C172" s="14"/>
      <c r="D172" s="14"/>
      <c r="E172" s="2"/>
      <c r="F172" s="3"/>
      <c r="G172" s="3"/>
      <c r="H172" s="3"/>
      <c r="I172" s="3"/>
      <c r="J172" s="18"/>
      <c r="K172" s="3"/>
      <c r="L172" s="3"/>
      <c r="M172" s="3"/>
      <c r="N172" s="18"/>
      <c r="O172" s="3"/>
      <c r="P172" s="19"/>
    </row>
    <row r="173" spans="1:16" x14ac:dyDescent="0.3">
      <c r="A173" s="22" t="s">
        <v>193</v>
      </c>
      <c r="B173" s="14" t="str">
        <f t="shared" si="21"/>
        <v>8</v>
      </c>
      <c r="C173" s="14" t="str">
        <f t="shared" si="22"/>
        <v>82</v>
      </c>
      <c r="D173" s="14" t="str">
        <f t="shared" si="23"/>
        <v>820</v>
      </c>
      <c r="E173" s="23" t="s">
        <v>194</v>
      </c>
      <c r="F173" s="24">
        <v>100000</v>
      </c>
      <c r="G173" s="24">
        <v>0</v>
      </c>
      <c r="H173" s="24">
        <v>100000</v>
      </c>
      <c r="I173" s="24">
        <v>0</v>
      </c>
      <c r="J173" s="18">
        <f t="shared" ref="J173:J183" si="31">IF(H173=0," ",I173/H173)</f>
        <v>0</v>
      </c>
      <c r="K173" s="24">
        <v>0</v>
      </c>
      <c r="L173" s="24">
        <v>0</v>
      </c>
      <c r="M173" s="24">
        <v>0</v>
      </c>
      <c r="N173" s="18" t="str">
        <f t="shared" si="25"/>
        <v xml:space="preserve"> </v>
      </c>
      <c r="O173" s="24">
        <v>0</v>
      </c>
      <c r="P173" s="19">
        <f t="shared" si="26"/>
        <v>-100000</v>
      </c>
    </row>
    <row r="174" spans="1:16" x14ac:dyDescent="0.3">
      <c r="A174" s="22" t="s">
        <v>195</v>
      </c>
      <c r="B174" s="14" t="str">
        <f t="shared" ref="B174:B183" si="32">LEFT(A174,1)</f>
        <v>8</v>
      </c>
      <c r="C174" s="14" t="str">
        <f t="shared" ref="C174:C183" si="33">LEFT(A174,2)</f>
        <v>83</v>
      </c>
      <c r="D174" s="14" t="str">
        <f t="shared" si="23"/>
        <v>830</v>
      </c>
      <c r="E174" s="23" t="s">
        <v>196</v>
      </c>
      <c r="F174" s="24">
        <v>93000</v>
      </c>
      <c r="G174" s="24">
        <v>0</v>
      </c>
      <c r="H174" s="24">
        <v>93000</v>
      </c>
      <c r="I174" s="24">
        <v>17014.46</v>
      </c>
      <c r="J174" s="18">
        <f t="shared" si="31"/>
        <v>0.18295118279569891</v>
      </c>
      <c r="K174" s="24">
        <v>16484.939999999999</v>
      </c>
      <c r="L174" s="24">
        <v>918.21</v>
      </c>
      <c r="M174" s="24">
        <v>15566.73</v>
      </c>
      <c r="N174" s="18">
        <f t="shared" si="25"/>
        <v>0.91491178679781793</v>
      </c>
      <c r="O174" s="24">
        <v>1447.73</v>
      </c>
      <c r="P174" s="19">
        <f t="shared" si="26"/>
        <v>-75985.540000000008</v>
      </c>
    </row>
    <row r="175" spans="1:16" x14ac:dyDescent="0.3">
      <c r="A175" s="22" t="s">
        <v>197</v>
      </c>
      <c r="B175" s="14" t="str">
        <f t="shared" si="32"/>
        <v>8</v>
      </c>
      <c r="C175" s="14" t="str">
        <f t="shared" si="33"/>
        <v>83</v>
      </c>
      <c r="D175" s="14" t="str">
        <f t="shared" si="23"/>
        <v>830</v>
      </c>
      <c r="E175" s="23" t="s">
        <v>198</v>
      </c>
      <c r="F175" s="24">
        <v>157000</v>
      </c>
      <c r="G175" s="24">
        <v>0</v>
      </c>
      <c r="H175" s="24">
        <v>157000</v>
      </c>
      <c r="I175" s="24">
        <v>6476.15</v>
      </c>
      <c r="J175" s="18">
        <f t="shared" si="31"/>
        <v>4.1249363057324837E-2</v>
      </c>
      <c r="K175" s="24">
        <v>6476.15</v>
      </c>
      <c r="L175" s="24">
        <v>0</v>
      </c>
      <c r="M175" s="24">
        <v>6476.15</v>
      </c>
      <c r="N175" s="18">
        <f t="shared" si="25"/>
        <v>1</v>
      </c>
      <c r="O175" s="24">
        <v>0</v>
      </c>
      <c r="P175" s="19">
        <f t="shared" si="26"/>
        <v>-150523.85</v>
      </c>
    </row>
    <row r="176" spans="1:16" x14ac:dyDescent="0.3">
      <c r="A176" s="22" t="s">
        <v>199</v>
      </c>
      <c r="B176" s="14" t="str">
        <f t="shared" si="32"/>
        <v>8</v>
      </c>
      <c r="C176" s="14" t="str">
        <f t="shared" si="33"/>
        <v>83</v>
      </c>
      <c r="D176" s="14" t="str">
        <f t="shared" si="23"/>
        <v>830</v>
      </c>
      <c r="E176" s="23" t="s">
        <v>200</v>
      </c>
      <c r="F176" s="24">
        <v>35000</v>
      </c>
      <c r="G176" s="24">
        <v>0</v>
      </c>
      <c r="H176" s="24">
        <v>35000</v>
      </c>
      <c r="I176" s="24">
        <v>5541.21</v>
      </c>
      <c r="J176" s="18">
        <f t="shared" si="31"/>
        <v>0.15832028571428572</v>
      </c>
      <c r="K176" s="24">
        <v>5541.21</v>
      </c>
      <c r="L176" s="24">
        <v>0</v>
      </c>
      <c r="M176" s="24">
        <v>5541.21</v>
      </c>
      <c r="N176" s="18">
        <f t="shared" si="25"/>
        <v>1</v>
      </c>
      <c r="O176" s="24">
        <v>0</v>
      </c>
      <c r="P176" s="19">
        <f t="shared" si="26"/>
        <v>-29458.79</v>
      </c>
    </row>
    <row r="177" spans="1:16" x14ac:dyDescent="0.3">
      <c r="A177" s="22" t="s">
        <v>368</v>
      </c>
      <c r="B177" s="14" t="str">
        <f t="shared" si="32"/>
        <v>8</v>
      </c>
      <c r="C177" s="14" t="str">
        <f t="shared" si="33"/>
        <v>83</v>
      </c>
      <c r="D177" s="14" t="str">
        <f t="shared" si="23"/>
        <v>830</v>
      </c>
      <c r="E177" s="23" t="s">
        <v>369</v>
      </c>
      <c r="F177" s="24">
        <v>0</v>
      </c>
      <c r="G177" s="24">
        <v>0</v>
      </c>
      <c r="H177" s="24">
        <v>0</v>
      </c>
      <c r="I177" s="24">
        <v>0</v>
      </c>
      <c r="J177" s="18" t="str">
        <f t="shared" si="31"/>
        <v xml:space="preserve"> </v>
      </c>
      <c r="K177" s="24">
        <v>0</v>
      </c>
      <c r="L177" s="24">
        <v>0</v>
      </c>
      <c r="M177" s="24">
        <v>0</v>
      </c>
      <c r="N177" s="18" t="str">
        <f t="shared" si="25"/>
        <v xml:space="preserve"> </v>
      </c>
      <c r="O177" s="24">
        <v>0</v>
      </c>
      <c r="P177" s="19">
        <f t="shared" si="26"/>
        <v>0</v>
      </c>
    </row>
    <row r="178" spans="1:16" x14ac:dyDescent="0.3">
      <c r="A178" s="22" t="s">
        <v>284</v>
      </c>
      <c r="B178" s="14" t="str">
        <f t="shared" si="32"/>
        <v>8</v>
      </c>
      <c r="C178" s="14" t="str">
        <f t="shared" si="33"/>
        <v>83</v>
      </c>
      <c r="D178" s="14" t="str">
        <f t="shared" si="23"/>
        <v>830</v>
      </c>
      <c r="E178" s="23" t="s">
        <v>285</v>
      </c>
      <c r="F178" s="24">
        <v>400000</v>
      </c>
      <c r="G178" s="24">
        <v>0</v>
      </c>
      <c r="H178" s="24">
        <v>400000</v>
      </c>
      <c r="I178" s="24">
        <v>0</v>
      </c>
      <c r="J178" s="18">
        <f t="shared" si="31"/>
        <v>0</v>
      </c>
      <c r="K178" s="24">
        <v>0</v>
      </c>
      <c r="L178" s="24">
        <v>0</v>
      </c>
      <c r="M178" s="24">
        <v>0</v>
      </c>
      <c r="N178" s="18" t="str">
        <f t="shared" si="25"/>
        <v xml:space="preserve"> </v>
      </c>
      <c r="O178" s="24">
        <v>0</v>
      </c>
      <c r="P178" s="19">
        <f t="shared" si="26"/>
        <v>-400000</v>
      </c>
    </row>
    <row r="179" spans="1:16" x14ac:dyDescent="0.3">
      <c r="A179" s="22" t="s">
        <v>201</v>
      </c>
      <c r="B179" s="14" t="str">
        <f t="shared" si="32"/>
        <v>8</v>
      </c>
      <c r="C179" s="14" t="str">
        <f t="shared" si="33"/>
        <v>83</v>
      </c>
      <c r="D179" s="14" t="str">
        <f t="shared" si="23"/>
        <v>831</v>
      </c>
      <c r="E179" s="23" t="s">
        <v>202</v>
      </c>
      <c r="F179" s="24">
        <v>420000</v>
      </c>
      <c r="G179" s="24">
        <v>0</v>
      </c>
      <c r="H179" s="24">
        <v>420000</v>
      </c>
      <c r="I179" s="24">
        <v>18833.810000000001</v>
      </c>
      <c r="J179" s="18">
        <f t="shared" si="31"/>
        <v>4.4842404761904764E-2</v>
      </c>
      <c r="K179" s="24">
        <v>5910.57</v>
      </c>
      <c r="L179" s="24">
        <v>0</v>
      </c>
      <c r="M179" s="24">
        <v>5910.57</v>
      </c>
      <c r="N179" s="18">
        <f t="shared" si="25"/>
        <v>0.31382763232718175</v>
      </c>
      <c r="O179" s="24">
        <v>12923.24</v>
      </c>
      <c r="P179" s="19">
        <f t="shared" si="26"/>
        <v>-401166.19</v>
      </c>
    </row>
    <row r="180" spans="1:16" s="17" customFormat="1" x14ac:dyDescent="0.3">
      <c r="A180" s="22" t="s">
        <v>203</v>
      </c>
      <c r="B180" s="14" t="str">
        <f t="shared" si="32"/>
        <v>8</v>
      </c>
      <c r="C180" s="14" t="str">
        <f t="shared" si="33"/>
        <v>83</v>
      </c>
      <c r="D180" s="14" t="str">
        <f t="shared" si="23"/>
        <v>831</v>
      </c>
      <c r="E180" s="23" t="s">
        <v>204</v>
      </c>
      <c r="F180" s="24">
        <v>400000</v>
      </c>
      <c r="G180" s="24">
        <v>0</v>
      </c>
      <c r="H180" s="24">
        <v>400000</v>
      </c>
      <c r="I180" s="24">
        <v>43245.74</v>
      </c>
      <c r="J180" s="18">
        <f t="shared" si="31"/>
        <v>0.10811435</v>
      </c>
      <c r="K180" s="24">
        <v>43417.17</v>
      </c>
      <c r="L180" s="24">
        <v>171.43</v>
      </c>
      <c r="M180" s="24">
        <v>43245.74</v>
      </c>
      <c r="N180" s="18">
        <f t="shared" si="25"/>
        <v>1</v>
      </c>
      <c r="O180" s="24">
        <v>0</v>
      </c>
      <c r="P180" s="19">
        <f t="shared" si="26"/>
        <v>-356754.26</v>
      </c>
    </row>
    <row r="181" spans="1:16" x14ac:dyDescent="0.3">
      <c r="A181" s="22" t="s">
        <v>211</v>
      </c>
      <c r="B181" s="14" t="str">
        <f t="shared" si="32"/>
        <v>8</v>
      </c>
      <c r="C181" s="14" t="str">
        <f t="shared" si="33"/>
        <v>87</v>
      </c>
      <c r="D181" s="14" t="str">
        <f t="shared" si="23"/>
        <v>870</v>
      </c>
      <c r="E181" s="23" t="s">
        <v>286</v>
      </c>
      <c r="F181" s="24">
        <v>0</v>
      </c>
      <c r="G181" s="24">
        <v>39130716.960000001</v>
      </c>
      <c r="H181" s="24">
        <v>39130716.960000001</v>
      </c>
      <c r="I181" s="24">
        <v>0</v>
      </c>
      <c r="J181" s="18">
        <f t="shared" si="31"/>
        <v>0</v>
      </c>
      <c r="K181" s="24">
        <v>0</v>
      </c>
      <c r="L181" s="24">
        <v>0</v>
      </c>
      <c r="M181" s="24">
        <v>0</v>
      </c>
      <c r="N181" s="18" t="str">
        <f t="shared" si="25"/>
        <v xml:space="preserve"> </v>
      </c>
      <c r="O181" s="24">
        <v>0</v>
      </c>
      <c r="P181" s="19">
        <f t="shared" si="26"/>
        <v>-39130716.960000001</v>
      </c>
    </row>
    <row r="182" spans="1:16" s="17" customFormat="1" x14ac:dyDescent="0.3">
      <c r="A182" s="22" t="s">
        <v>254</v>
      </c>
      <c r="B182" s="14" t="str">
        <f t="shared" si="32"/>
        <v>8</v>
      </c>
      <c r="C182" s="14" t="str">
        <f t="shared" si="33"/>
        <v>87</v>
      </c>
      <c r="D182" s="14" t="str">
        <f t="shared" si="23"/>
        <v>870</v>
      </c>
      <c r="E182" s="23" t="s">
        <v>287</v>
      </c>
      <c r="F182" s="24">
        <v>0</v>
      </c>
      <c r="G182" s="24">
        <v>1557538.79</v>
      </c>
      <c r="H182" s="24">
        <v>1557538.79</v>
      </c>
      <c r="I182" s="24">
        <v>0</v>
      </c>
      <c r="J182" s="18">
        <f t="shared" si="31"/>
        <v>0</v>
      </c>
      <c r="K182" s="24">
        <v>0</v>
      </c>
      <c r="L182" s="24">
        <v>0</v>
      </c>
      <c r="M182" s="24">
        <v>0</v>
      </c>
      <c r="N182" s="18" t="str">
        <f t="shared" si="25"/>
        <v xml:space="preserve"> </v>
      </c>
      <c r="O182" s="24">
        <v>0</v>
      </c>
      <c r="P182" s="19">
        <f t="shared" si="26"/>
        <v>-1557538.79</v>
      </c>
    </row>
    <row r="183" spans="1:16" x14ac:dyDescent="0.3">
      <c r="A183" s="22" t="s">
        <v>226</v>
      </c>
      <c r="B183" s="14" t="str">
        <f t="shared" si="32"/>
        <v>9</v>
      </c>
      <c r="C183" s="14" t="str">
        <f t="shared" si="33"/>
        <v>91</v>
      </c>
      <c r="D183" s="14" t="str">
        <f t="shared" si="23"/>
        <v>913</v>
      </c>
      <c r="E183" s="23" t="s">
        <v>227</v>
      </c>
      <c r="F183" s="24">
        <v>18000000</v>
      </c>
      <c r="G183" s="24">
        <v>0</v>
      </c>
      <c r="H183" s="24">
        <v>18000000</v>
      </c>
      <c r="I183" s="24">
        <v>0</v>
      </c>
      <c r="J183" s="18">
        <f t="shared" si="31"/>
        <v>0</v>
      </c>
      <c r="K183" s="24">
        <v>0</v>
      </c>
      <c r="L183" s="24">
        <v>0</v>
      </c>
      <c r="M183" s="24">
        <v>0</v>
      </c>
      <c r="N183" s="18" t="str">
        <f t="shared" si="25"/>
        <v xml:space="preserve"> </v>
      </c>
      <c r="O183" s="24">
        <v>0</v>
      </c>
      <c r="P183" s="19">
        <f t="shared" si="26"/>
        <v>-18000000</v>
      </c>
    </row>
    <row r="184" spans="1:16" s="17" customFormat="1" x14ac:dyDescent="0.3">
      <c r="A184" s="4"/>
      <c r="B184" s="4"/>
      <c r="C184" s="4"/>
      <c r="D184" s="4"/>
      <c r="E184" s="4" t="s">
        <v>215</v>
      </c>
      <c r="F184" s="20">
        <f>SUBTOTAL(9,F173:F183)</f>
        <v>19605000</v>
      </c>
      <c r="G184" s="20">
        <f>SUBTOTAL(9,G173:G183)</f>
        <v>40688255.75</v>
      </c>
      <c r="H184" s="20">
        <f>SUBTOTAL(9,H173:H183)</f>
        <v>60293255.75</v>
      </c>
      <c r="I184" s="20">
        <f>SUBTOTAL(9,I173:I183)</f>
        <v>91111.37</v>
      </c>
      <c r="J184" s="21">
        <f t="shared" ref="J184" si="34">I184/H184</f>
        <v>1.5111370063972702E-3</v>
      </c>
      <c r="K184" s="20">
        <f>SUBTOTAL(9,K173:K183)</f>
        <v>77830.039999999994</v>
      </c>
      <c r="L184" s="20">
        <f>SUBTOTAL(9,L173:L183)</f>
        <v>1089.6400000000001</v>
      </c>
      <c r="M184" s="20">
        <f>SUBTOTAL(9,M173:M183)</f>
        <v>76740.399999999994</v>
      </c>
      <c r="N184" s="21">
        <f t="shared" ref="N184" si="35">M184/I184</f>
        <v>0.84227028964661599</v>
      </c>
      <c r="O184" s="20">
        <f>SUBTOTAL(9,O173:O183)</f>
        <v>14370.97</v>
      </c>
      <c r="P184" s="20">
        <f>SUBTOTAL(9,P173:P183)</f>
        <v>-60202144.380000003</v>
      </c>
    </row>
    <row r="186" spans="1:16" s="17" customFormat="1" x14ac:dyDescent="0.3">
      <c r="E186" s="17" t="s">
        <v>216</v>
      </c>
      <c r="F186" s="20">
        <f>F184+F171+F154</f>
        <v>283291070</v>
      </c>
      <c r="G186" s="20">
        <f>G184+G171+G154</f>
        <v>42193692.009999998</v>
      </c>
      <c r="H186" s="20">
        <f>H184+H171+H154</f>
        <v>325484762.00999999</v>
      </c>
      <c r="I186" s="20">
        <f>I184+I171+I154</f>
        <v>215300066.22999999</v>
      </c>
      <c r="J186" s="21">
        <f t="shared" ref="J186" si="36">I186/H186</f>
        <v>0.66147510224575501</v>
      </c>
      <c r="K186" s="20">
        <f>K184+K171+K154</f>
        <v>188350659.75999999</v>
      </c>
      <c r="L186" s="20">
        <f>L184+L171+L154</f>
        <v>2421362.9799999991</v>
      </c>
      <c r="M186" s="20">
        <f>M184+M171+M154</f>
        <v>185929296.78000003</v>
      </c>
      <c r="N186" s="21">
        <f t="shared" ref="N186" si="37">M186/I186</f>
        <v>0.86358216249397779</v>
      </c>
      <c r="O186" s="20">
        <f>O184+O171+O154</f>
        <v>29370769.449999988</v>
      </c>
      <c r="P186" s="20">
        <f>P184+P171+P154</f>
        <v>-110184695.78000003</v>
      </c>
    </row>
  </sheetData>
  <autoFilter ref="A5:P179"/>
  <printOptions horizontalCentered="1"/>
  <pageMargins left="0.19685039370078741" right="0.19685039370078741" top="0.39370078740157483" bottom="0.39370078740157483" header="0" footer="0"/>
  <pageSetup paperSize="9" scale="60" orientation="landscape" horizontalDpi="0" verticalDpi="0" r:id="rId1"/>
  <headerFooter alignWithMargins="0"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3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EJECUCIÓN INGRESOS 3º TRIMESTRE</vt:lpstr>
      <vt:lpstr>Hoja1</vt:lpstr>
      <vt:lpstr>'EJECUCIÓN INGRESOS 3º TRIMESTRE'!Títulos_a_imprimir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Amador Martin Alonso</dc:creator>
  <cp:lastModifiedBy>ydelpozo</cp:lastModifiedBy>
  <cp:lastPrinted>2018-10-02T11:30:45Z</cp:lastPrinted>
  <dcterms:created xsi:type="dcterms:W3CDTF">2016-04-19T12:01:28Z</dcterms:created>
  <dcterms:modified xsi:type="dcterms:W3CDTF">2018-10-02T11:41:52Z</dcterms:modified>
</cp:coreProperties>
</file>