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FMD\"/>
    </mc:Choice>
  </mc:AlternateContent>
  <bookViews>
    <workbookView xWindow="-20" yWindow="-20" windowWidth="12880" windowHeight="10320"/>
  </bookViews>
  <sheets>
    <sheet name="Ingresos 2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23" i="1" l="1"/>
  <c r="M24" i="1"/>
  <c r="M25" i="1"/>
  <c r="M26" i="1"/>
  <c r="K23" i="1"/>
  <c r="K24" i="1"/>
  <c r="K25" i="1"/>
  <c r="K26" i="1"/>
  <c r="G25" i="1"/>
  <c r="G26" i="1"/>
  <c r="C2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G23" i="1"/>
  <c r="G24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I29" i="1" s="1"/>
  <c r="J20" i="1"/>
  <c r="J29" i="1" s="1"/>
  <c r="L20" i="1"/>
  <c r="M27" i="1" l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<sst xmlns="http://schemas.openxmlformats.org/spreadsheetml/2006/main" count="57" uniqueCount="57">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</sst>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Ingresos 2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topLeftCell="A19" zoomScaleNormal="100" workbookViewId="0">
      <selection activeCell="L22" sqref="L22:L26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2018</v>
      </c>
      <c r="J2" s="3"/>
      <c r="K2" s="4"/>
      <c r="L2" s="5"/>
    </row>
    <row r="3" spans="1:13" x14ac:dyDescent="0.3">
      <c r="A3" s="2" t="s">
        <v>52</v>
      </c>
      <c r="D3" s="18">
        <v>43281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1591000</v>
      </c>
      <c r="D6" s="21">
        <v>0</v>
      </c>
      <c r="E6" s="21">
        <v>1591000</v>
      </c>
      <c r="F6" s="21">
        <v>608525.26</v>
      </c>
      <c r="G6" s="10">
        <f>IF(E6=0," ",F6/E6)</f>
        <v>0.38247973601508484</v>
      </c>
      <c r="H6" s="21">
        <v>608644.98</v>
      </c>
      <c r="I6" s="21">
        <v>119.72</v>
      </c>
      <c r="J6" s="21">
        <v>608525.26</v>
      </c>
      <c r="K6" s="9">
        <f>IF(F6=0," ",J6/F6)</f>
        <v>1</v>
      </c>
      <c r="L6" s="21">
        <v>0</v>
      </c>
      <c r="M6" s="7">
        <f>F6-E6</f>
        <v>-982474.74</v>
      </c>
    </row>
    <row r="7" spans="1:13" x14ac:dyDescent="0.3">
      <c r="A7" s="19" t="s">
        <v>15</v>
      </c>
      <c r="B7" s="20" t="s">
        <v>16</v>
      </c>
      <c r="C7" s="21">
        <v>597000</v>
      </c>
      <c r="D7" s="21">
        <v>0</v>
      </c>
      <c r="E7" s="21">
        <v>597000</v>
      </c>
      <c r="F7" s="21">
        <v>323475.18</v>
      </c>
      <c r="G7" s="10">
        <f t="shared" ref="G7:G19" si="0">IF(E7=0," ",F7/E7)</f>
        <v>0.54183447236180904</v>
      </c>
      <c r="H7" s="21">
        <v>244995.94</v>
      </c>
      <c r="I7" s="21">
        <v>248</v>
      </c>
      <c r="J7" s="21">
        <v>244747.94</v>
      </c>
      <c r="K7" s="9">
        <f t="shared" ref="K7:K19" si="1">IF(F7=0," ",J7/F7)</f>
        <v>0.75662046157606277</v>
      </c>
      <c r="L7" s="21">
        <v>78727.240000000005</v>
      </c>
      <c r="M7" s="7">
        <f t="shared" ref="M7:M19" si="2">F7-E7</f>
        <v>-273524.82</v>
      </c>
    </row>
    <row r="8" spans="1:13" x14ac:dyDescent="0.3">
      <c r="A8" s="19" t="s">
        <v>17</v>
      </c>
      <c r="B8" s="20" t="s">
        <v>18</v>
      </c>
      <c r="C8" s="21">
        <v>1735000</v>
      </c>
      <c r="D8" s="21">
        <v>0</v>
      </c>
      <c r="E8" s="21">
        <v>1735000</v>
      </c>
      <c r="F8" s="21">
        <v>811288.12</v>
      </c>
      <c r="G8" s="10">
        <f t="shared" si="0"/>
        <v>0.46760122190201731</v>
      </c>
      <c r="H8" s="21">
        <v>794358.45</v>
      </c>
      <c r="I8" s="21">
        <v>0</v>
      </c>
      <c r="J8" s="21">
        <v>794358.45</v>
      </c>
      <c r="K8" s="9">
        <f t="shared" si="1"/>
        <v>0.97913235805794863</v>
      </c>
      <c r="L8" s="21">
        <v>16929.669999999998</v>
      </c>
      <c r="M8" s="7">
        <f t="shared" si="2"/>
        <v>-923711.88</v>
      </c>
    </row>
    <row r="9" spans="1:13" x14ac:dyDescent="0.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27653.38</v>
      </c>
      <c r="G9" s="10">
        <f t="shared" si="0"/>
        <v>0.25139436363636364</v>
      </c>
      <c r="H9" s="21">
        <v>27653.38</v>
      </c>
      <c r="I9" s="21">
        <v>0</v>
      </c>
      <c r="J9" s="21">
        <v>27653.38</v>
      </c>
      <c r="K9" s="9">
        <f t="shared" si="1"/>
        <v>1</v>
      </c>
      <c r="L9" s="21">
        <v>0</v>
      </c>
      <c r="M9" s="7">
        <f t="shared" si="2"/>
        <v>-82346.62</v>
      </c>
    </row>
    <row r="10" spans="1:13" x14ac:dyDescent="0.3">
      <c r="A10" s="19" t="s">
        <v>21</v>
      </c>
      <c r="B10" s="20" t="s">
        <v>22</v>
      </c>
      <c r="C10" s="21">
        <v>99500</v>
      </c>
      <c r="D10" s="21">
        <v>0</v>
      </c>
      <c r="E10" s="21">
        <v>99500</v>
      </c>
      <c r="F10" s="21">
        <v>51876.45</v>
      </c>
      <c r="G10" s="10">
        <f t="shared" si="0"/>
        <v>0.52137135678391955</v>
      </c>
      <c r="H10" s="21">
        <v>20229.740000000002</v>
      </c>
      <c r="I10" s="21">
        <v>0</v>
      </c>
      <c r="J10" s="21">
        <v>20229.740000000002</v>
      </c>
      <c r="K10" s="9">
        <f t="shared" si="1"/>
        <v>0.3899599914797563</v>
      </c>
      <c r="L10" s="21">
        <v>31646.71</v>
      </c>
      <c r="M10" s="7">
        <f t="shared" si="2"/>
        <v>-47623.55</v>
      </c>
    </row>
    <row r="11" spans="1:13" x14ac:dyDescent="0.3">
      <c r="A11" s="19" t="s">
        <v>23</v>
      </c>
      <c r="B11" s="20" t="s">
        <v>56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8049000</v>
      </c>
      <c r="D12" s="21">
        <v>0</v>
      </c>
      <c r="E12" s="21">
        <v>8049000</v>
      </c>
      <c r="F12" s="21">
        <v>2464000</v>
      </c>
      <c r="G12" s="10">
        <f t="shared" si="0"/>
        <v>0.30612498447012049</v>
      </c>
      <c r="H12" s="21">
        <v>2464000</v>
      </c>
      <c r="I12" s="21">
        <v>0</v>
      </c>
      <c r="J12" s="21">
        <v>2464000</v>
      </c>
      <c r="K12" s="9">
        <f t="shared" si="1"/>
        <v>1</v>
      </c>
      <c r="L12" s="21">
        <v>0</v>
      </c>
      <c r="M12" s="7">
        <f t="shared" si="2"/>
        <v>-5585000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0</v>
      </c>
      <c r="G13" s="10">
        <f t="shared" si="0"/>
        <v>0</v>
      </c>
      <c r="H13" s="21">
        <v>0</v>
      </c>
      <c r="I13" s="21">
        <v>0</v>
      </c>
      <c r="J13" s="21">
        <v>0</v>
      </c>
      <c r="K13" s="9" t="str">
        <f t="shared" si="1"/>
        <v xml:space="preserve"> </v>
      </c>
      <c r="L13" s="21">
        <v>0</v>
      </c>
      <c r="M13" s="7">
        <f t="shared" si="2"/>
        <v>-140000</v>
      </c>
    </row>
    <row r="14" spans="1:13" x14ac:dyDescent="0.3">
      <c r="A14" s="19" t="s">
        <v>28</v>
      </c>
      <c r="B14" s="20" t="s">
        <v>29</v>
      </c>
      <c r="C14" s="21">
        <v>1600</v>
      </c>
      <c r="D14" s="21">
        <v>0</v>
      </c>
      <c r="E14" s="21">
        <v>1600</v>
      </c>
      <c r="F14" s="21">
        <v>19.97</v>
      </c>
      <c r="G14" s="10">
        <f t="shared" si="0"/>
        <v>1.2481249999999999E-2</v>
      </c>
      <c r="H14" s="21">
        <v>19.97</v>
      </c>
      <c r="I14" s="21">
        <v>0</v>
      </c>
      <c r="J14" s="21">
        <v>19.97</v>
      </c>
      <c r="K14" s="9">
        <f t="shared" si="1"/>
        <v>1</v>
      </c>
      <c r="L14" s="21">
        <v>0</v>
      </c>
      <c r="M14" s="7">
        <f t="shared" si="2"/>
        <v>-1580.03</v>
      </c>
    </row>
    <row r="15" spans="1:13" x14ac:dyDescent="0.3">
      <c r="A15" s="19" t="s">
        <v>30</v>
      </c>
      <c r="B15" s="20" t="s">
        <v>31</v>
      </c>
      <c r="C15" s="21">
        <v>212000</v>
      </c>
      <c r="D15" s="21">
        <v>0</v>
      </c>
      <c r="E15" s="21">
        <v>212000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-212000</v>
      </c>
    </row>
    <row r="16" spans="1:13" x14ac:dyDescent="0.3">
      <c r="A16" s="19" t="s">
        <v>32</v>
      </c>
      <c r="B16" s="20" t="s">
        <v>33</v>
      </c>
      <c r="C16" s="21">
        <v>28000</v>
      </c>
      <c r="D16" s="21">
        <v>0</v>
      </c>
      <c r="E16" s="21">
        <v>28000</v>
      </c>
      <c r="F16" s="21">
        <v>5250</v>
      </c>
      <c r="G16" s="10">
        <f t="shared" si="0"/>
        <v>0.1875</v>
      </c>
      <c r="H16" s="21">
        <v>5250</v>
      </c>
      <c r="I16" s="21">
        <v>0</v>
      </c>
      <c r="J16" s="21">
        <v>5250</v>
      </c>
      <c r="K16" s="9">
        <f t="shared" si="1"/>
        <v>1</v>
      </c>
      <c r="L16" s="21">
        <v>0</v>
      </c>
      <c r="M16" s="7">
        <f t="shared" si="2"/>
        <v>-22750</v>
      </c>
    </row>
    <row r="17" spans="1:13" x14ac:dyDescent="0.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3050</v>
      </c>
      <c r="G17" s="10">
        <f t="shared" si="0"/>
        <v>0.10132890365448505</v>
      </c>
      <c r="H17" s="21">
        <v>2800</v>
      </c>
      <c r="I17" s="21">
        <v>0</v>
      </c>
      <c r="J17" s="21">
        <v>2800</v>
      </c>
      <c r="K17" s="9">
        <f t="shared" si="1"/>
        <v>0.91803278688524592</v>
      </c>
      <c r="L17" s="21">
        <v>250</v>
      </c>
      <c r="M17" s="7">
        <f t="shared" si="2"/>
        <v>-27050</v>
      </c>
    </row>
    <row r="18" spans="1:13" x14ac:dyDescent="0.3">
      <c r="A18" s="19" t="s">
        <v>36</v>
      </c>
      <c r="B18" s="20" t="s">
        <v>37</v>
      </c>
      <c r="C18" s="21">
        <v>82000</v>
      </c>
      <c r="D18" s="21">
        <v>0</v>
      </c>
      <c r="E18" s="21">
        <v>82000</v>
      </c>
      <c r="F18" s="21">
        <v>53132.84</v>
      </c>
      <c r="G18" s="10">
        <f t="shared" si="0"/>
        <v>0.64796146341463412</v>
      </c>
      <c r="H18" s="21">
        <v>35836.49</v>
      </c>
      <c r="I18" s="21">
        <v>0</v>
      </c>
      <c r="J18" s="21">
        <v>35836.49</v>
      </c>
      <c r="K18" s="9">
        <f t="shared" si="1"/>
        <v>0.67446968767338622</v>
      </c>
      <c r="L18" s="21">
        <v>17296.349999999999</v>
      </c>
      <c r="M18" s="7">
        <f t="shared" si="2"/>
        <v>-28867.160000000003</v>
      </c>
    </row>
    <row r="19" spans="1:13" x14ac:dyDescent="0.3">
      <c r="A19" s="19" t="s">
        <v>38</v>
      </c>
      <c r="B19" s="20" t="s">
        <v>39</v>
      </c>
      <c r="C19" s="21">
        <v>117000</v>
      </c>
      <c r="D19" s="21">
        <v>0</v>
      </c>
      <c r="E19" s="21">
        <v>117000</v>
      </c>
      <c r="F19" s="21">
        <v>89104.14</v>
      </c>
      <c r="G19" s="10">
        <f t="shared" si="0"/>
        <v>0.76157384615384616</v>
      </c>
      <c r="H19" s="21">
        <v>62637.96</v>
      </c>
      <c r="I19" s="21">
        <v>0</v>
      </c>
      <c r="J19" s="21">
        <v>62637.96</v>
      </c>
      <c r="K19" s="9">
        <f t="shared" si="1"/>
        <v>0.70297474393445691</v>
      </c>
      <c r="L19" s="21">
        <v>26466.18</v>
      </c>
      <c r="M19" s="7">
        <f t="shared" si="2"/>
        <v>-27895.86</v>
      </c>
    </row>
    <row r="20" spans="1:13" s="8" customFormat="1" x14ac:dyDescent="0.3">
      <c r="B20" s="2" t="s">
        <v>40</v>
      </c>
      <c r="C20" s="11">
        <f>SUM(C6:C19)</f>
        <v>12795700</v>
      </c>
      <c r="D20" s="11">
        <f>SUM(D6:D19)</f>
        <v>0</v>
      </c>
      <c r="E20" s="11">
        <f>SUM(E6:E19)</f>
        <v>12795700</v>
      </c>
      <c r="F20" s="11">
        <f>SUM(F6:F19)</f>
        <v>4437375.3399999989</v>
      </c>
      <c r="G20" s="12">
        <f t="shared" ref="G20:G29" si="3">F20/E20</f>
        <v>0.3467864470095422</v>
      </c>
      <c r="H20" s="11">
        <f>SUM(H6:H19)</f>
        <v>4266426.91</v>
      </c>
      <c r="I20" s="11">
        <f>SUM(I6:I19)</f>
        <v>367.72</v>
      </c>
      <c r="J20" s="11">
        <f>SUM(J6:J19)</f>
        <v>4266059.1899999995</v>
      </c>
      <c r="K20" s="13">
        <f t="shared" ref="K20:K27" si="4">J20/F20</f>
        <v>0.96139245908370696</v>
      </c>
      <c r="L20" s="11">
        <f>SUM(L6:L19)</f>
        <v>171316.15</v>
      </c>
      <c r="M20" s="11">
        <f>SUM(M6:M19)</f>
        <v>-8358324.6600000001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2596000</v>
      </c>
      <c r="D22" s="21">
        <v>0</v>
      </c>
      <c r="E22" s="21">
        <v>2596000</v>
      </c>
      <c r="F22" s="21">
        <v>0</v>
      </c>
      <c r="G22" s="10">
        <f t="shared" ref="G22:G26" si="5">IF(E22=0," ",F22/E22)</f>
        <v>0</v>
      </c>
      <c r="H22" s="21">
        <v>0</v>
      </c>
      <c r="I22" s="21">
        <v>0</v>
      </c>
      <c r="J22" s="21">
        <v>0</v>
      </c>
      <c r="K22" s="9" t="str">
        <f t="shared" ref="K22:K26" si="6">IF(F22=0," ",J22/F22)</f>
        <v xml:space="preserve"> </v>
      </c>
      <c r="L22" s="21">
        <v>0</v>
      </c>
      <c r="M22" s="7">
        <f t="shared" ref="M22:M26" si="7">F22-E22</f>
        <v>-2596000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527</v>
      </c>
      <c r="G24" s="10">
        <f t="shared" si="5"/>
        <v>3.1939393939393941E-2</v>
      </c>
      <c r="H24" s="21">
        <v>527</v>
      </c>
      <c r="I24" s="21">
        <v>0</v>
      </c>
      <c r="J24" s="21">
        <v>527</v>
      </c>
      <c r="K24" s="9">
        <f t="shared" si="6"/>
        <v>1</v>
      </c>
      <c r="L24" s="21">
        <v>0</v>
      </c>
      <c r="M24" s="7">
        <f t="shared" si="7"/>
        <v>-15973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252</v>
      </c>
      <c r="G25" s="10">
        <f t="shared" si="5"/>
        <v>2.1000000000000001E-2</v>
      </c>
      <c r="H25" s="21">
        <v>252</v>
      </c>
      <c r="I25" s="21">
        <v>0</v>
      </c>
      <c r="J25" s="21">
        <v>252</v>
      </c>
      <c r="K25" s="9">
        <f t="shared" si="6"/>
        <v>1</v>
      </c>
      <c r="L25" s="21">
        <v>0</v>
      </c>
      <c r="M25" s="7">
        <f t="shared" si="7"/>
        <v>-11748</v>
      </c>
    </row>
    <row r="26" spans="1:13" x14ac:dyDescent="0.3">
      <c r="A26" s="19" t="s">
        <v>54</v>
      </c>
      <c r="B26" s="20" t="s">
        <v>55</v>
      </c>
      <c r="C26" s="21">
        <v>0</v>
      </c>
      <c r="D26" s="21">
        <v>682030.65</v>
      </c>
      <c r="E26" s="21">
        <v>682030.65</v>
      </c>
      <c r="F26" s="21">
        <v>0</v>
      </c>
      <c r="G26" s="10">
        <f t="shared" si="5"/>
        <v>0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-682030.65</v>
      </c>
    </row>
    <row r="27" spans="1:13" s="8" customFormat="1" x14ac:dyDescent="0.3">
      <c r="B27" s="2" t="s">
        <v>51</v>
      </c>
      <c r="C27" s="11">
        <f>SUM(C22:C26)</f>
        <v>2626000</v>
      </c>
      <c r="D27" s="11">
        <f>SUM(D22:D26)</f>
        <v>682030.65</v>
      </c>
      <c r="E27" s="11">
        <f>SUM(E22:E26)</f>
        <v>3308030.65</v>
      </c>
      <c r="F27" s="11">
        <f>SUM(F22:F26)</f>
        <v>779</v>
      </c>
      <c r="G27" s="12">
        <f t="shared" si="3"/>
        <v>2.3548753999603965E-4</v>
      </c>
      <c r="H27" s="11">
        <f>SUM(H22:H26)</f>
        <v>779</v>
      </c>
      <c r="I27" s="11">
        <f>SUM(I22:I26)</f>
        <v>0</v>
      </c>
      <c r="J27" s="11">
        <f>SUM(J22:J26)</f>
        <v>779</v>
      </c>
      <c r="K27" s="13">
        <f t="shared" si="4"/>
        <v>1</v>
      </c>
      <c r="L27" s="11">
        <f>SUM(L22:L26)</f>
        <v>0</v>
      </c>
      <c r="M27" s="11">
        <f>SUM(M22:M26)</f>
        <v>-3307251.65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15421700</v>
      </c>
      <c r="D29" s="11">
        <f>SUM(D20,D27)</f>
        <v>682030.65</v>
      </c>
      <c r="E29" s="11">
        <f>SUM(E20,E27)</f>
        <v>16103730.65</v>
      </c>
      <c r="F29" s="11">
        <f>SUM(F20,F27)</f>
        <v>4438154.3399999989</v>
      </c>
      <c r="G29" s="12">
        <f t="shared" si="3"/>
        <v>0.27559789942214408</v>
      </c>
      <c r="H29" s="11">
        <f>SUM(H20,H27)</f>
        <v>4267205.91</v>
      </c>
      <c r="I29" s="11">
        <f>SUM(I20,I27)</f>
        <v>367.72</v>
      </c>
      <c r="J29" s="11">
        <f>SUM(J20,J27)</f>
        <v>4266838.1899999995</v>
      </c>
      <c r="K29" s="13">
        <f t="shared" ref="K29" si="8">J29/F29</f>
        <v>0.96139923561108076</v>
      </c>
      <c r="L29" s="11">
        <f>SUM(L20,L27)</f>
        <v>171316.15</v>
      </c>
      <c r="M29" s="11">
        <f>SUM(M20,M27)</f>
        <v>-11665576.310000001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 SEGUNDO TRIMESTRE DE 2018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2018-07-10T09:41:45Z</cp:lastPrinted>
  <dcterms:created xsi:type="dcterms:W3CDTF">2016-04-20T10:15:02Z</dcterms:created>
  <dcterms:modified xsi:type="dcterms:W3CDTF">2018-07-10T09:41:53Z</dcterms:modified>
</cp:coreProperties>
</file>