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TERCER TRIMESTRE\FMC\"/>
    </mc:Choice>
  </mc:AlternateContent>
  <bookViews>
    <workbookView xWindow="0" yWindow="30" windowWidth="7490" windowHeight="4140"/>
  </bookViews>
  <sheets>
    <sheet name="Ejecución ingresos 3º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M33" i="1" l="1"/>
  <c r="M34" i="1"/>
  <c r="M35" i="1"/>
  <c r="M36" i="1"/>
  <c r="M37" i="1"/>
  <c r="K33" i="1"/>
  <c r="K34" i="1"/>
  <c r="K35" i="1"/>
  <c r="K36" i="1"/>
  <c r="K37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C30" i="1" l="1"/>
  <c r="M32" i="1" l="1"/>
  <c r="K32" i="1"/>
  <c r="M38" i="1" l="1"/>
  <c r="L38" i="1"/>
  <c r="I38" i="1"/>
  <c r="J38" i="1"/>
  <c r="H38" i="1"/>
  <c r="D38" i="1"/>
  <c r="E38" i="1"/>
  <c r="F38" i="1"/>
  <c r="K38" i="1" s="1"/>
  <c r="C38" i="1"/>
  <c r="K6" i="1"/>
  <c r="G6" i="1"/>
  <c r="L30" i="1" l="1"/>
  <c r="L40" i="1" s="1"/>
  <c r="I30" i="1"/>
  <c r="J30" i="1"/>
  <c r="J40" i="1" s="1"/>
  <c r="H30" i="1"/>
  <c r="H40" i="1" s="1"/>
  <c r="C40" i="1"/>
  <c r="D30" i="1"/>
  <c r="D40" i="1" s="1"/>
  <c r="E30" i="1"/>
  <c r="E40" i="1" s="1"/>
  <c r="F30" i="1"/>
  <c r="F40" i="1" l="1"/>
  <c r="G40" i="1" s="1"/>
  <c r="K30" i="1"/>
  <c r="M6" i="1"/>
  <c r="M30" i="1" s="1"/>
  <c r="G30" i="1"/>
  <c r="I40" i="1"/>
  <c r="M40" i="1" l="1"/>
  <c r="K40" i="1"/>
  <c r="G38" i="1"/>
</calcChain>
</file>

<file path=xl/sharedStrings.xml><?xml version="1.0" encoding="utf-8"?>
<sst xmlns="http://schemas.openxmlformats.org/spreadsheetml/2006/main" count="149" uniqueCount="87">
  <si>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</si>
  <si>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</si>
  <si>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</si>
  <si>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</si>
  <si>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</si>
  <si>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</si>
  <si>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</si>
  <si>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</si>
  <si>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</si>
  <si>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</si>
  <si>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</si>
  <si>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</si>
  <si>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</si>
  <si>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</si>
  <si>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</si>
  <si>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</si>
  <si>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</si>
  <si>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</si>
  <si>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</si>
  <si>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</si>
  <si>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Venta de entradas a espectáculos</t>
  </si>
  <si>
    <t>34401</t>
  </si>
  <si>
    <t>Venta de acreditaciones Seminci</t>
  </si>
  <si>
    <t>34900</t>
  </si>
  <si>
    <t>Matrículas e Inscripciones</t>
  </si>
  <si>
    <t>36000</t>
  </si>
  <si>
    <t>Venta de publicaciones</t>
  </si>
  <si>
    <t>36001</t>
  </si>
  <si>
    <t>Venta de otros bienes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</si>
  <si>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</si>
  <si>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</si>
  <si>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</si>
  <si>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</si>
  <si>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</si>
  <si>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</si>
  <si>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</si>
  <si>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</si>
  <si>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</si>
  <si>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</si>
  <si>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</si>
  <si>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</si>
  <si>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</si>
  <si>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</si>
  <si>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</si>
  <si>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De Empresas privadas.</t>
  </si>
  <si>
    <t>49700</t>
  </si>
  <si>
    <t>Subvención de la U.E. Proyecto Creart 2017-2021</t>
  </si>
  <si>
    <t>52000</t>
  </si>
  <si>
    <t>Intereses de cuentas corrientes</t>
  </si>
  <si>
    <t>55000</t>
  </si>
  <si>
    <t>Concesiones admtivas con contraprestación periódica</t>
  </si>
  <si>
    <t>55900</t>
  </si>
  <si>
    <t>Aprovechamientos por publicidad</t>
  </si>
  <si>
    <t>55901</t>
  </si>
  <si>
    <t>Aprovechamientos por convenios de colaboración</t>
  </si>
  <si>
    <t>59900</t>
  </si>
  <si>
    <t>Otros ingresos patrimoniales.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</si>
  <si>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</si>
  <si>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</si>
  <si>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</si>
  <si>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</si>
  <si>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</si>
  <si>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</si>
  <si>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</si>
  <si>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</si>
  <si>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</si>
  <si>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</si>
  <si>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34402</t>
  </si>
  <si>
    <t>Venta de entradas Teatro Calderón</t>
  </si>
  <si>
    <t>34403</t>
  </si>
  <si>
    <t>Venta de entradas Semana Internacional de Cine de Valladolid</t>
  </si>
  <si>
    <t>39800</t>
  </si>
  <si>
    <t>Indemnizaciones de seguros de no vida.</t>
  </si>
  <si>
    <t>48901</t>
  </si>
  <si>
    <t>Donaciones ""Amigos del Museo Patio Herreriano""</t>
  </si>
  <si>
    <t>48902</t>
  </si>
  <si>
    <t>Donaciones ""Amigos del Museo de la Ciencia""</t>
  </si>
  <si>
    <t>87010</t>
  </si>
  <si>
    <t>Para gastos con financiación afectada.</t>
  </si>
  <si>
    <t>Eco.</t>
  </si>
  <si>
    <t>Descripción</t>
  </si>
  <si>
    <t>Total Modificaciones</t>
  </si>
  <si>
    <t>Previsiones totales</t>
  </si>
  <si>
    <t>Derechos Reconocidos Netos</t>
  </si>
  <si>
    <t>Derechos Recaudados</t>
  </si>
  <si>
    <t>Devoluciones de ingreso pagadas</t>
  </si>
  <si>
    <t>Derechos Pendientes de Cobro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</si>
</sst>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4" fontId="7" fillId="0" borderId="0" xfId="4" applyNumberFormat="1" applyFont="1"/>
    <xf numFmtId="1" fontId="11" fillId="0" borderId="0" xfId="5" applyNumberFormat="1" applyFont="1"/>
    <xf numFmtId="49" fontId="11" fillId="0" borderId="0" xfId="5" applyNumberFormat="1" applyFont="1"/>
    <xf numFmtId="4" fontId="11" fillId="0" borderId="0" xfId="5" applyNumberFormat="1" applyFont="1"/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  <xf numFmtId="0" fontId="7" fillId="0" borderId="0" xfId="5" applyFont="1"/>
  </cellXfs>
  <cellStyles count="6">
    <cellStyle name="Buena" xfId="1"/>
    <cellStyle name="Normal" xfId="0" builtinId="0"/>
    <cellStyle name="Normal_Ejecución ingresos 1º TRIMESTRE" xfId="3"/>
    <cellStyle name="Normal_Ejecución ingresos 1º TRIMESTRE_1" xfId="4"/>
    <cellStyle name="Normal_Hoja1" xfId="5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Layout" zoomScaleNormal="100" workbookViewId="0"/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2019</v>
      </c>
      <c r="K2" s="3"/>
    </row>
    <row r="3" spans="1:13" x14ac:dyDescent="0.3">
      <c r="A3" s="5" t="s">
        <v>14</v>
      </c>
      <c r="B3" s="6"/>
      <c r="C3" s="17">
        <v>43738</v>
      </c>
    </row>
    <row r="5" spans="1:13" s="6" customFormat="1" ht="26" x14ac:dyDescent="0.3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23" t="s">
        <v>19</v>
      </c>
      <c r="B6" s="24" t="s">
        <v>20</v>
      </c>
      <c r="C6" s="25">
        <v>1700000</v>
      </c>
      <c r="D6" s="25">
        <v>0</v>
      </c>
      <c r="E6" s="25">
        <v>1700000</v>
      </c>
      <c r="F6" s="25">
        <v>211704.49</v>
      </c>
      <c r="G6" s="7">
        <f>IF(C6=0," ",F6/C6)</f>
        <v>0.12453205294117646</v>
      </c>
      <c r="H6" s="25">
        <v>208940.02</v>
      </c>
      <c r="I6" s="25">
        <v>0</v>
      </c>
      <c r="J6" s="25">
        <v>208940.02</v>
      </c>
      <c r="K6" s="7">
        <f>IF(F6=0," ",J6/F6)</f>
        <v>0.98694184521074635</v>
      </c>
      <c r="L6" s="25">
        <v>2764.47</v>
      </c>
      <c r="M6" s="8">
        <f>F6-E6</f>
        <v>-1488295.51</v>
      </c>
    </row>
    <row r="7" spans="1:13" x14ac:dyDescent="0.3">
      <c r="A7" s="23" t="s">
        <v>21</v>
      </c>
      <c r="B7" s="24" t="s">
        <v>22</v>
      </c>
      <c r="C7" s="25">
        <v>1500</v>
      </c>
      <c r="D7" s="25">
        <v>0</v>
      </c>
      <c r="E7" s="25">
        <v>1500</v>
      </c>
      <c r="F7" s="25">
        <v>0</v>
      </c>
      <c r="G7" s="7">
        <f t="shared" ref="G7:G29" si="0">IF(C7=0," ",F7/C7)</f>
        <v>0</v>
      </c>
      <c r="H7" s="25">
        <v>0</v>
      </c>
      <c r="I7" s="25">
        <v>0</v>
      </c>
      <c r="J7" s="25">
        <v>0</v>
      </c>
      <c r="K7" s="7" t="str">
        <f t="shared" ref="K7:K29" si="1">IF(F7=0," ",J7/F7)</f>
        <v xml:space="preserve"> </v>
      </c>
      <c r="L7" s="25">
        <v>0</v>
      </c>
      <c r="M7" s="8">
        <f t="shared" ref="M7:M29" si="2">F7-E7</f>
        <v>-1500</v>
      </c>
    </row>
    <row r="8" spans="1:13" x14ac:dyDescent="0.3">
      <c r="A8" s="23" t="s">
        <v>67</v>
      </c>
      <c r="B8" s="24" t="s">
        <v>68</v>
      </c>
      <c r="C8" s="25">
        <v>0</v>
      </c>
      <c r="D8" s="25">
        <v>0</v>
      </c>
      <c r="E8" s="25">
        <v>0</v>
      </c>
      <c r="F8" s="25">
        <v>214815.49</v>
      </c>
      <c r="G8" s="7" t="str">
        <f t="shared" si="0"/>
        <v xml:space="preserve"> </v>
      </c>
      <c r="H8" s="25">
        <v>214815.49</v>
      </c>
      <c r="I8" s="25">
        <v>0</v>
      </c>
      <c r="J8" s="25">
        <v>214815.49</v>
      </c>
      <c r="K8" s="7">
        <f t="shared" si="1"/>
        <v>1</v>
      </c>
      <c r="L8" s="25">
        <v>0</v>
      </c>
      <c r="M8" s="8">
        <f t="shared" si="2"/>
        <v>214815.49</v>
      </c>
    </row>
    <row r="9" spans="1:13" x14ac:dyDescent="0.3">
      <c r="A9" s="23" t="s">
        <v>69</v>
      </c>
      <c r="B9" s="24" t="s">
        <v>70</v>
      </c>
      <c r="C9" s="25">
        <v>0</v>
      </c>
      <c r="D9" s="25">
        <v>0</v>
      </c>
      <c r="E9" s="25">
        <v>0</v>
      </c>
      <c r="F9" s="25">
        <v>0</v>
      </c>
      <c r="G9" s="7" t="str">
        <f t="shared" si="0"/>
        <v xml:space="preserve"> </v>
      </c>
      <c r="H9" s="25">
        <v>0</v>
      </c>
      <c r="I9" s="25">
        <v>0</v>
      </c>
      <c r="J9" s="25">
        <v>0</v>
      </c>
      <c r="K9" s="7" t="str">
        <f t="shared" si="1"/>
        <v xml:space="preserve"> </v>
      </c>
      <c r="L9" s="25">
        <v>0</v>
      </c>
      <c r="M9" s="8">
        <f t="shared" si="2"/>
        <v>0</v>
      </c>
    </row>
    <row r="10" spans="1:13" x14ac:dyDescent="0.3">
      <c r="A10" s="23" t="s">
        <v>23</v>
      </c>
      <c r="B10" s="24" t="s">
        <v>24</v>
      </c>
      <c r="C10" s="25">
        <v>3500</v>
      </c>
      <c r="D10" s="25">
        <v>0</v>
      </c>
      <c r="E10" s="25">
        <v>3500</v>
      </c>
      <c r="F10" s="25">
        <v>4900.29</v>
      </c>
      <c r="G10" s="7">
        <f t="shared" si="0"/>
        <v>1.4000828571428572</v>
      </c>
      <c r="H10" s="25">
        <v>4900.29</v>
      </c>
      <c r="I10" s="25">
        <v>0</v>
      </c>
      <c r="J10" s="25">
        <v>4900.29</v>
      </c>
      <c r="K10" s="7">
        <f t="shared" si="1"/>
        <v>1</v>
      </c>
      <c r="L10" s="25">
        <v>0</v>
      </c>
      <c r="M10" s="8">
        <f t="shared" si="2"/>
        <v>1400.29</v>
      </c>
    </row>
    <row r="11" spans="1:13" x14ac:dyDescent="0.3">
      <c r="A11" s="23" t="s">
        <v>25</v>
      </c>
      <c r="B11" s="24" t="s">
        <v>26</v>
      </c>
      <c r="C11" s="25">
        <v>6000</v>
      </c>
      <c r="D11" s="25">
        <v>0</v>
      </c>
      <c r="E11" s="25">
        <v>6000</v>
      </c>
      <c r="F11" s="25">
        <v>6525.09</v>
      </c>
      <c r="G11" s="7">
        <f t="shared" si="0"/>
        <v>1.087515</v>
      </c>
      <c r="H11" s="25">
        <v>5909.71</v>
      </c>
      <c r="I11" s="25">
        <v>0</v>
      </c>
      <c r="J11" s="25">
        <v>5909.71</v>
      </c>
      <c r="K11" s="7">
        <f t="shared" si="1"/>
        <v>0.90569018971385828</v>
      </c>
      <c r="L11" s="25">
        <v>615.38</v>
      </c>
      <c r="M11" s="8">
        <f t="shared" si="2"/>
        <v>525.09000000000015</v>
      </c>
    </row>
    <row r="12" spans="1:13" x14ac:dyDescent="0.3">
      <c r="A12" s="23" t="s">
        <v>27</v>
      </c>
      <c r="B12" s="24" t="s">
        <v>28</v>
      </c>
      <c r="C12" s="25">
        <v>21000</v>
      </c>
      <c r="D12" s="25">
        <v>0</v>
      </c>
      <c r="E12" s="25">
        <v>21000</v>
      </c>
      <c r="F12" s="25">
        <v>2309.67</v>
      </c>
      <c r="G12" s="7">
        <f t="shared" si="0"/>
        <v>0.10998428571428571</v>
      </c>
      <c r="H12" s="25">
        <v>2309.67</v>
      </c>
      <c r="I12" s="25">
        <v>0</v>
      </c>
      <c r="J12" s="25">
        <v>2309.67</v>
      </c>
      <c r="K12" s="7">
        <f t="shared" si="1"/>
        <v>1</v>
      </c>
      <c r="L12" s="25">
        <v>0</v>
      </c>
      <c r="M12" s="8">
        <f t="shared" si="2"/>
        <v>-18690.330000000002</v>
      </c>
    </row>
    <row r="13" spans="1:13" x14ac:dyDescent="0.3">
      <c r="A13" s="23" t="s">
        <v>29</v>
      </c>
      <c r="B13" s="24" t="s">
        <v>30</v>
      </c>
      <c r="C13" s="25">
        <v>0</v>
      </c>
      <c r="D13" s="25">
        <v>0</v>
      </c>
      <c r="E13" s="25">
        <v>0</v>
      </c>
      <c r="F13" s="25">
        <v>6798.34</v>
      </c>
      <c r="G13" s="7" t="str">
        <f t="shared" si="0"/>
        <v xml:space="preserve"> </v>
      </c>
      <c r="H13" s="25">
        <v>6798.34</v>
      </c>
      <c r="I13" s="25">
        <v>0</v>
      </c>
      <c r="J13" s="25">
        <v>6798.34</v>
      </c>
      <c r="K13" s="7">
        <f t="shared" si="1"/>
        <v>1</v>
      </c>
      <c r="L13" s="25">
        <v>0</v>
      </c>
      <c r="M13" s="8">
        <f t="shared" si="2"/>
        <v>6798.34</v>
      </c>
    </row>
    <row r="14" spans="1:13" x14ac:dyDescent="0.3">
      <c r="A14" s="23" t="s">
        <v>71</v>
      </c>
      <c r="B14" s="24" t="s">
        <v>72</v>
      </c>
      <c r="C14" s="25">
        <v>0</v>
      </c>
      <c r="D14" s="25">
        <v>0</v>
      </c>
      <c r="E14" s="25">
        <v>0</v>
      </c>
      <c r="F14" s="25">
        <v>3016.54</v>
      </c>
      <c r="G14" s="7" t="str">
        <f t="shared" si="0"/>
        <v xml:space="preserve"> </v>
      </c>
      <c r="H14" s="25">
        <v>3016.54</v>
      </c>
      <c r="I14" s="25">
        <v>0</v>
      </c>
      <c r="J14" s="25">
        <v>3016.54</v>
      </c>
      <c r="K14" s="7">
        <f t="shared" si="1"/>
        <v>1</v>
      </c>
      <c r="L14" s="25">
        <v>0</v>
      </c>
      <c r="M14" s="8">
        <f t="shared" si="2"/>
        <v>3016.54</v>
      </c>
    </row>
    <row r="15" spans="1:13" x14ac:dyDescent="0.3">
      <c r="A15" s="23" t="s">
        <v>31</v>
      </c>
      <c r="B15" s="24" t="s">
        <v>32</v>
      </c>
      <c r="C15" s="25">
        <v>40000</v>
      </c>
      <c r="D15" s="25">
        <v>0</v>
      </c>
      <c r="E15" s="25">
        <v>40000</v>
      </c>
      <c r="F15" s="25">
        <v>142191.57999999999</v>
      </c>
      <c r="G15" s="7">
        <f t="shared" si="0"/>
        <v>3.5547894999999996</v>
      </c>
      <c r="H15" s="25">
        <v>92460.27</v>
      </c>
      <c r="I15" s="25">
        <v>0</v>
      </c>
      <c r="J15" s="25">
        <v>92460.27</v>
      </c>
      <c r="K15" s="7">
        <f t="shared" si="1"/>
        <v>0.65025137212766049</v>
      </c>
      <c r="L15" s="25">
        <v>49731.31</v>
      </c>
      <c r="M15" s="8">
        <f t="shared" si="2"/>
        <v>102191.57999999999</v>
      </c>
    </row>
    <row r="16" spans="1:13" x14ac:dyDescent="0.3">
      <c r="A16" s="23" t="s">
        <v>33</v>
      </c>
      <c r="B16" s="24" t="s">
        <v>34</v>
      </c>
      <c r="C16" s="25">
        <v>1015</v>
      </c>
      <c r="D16" s="25">
        <v>0</v>
      </c>
      <c r="E16" s="25">
        <v>1015</v>
      </c>
      <c r="F16" s="25">
        <v>1325</v>
      </c>
      <c r="G16" s="7">
        <f t="shared" si="0"/>
        <v>1.3054187192118227</v>
      </c>
      <c r="H16" s="25">
        <v>1325</v>
      </c>
      <c r="I16" s="25">
        <v>0</v>
      </c>
      <c r="J16" s="25">
        <v>1325</v>
      </c>
      <c r="K16" s="7">
        <f t="shared" si="1"/>
        <v>1</v>
      </c>
      <c r="L16" s="25">
        <v>0</v>
      </c>
      <c r="M16" s="8">
        <f t="shared" si="2"/>
        <v>310</v>
      </c>
    </row>
    <row r="17" spans="1:13" x14ac:dyDescent="0.3">
      <c r="A17" s="23" t="s">
        <v>35</v>
      </c>
      <c r="B17" s="24" t="s">
        <v>36</v>
      </c>
      <c r="C17" s="25">
        <v>12520334</v>
      </c>
      <c r="D17" s="25">
        <v>750000</v>
      </c>
      <c r="E17" s="25">
        <v>13270334</v>
      </c>
      <c r="F17" s="25">
        <v>9600000</v>
      </c>
      <c r="G17" s="7">
        <f t="shared" si="0"/>
        <v>0.76675270803478568</v>
      </c>
      <c r="H17" s="25">
        <v>9600000</v>
      </c>
      <c r="I17" s="25">
        <v>0</v>
      </c>
      <c r="J17" s="25">
        <v>9600000</v>
      </c>
      <c r="K17" s="7">
        <f t="shared" si="1"/>
        <v>1</v>
      </c>
      <c r="L17" s="25">
        <v>0</v>
      </c>
      <c r="M17" s="8">
        <f t="shared" si="2"/>
        <v>-3670334</v>
      </c>
    </row>
    <row r="18" spans="1:13" x14ac:dyDescent="0.3">
      <c r="A18" s="23" t="s">
        <v>37</v>
      </c>
      <c r="B18" s="24" t="s">
        <v>38</v>
      </c>
      <c r="C18" s="25">
        <v>250000</v>
      </c>
      <c r="D18" s="25">
        <v>0</v>
      </c>
      <c r="E18" s="25">
        <v>250000</v>
      </c>
      <c r="F18" s="25">
        <v>0</v>
      </c>
      <c r="G18" s="7">
        <f t="shared" si="0"/>
        <v>0</v>
      </c>
      <c r="H18" s="25">
        <v>0</v>
      </c>
      <c r="I18" s="25">
        <v>0</v>
      </c>
      <c r="J18" s="25">
        <v>0</v>
      </c>
      <c r="K18" s="7" t="str">
        <f t="shared" si="1"/>
        <v xml:space="preserve"> </v>
      </c>
      <c r="L18" s="25">
        <v>0</v>
      </c>
      <c r="M18" s="8">
        <f t="shared" si="2"/>
        <v>-250000</v>
      </c>
    </row>
    <row r="19" spans="1:13" x14ac:dyDescent="0.3">
      <c r="A19" s="23" t="s">
        <v>39</v>
      </c>
      <c r="B19" s="24" t="s">
        <v>40</v>
      </c>
      <c r="C19" s="25">
        <v>289000</v>
      </c>
      <c r="D19" s="25">
        <v>0</v>
      </c>
      <c r="E19" s="25">
        <v>289000</v>
      </c>
      <c r="F19" s="25">
        <v>184000</v>
      </c>
      <c r="G19" s="7">
        <f t="shared" si="0"/>
        <v>0.63667820069204151</v>
      </c>
      <c r="H19" s="25">
        <v>184000</v>
      </c>
      <c r="I19" s="25">
        <v>0</v>
      </c>
      <c r="J19" s="25">
        <v>184000</v>
      </c>
      <c r="K19" s="7">
        <f t="shared" si="1"/>
        <v>1</v>
      </c>
      <c r="L19" s="25">
        <v>0</v>
      </c>
      <c r="M19" s="8">
        <f t="shared" si="2"/>
        <v>-105000</v>
      </c>
    </row>
    <row r="20" spans="1:13" x14ac:dyDescent="0.3">
      <c r="A20" s="23" t="s">
        <v>41</v>
      </c>
      <c r="B20" s="24" t="s">
        <v>42</v>
      </c>
      <c r="C20" s="25">
        <v>68000</v>
      </c>
      <c r="D20" s="25">
        <v>0</v>
      </c>
      <c r="E20" s="25">
        <v>68000</v>
      </c>
      <c r="F20" s="25">
        <v>21804</v>
      </c>
      <c r="G20" s="7">
        <f t="shared" si="0"/>
        <v>0.3206470588235294</v>
      </c>
      <c r="H20" s="25">
        <v>21804</v>
      </c>
      <c r="I20" s="25">
        <v>0</v>
      </c>
      <c r="J20" s="25">
        <v>21804</v>
      </c>
      <c r="K20" s="7">
        <f t="shared" si="1"/>
        <v>1</v>
      </c>
      <c r="L20" s="25">
        <v>0</v>
      </c>
      <c r="M20" s="8">
        <f t="shared" si="2"/>
        <v>-46196</v>
      </c>
    </row>
    <row r="21" spans="1:13" x14ac:dyDescent="0.3">
      <c r="A21" s="23" t="s">
        <v>43</v>
      </c>
      <c r="B21" s="24" t="s">
        <v>44</v>
      </c>
      <c r="C21" s="25">
        <v>468925</v>
      </c>
      <c r="D21" s="25">
        <v>0</v>
      </c>
      <c r="E21" s="25">
        <v>468925</v>
      </c>
      <c r="F21" s="25">
        <v>25000</v>
      </c>
      <c r="G21" s="7">
        <f t="shared" si="0"/>
        <v>5.3313429652929574E-2</v>
      </c>
      <c r="H21" s="25">
        <v>25000</v>
      </c>
      <c r="I21" s="25">
        <v>0</v>
      </c>
      <c r="J21" s="25">
        <v>25000</v>
      </c>
      <c r="K21" s="7">
        <f t="shared" si="1"/>
        <v>1</v>
      </c>
      <c r="L21" s="25">
        <v>0</v>
      </c>
      <c r="M21" s="8">
        <f t="shared" si="2"/>
        <v>-443925</v>
      </c>
    </row>
    <row r="22" spans="1:13" x14ac:dyDescent="0.3">
      <c r="A22" s="23" t="s">
        <v>73</v>
      </c>
      <c r="B22" s="24" t="s">
        <v>74</v>
      </c>
      <c r="C22" s="25">
        <v>0</v>
      </c>
      <c r="D22" s="25">
        <v>0</v>
      </c>
      <c r="E22" s="25">
        <v>0</v>
      </c>
      <c r="F22" s="25">
        <v>2416</v>
      </c>
      <c r="G22" s="7" t="str">
        <f t="shared" si="0"/>
        <v xml:space="preserve"> </v>
      </c>
      <c r="H22" s="25">
        <v>2416</v>
      </c>
      <c r="I22" s="25">
        <v>0</v>
      </c>
      <c r="J22" s="25">
        <v>2416</v>
      </c>
      <c r="K22" s="7">
        <f t="shared" si="1"/>
        <v>1</v>
      </c>
      <c r="L22" s="25">
        <v>0</v>
      </c>
      <c r="M22" s="8">
        <f t="shared" si="2"/>
        <v>2416</v>
      </c>
    </row>
    <row r="23" spans="1:13" x14ac:dyDescent="0.3">
      <c r="A23" s="23" t="s">
        <v>75</v>
      </c>
      <c r="B23" s="24" t="s">
        <v>76</v>
      </c>
      <c r="C23" s="25">
        <v>0</v>
      </c>
      <c r="D23" s="25">
        <v>0</v>
      </c>
      <c r="E23" s="25">
        <v>0</v>
      </c>
      <c r="F23" s="25">
        <v>13488</v>
      </c>
      <c r="G23" s="7" t="str">
        <f t="shared" si="0"/>
        <v xml:space="preserve"> </v>
      </c>
      <c r="H23" s="25">
        <v>13488</v>
      </c>
      <c r="I23" s="25">
        <v>0</v>
      </c>
      <c r="J23" s="25">
        <v>13488</v>
      </c>
      <c r="K23" s="7">
        <f t="shared" si="1"/>
        <v>1</v>
      </c>
      <c r="L23" s="25">
        <v>0</v>
      </c>
      <c r="M23" s="8">
        <f t="shared" si="2"/>
        <v>13488</v>
      </c>
    </row>
    <row r="24" spans="1:13" x14ac:dyDescent="0.3">
      <c r="A24" s="23" t="s">
        <v>45</v>
      </c>
      <c r="B24" s="24" t="s">
        <v>46</v>
      </c>
      <c r="C24" s="25">
        <v>46000</v>
      </c>
      <c r="D24" s="25">
        <v>0</v>
      </c>
      <c r="E24" s="25">
        <v>46000</v>
      </c>
      <c r="F24" s="25">
        <v>0</v>
      </c>
      <c r="G24" s="7">
        <f t="shared" si="0"/>
        <v>0</v>
      </c>
      <c r="H24" s="25">
        <v>0</v>
      </c>
      <c r="I24" s="25">
        <v>0</v>
      </c>
      <c r="J24" s="25">
        <v>0</v>
      </c>
      <c r="K24" s="7" t="str">
        <f t="shared" si="1"/>
        <v xml:space="preserve"> </v>
      </c>
      <c r="L24" s="25">
        <v>0</v>
      </c>
      <c r="M24" s="8">
        <f t="shared" si="2"/>
        <v>-46000</v>
      </c>
    </row>
    <row r="25" spans="1:13" x14ac:dyDescent="0.3">
      <c r="A25" s="23" t="s">
        <v>47</v>
      </c>
      <c r="B25" s="24" t="s">
        <v>48</v>
      </c>
      <c r="C25" s="25">
        <v>610</v>
      </c>
      <c r="D25" s="25">
        <v>0</v>
      </c>
      <c r="E25" s="25">
        <v>610</v>
      </c>
      <c r="F25" s="25">
        <v>360.18</v>
      </c>
      <c r="G25" s="7">
        <f t="shared" si="0"/>
        <v>0.59045901639344267</v>
      </c>
      <c r="H25" s="25">
        <v>360.18</v>
      </c>
      <c r="I25" s="25">
        <v>0</v>
      </c>
      <c r="J25" s="25">
        <v>360.18</v>
      </c>
      <c r="K25" s="7">
        <f t="shared" si="1"/>
        <v>1</v>
      </c>
      <c r="L25" s="25">
        <v>0</v>
      </c>
      <c r="M25" s="8">
        <f t="shared" si="2"/>
        <v>-249.82</v>
      </c>
    </row>
    <row r="26" spans="1:13" x14ac:dyDescent="0.3">
      <c r="A26" s="23" t="s">
        <v>49</v>
      </c>
      <c r="B26" s="24" t="s">
        <v>50</v>
      </c>
      <c r="C26" s="25">
        <v>8000</v>
      </c>
      <c r="D26" s="25">
        <v>0</v>
      </c>
      <c r="E26" s="25">
        <v>8000</v>
      </c>
      <c r="F26" s="25">
        <v>0</v>
      </c>
      <c r="G26" s="7">
        <f t="shared" si="0"/>
        <v>0</v>
      </c>
      <c r="H26" s="25">
        <v>0</v>
      </c>
      <c r="I26" s="25">
        <v>0</v>
      </c>
      <c r="J26" s="25">
        <v>0</v>
      </c>
      <c r="K26" s="7" t="str">
        <f t="shared" si="1"/>
        <v xml:space="preserve"> </v>
      </c>
      <c r="L26" s="25">
        <v>0</v>
      </c>
      <c r="M26" s="8">
        <f t="shared" si="2"/>
        <v>-8000</v>
      </c>
    </row>
    <row r="27" spans="1:13" x14ac:dyDescent="0.3">
      <c r="A27" s="23" t="s">
        <v>51</v>
      </c>
      <c r="B27" s="24" t="s">
        <v>52</v>
      </c>
      <c r="C27" s="25">
        <v>3000</v>
      </c>
      <c r="D27" s="25">
        <v>0</v>
      </c>
      <c r="E27" s="25">
        <v>3000</v>
      </c>
      <c r="F27" s="25">
        <v>0</v>
      </c>
      <c r="G27" s="7">
        <f t="shared" si="0"/>
        <v>0</v>
      </c>
      <c r="H27" s="25">
        <v>0</v>
      </c>
      <c r="I27" s="25">
        <v>0</v>
      </c>
      <c r="J27" s="25">
        <v>0</v>
      </c>
      <c r="K27" s="7" t="str">
        <f t="shared" si="1"/>
        <v xml:space="preserve"> </v>
      </c>
      <c r="L27" s="25">
        <v>0</v>
      </c>
      <c r="M27" s="8">
        <f t="shared" si="2"/>
        <v>-3000</v>
      </c>
    </row>
    <row r="28" spans="1:13" x14ac:dyDescent="0.3">
      <c r="A28" s="23" t="s">
        <v>53</v>
      </c>
      <c r="B28" s="24" t="s">
        <v>54</v>
      </c>
      <c r="C28" s="25">
        <v>250000</v>
      </c>
      <c r="D28" s="25">
        <v>0</v>
      </c>
      <c r="E28" s="25">
        <v>250000</v>
      </c>
      <c r="F28" s="25">
        <v>15000</v>
      </c>
      <c r="G28" s="7">
        <f t="shared" si="0"/>
        <v>0.06</v>
      </c>
      <c r="H28" s="25">
        <v>15000</v>
      </c>
      <c r="I28" s="25">
        <v>0</v>
      </c>
      <c r="J28" s="25">
        <v>15000</v>
      </c>
      <c r="K28" s="7">
        <f t="shared" si="1"/>
        <v>1</v>
      </c>
      <c r="L28" s="25">
        <v>0</v>
      </c>
      <c r="M28" s="8">
        <f t="shared" si="2"/>
        <v>-235000</v>
      </c>
    </row>
    <row r="29" spans="1:13" x14ac:dyDescent="0.3">
      <c r="A29" s="23" t="s">
        <v>55</v>
      </c>
      <c r="B29" s="24" t="s">
        <v>56</v>
      </c>
      <c r="C29" s="25">
        <v>385000</v>
      </c>
      <c r="D29" s="25">
        <v>0</v>
      </c>
      <c r="E29" s="25">
        <v>385000</v>
      </c>
      <c r="F29" s="25">
        <v>1000</v>
      </c>
      <c r="G29" s="7">
        <f t="shared" si="0"/>
        <v>2.5974025974025974E-3</v>
      </c>
      <c r="H29" s="25">
        <v>0</v>
      </c>
      <c r="I29" s="25">
        <v>0</v>
      </c>
      <c r="J29" s="25">
        <v>0</v>
      </c>
      <c r="K29" s="7">
        <f t="shared" si="1"/>
        <v>0</v>
      </c>
      <c r="L29" s="25">
        <v>1000</v>
      </c>
      <c r="M29" s="8">
        <f t="shared" si="2"/>
        <v>-384000</v>
      </c>
    </row>
    <row r="30" spans="1:13" s="6" customFormat="1" x14ac:dyDescent="0.3">
      <c r="A30" s="14"/>
      <c r="B30" s="14" t="s">
        <v>16</v>
      </c>
      <c r="C30" s="12">
        <f>SUM(C6:C29)</f>
        <v>16061884</v>
      </c>
      <c r="D30" s="12">
        <f>SUM(D6:D29)</f>
        <v>750000</v>
      </c>
      <c r="E30" s="12">
        <f>SUM(E6:E29)</f>
        <v>16811884</v>
      </c>
      <c r="F30" s="12">
        <f>SUM(F6:F29)</f>
        <v>10456654.67</v>
      </c>
      <c r="G30" s="13">
        <f t="shared" ref="G30:G40" si="3">F30/C30</f>
        <v>0.65102292296470321</v>
      </c>
      <c r="H30" s="12">
        <f>SUM(H6:H29)</f>
        <v>10402543.51</v>
      </c>
      <c r="I30" s="12">
        <f>SUM(I6:I29)</f>
        <v>0</v>
      </c>
      <c r="J30" s="12">
        <f>SUM(J6:J29)</f>
        <v>10402543.51</v>
      </c>
      <c r="K30" s="13">
        <f t="shared" ref="K30" si="4">IF(F30=0," ",J30/F30)</f>
        <v>0.99482519393556679</v>
      </c>
      <c r="L30" s="12">
        <f>SUM(L6:L29)</f>
        <v>54111.159999999996</v>
      </c>
      <c r="M30" s="12">
        <f>SUM(M6:M29)</f>
        <v>-6355229.3300000001</v>
      </c>
    </row>
    <row r="31" spans="1:13" x14ac:dyDescent="0.3">
      <c r="A31" s="2"/>
      <c r="B31" s="2"/>
      <c r="C31" s="8"/>
      <c r="E31" s="8"/>
      <c r="G31" s="7"/>
      <c r="K31" s="7"/>
      <c r="M31" s="8"/>
    </row>
    <row r="32" spans="1:13" x14ac:dyDescent="0.3">
      <c r="A32" s="23" t="s">
        <v>57</v>
      </c>
      <c r="B32" s="24" t="s">
        <v>58</v>
      </c>
      <c r="C32" s="25">
        <v>105900</v>
      </c>
      <c r="D32" s="25">
        <v>0</v>
      </c>
      <c r="E32" s="25">
        <v>105900</v>
      </c>
      <c r="F32" s="25">
        <v>0</v>
      </c>
      <c r="G32" s="18">
        <v>0</v>
      </c>
      <c r="H32" s="19">
        <v>0</v>
      </c>
      <c r="I32" s="19">
        <v>0</v>
      </c>
      <c r="J32" s="19">
        <v>0</v>
      </c>
      <c r="K32" s="7" t="str">
        <f>IF(F32=0," ",J32/F32)</f>
        <v xml:space="preserve"> </v>
      </c>
      <c r="L32" s="19">
        <v>0</v>
      </c>
      <c r="M32" s="8">
        <f>F32-E32</f>
        <v>-105900</v>
      </c>
    </row>
    <row r="33" spans="1:13" x14ac:dyDescent="0.3">
      <c r="A33" s="23" t="s">
        <v>59</v>
      </c>
      <c r="B33" s="24" t="s">
        <v>60</v>
      </c>
      <c r="C33" s="25">
        <v>2000</v>
      </c>
      <c r="D33" s="25">
        <v>0</v>
      </c>
      <c r="E33" s="25">
        <v>2000</v>
      </c>
      <c r="F33" s="25">
        <v>0</v>
      </c>
      <c r="G33" s="18">
        <v>0</v>
      </c>
      <c r="H33" s="19">
        <v>0</v>
      </c>
      <c r="I33" s="19">
        <v>0</v>
      </c>
      <c r="J33" s="19">
        <v>0</v>
      </c>
      <c r="K33" s="7" t="str">
        <f t="shared" ref="K33:K37" si="5">IF(F33=0," ",J33/F33)</f>
        <v xml:space="preserve"> </v>
      </c>
      <c r="L33" s="19">
        <v>0</v>
      </c>
      <c r="M33" s="8">
        <f t="shared" ref="M33:M37" si="6">F33-E33</f>
        <v>-2000</v>
      </c>
    </row>
    <row r="34" spans="1:13" x14ac:dyDescent="0.3">
      <c r="A34" s="23" t="s">
        <v>61</v>
      </c>
      <c r="B34" s="24" t="s">
        <v>62</v>
      </c>
      <c r="C34" s="25">
        <v>20400</v>
      </c>
      <c r="D34" s="25">
        <v>0</v>
      </c>
      <c r="E34" s="25">
        <v>20400</v>
      </c>
      <c r="F34" s="25">
        <v>0</v>
      </c>
      <c r="G34" s="18">
        <v>0</v>
      </c>
      <c r="H34" s="19">
        <v>0</v>
      </c>
      <c r="I34" s="19">
        <v>0</v>
      </c>
      <c r="J34" s="19">
        <v>0</v>
      </c>
      <c r="K34" s="7" t="str">
        <f t="shared" si="5"/>
        <v xml:space="preserve"> </v>
      </c>
      <c r="L34" s="19">
        <v>0</v>
      </c>
      <c r="M34" s="8">
        <f t="shared" si="6"/>
        <v>-20400</v>
      </c>
    </row>
    <row r="35" spans="1:13" x14ac:dyDescent="0.3">
      <c r="A35" s="23" t="s">
        <v>63</v>
      </c>
      <c r="B35" s="24" t="s">
        <v>64</v>
      </c>
      <c r="C35" s="25">
        <v>12400</v>
      </c>
      <c r="D35" s="25">
        <v>0</v>
      </c>
      <c r="E35" s="25">
        <v>12400</v>
      </c>
      <c r="F35" s="25">
        <v>0</v>
      </c>
      <c r="G35" s="18">
        <v>0</v>
      </c>
      <c r="H35" s="19">
        <v>0</v>
      </c>
      <c r="I35" s="19">
        <v>0</v>
      </c>
      <c r="J35" s="19">
        <v>0</v>
      </c>
      <c r="K35" s="7" t="str">
        <f t="shared" si="5"/>
        <v xml:space="preserve"> </v>
      </c>
      <c r="L35" s="19">
        <v>0</v>
      </c>
      <c r="M35" s="8">
        <f t="shared" si="6"/>
        <v>-12400</v>
      </c>
    </row>
    <row r="36" spans="1:13" x14ac:dyDescent="0.3">
      <c r="A36" s="23" t="s">
        <v>65</v>
      </c>
      <c r="B36" s="24" t="s">
        <v>66</v>
      </c>
      <c r="C36" s="25">
        <v>0</v>
      </c>
      <c r="D36" s="25">
        <v>1877167.56</v>
      </c>
      <c r="E36" s="25">
        <v>1877167.56</v>
      </c>
      <c r="F36" s="25">
        <v>0</v>
      </c>
      <c r="G36" s="18">
        <v>0</v>
      </c>
      <c r="H36" s="19">
        <v>0</v>
      </c>
      <c r="I36" s="19">
        <v>0</v>
      </c>
      <c r="J36" s="19">
        <v>0</v>
      </c>
      <c r="K36" s="7" t="str">
        <f t="shared" si="5"/>
        <v xml:space="preserve"> </v>
      </c>
      <c r="L36" s="19">
        <v>0</v>
      </c>
      <c r="M36" s="8">
        <f t="shared" si="6"/>
        <v>-1877167.56</v>
      </c>
    </row>
    <row r="37" spans="1:13" x14ac:dyDescent="0.3">
      <c r="A37" s="23" t="s">
        <v>77</v>
      </c>
      <c r="B37" s="24" t="s">
        <v>78</v>
      </c>
      <c r="C37" s="25">
        <v>0</v>
      </c>
      <c r="D37" s="25">
        <v>0</v>
      </c>
      <c r="E37" s="25">
        <v>0</v>
      </c>
      <c r="F37" s="25">
        <v>0</v>
      </c>
      <c r="G37" s="18">
        <v>0</v>
      </c>
      <c r="H37" s="19">
        <v>0</v>
      </c>
      <c r="I37" s="19">
        <v>0</v>
      </c>
      <c r="J37" s="19">
        <v>0</v>
      </c>
      <c r="K37" s="7" t="str">
        <f t="shared" si="5"/>
        <v xml:space="preserve"> </v>
      </c>
      <c r="L37" s="19">
        <v>0</v>
      </c>
      <c r="M37" s="8">
        <f t="shared" si="6"/>
        <v>0</v>
      </c>
    </row>
    <row r="38" spans="1:13" s="6" customFormat="1" x14ac:dyDescent="0.3">
      <c r="B38" s="14" t="s">
        <v>18</v>
      </c>
      <c r="C38" s="15">
        <f>SUM(C32:C37)</f>
        <v>140700</v>
      </c>
      <c r="D38" s="15">
        <f>SUM(D32:D37)</f>
        <v>1877167.56</v>
      </c>
      <c r="E38" s="15">
        <f>SUM(E32:E37)</f>
        <v>2017867.56</v>
      </c>
      <c r="F38" s="15">
        <f>SUM(F32:F37)</f>
        <v>0</v>
      </c>
      <c r="G38" s="13">
        <f t="shared" si="3"/>
        <v>0</v>
      </c>
      <c r="H38" s="15">
        <f>SUM(H32:H37)</f>
        <v>0</v>
      </c>
      <c r="I38" s="15">
        <f>SUM(I32:I37)</f>
        <v>0</v>
      </c>
      <c r="J38" s="15">
        <f>SUM(J32:J37)</f>
        <v>0</v>
      </c>
      <c r="K38" s="13" t="str">
        <f t="shared" ref="K38" si="7">IF(F38=0," ",J38/F38)</f>
        <v xml:space="preserve"> </v>
      </c>
      <c r="L38" s="15">
        <f>SUM(L32:L37)</f>
        <v>0</v>
      </c>
      <c r="M38" s="15">
        <f>SUM(M32:M37)</f>
        <v>-2017867.56</v>
      </c>
    </row>
    <row r="39" spans="1:13" x14ac:dyDescent="0.3">
      <c r="G39" s="7"/>
      <c r="K39" s="7"/>
    </row>
    <row r="40" spans="1:13" s="6" customFormat="1" x14ac:dyDescent="0.3">
      <c r="B40" s="5" t="s">
        <v>17</v>
      </c>
      <c r="C40" s="12">
        <f>C30+C38</f>
        <v>16202584</v>
      </c>
      <c r="D40" s="12">
        <f>D30+D38</f>
        <v>2627167.56</v>
      </c>
      <c r="E40" s="12">
        <f>E30+E38</f>
        <v>18829751.559999999</v>
      </c>
      <c r="F40" s="12">
        <f>F30+F38</f>
        <v>10456654.67</v>
      </c>
      <c r="G40" s="13">
        <f t="shared" si="3"/>
        <v>0.64536957006363926</v>
      </c>
      <c r="H40" s="12">
        <f>H30+H38</f>
        <v>10402543.51</v>
      </c>
      <c r="I40" s="12">
        <f>SUM(I30,I32,I38)</f>
        <v>0</v>
      </c>
      <c r="J40" s="12">
        <f>J30+J38</f>
        <v>10402543.51</v>
      </c>
      <c r="K40" s="13">
        <f t="shared" ref="K40" si="8">J40/F40</f>
        <v>0.99482519393556679</v>
      </c>
      <c r="L40" s="12">
        <f>L30+L38</f>
        <v>54111.159999999996</v>
      </c>
      <c r="M40" s="12">
        <f>M30+M38</f>
        <v>-8373096.8900000006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0" orientation="landscape" verticalDpi="0" r:id="rId1"/>
  <headerFooter alignWithMargins="0">
    <oddHeader>&amp;CESTADO DE EJECUCIÓN DE INGRESOS DE LA FUNDACIÓN MUNICIPAL DE CULTURA TERCER TRIMESTRE DE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C20" workbookViewId="0">
      <selection activeCell="G32" sqref="G32:J37"/>
    </sheetView>
  </sheetViews>
  <sheetFormatPr baseColWidth="10" defaultRowHeight="13" x14ac:dyDescent="0.35"/>
  <cols>
    <col min="1" max="1" width="5.3984375" bestFit="1" customWidth="1"/>
    <col min="2" max="2" width="47.09765625" bestFit="1" customWidth="1"/>
    <col min="3" max="3" width="16.69921875" bestFit="1" customWidth="1"/>
    <col min="4" max="4" width="16.8984375" bestFit="1" customWidth="1"/>
    <col min="5" max="5" width="15.5" bestFit="1" customWidth="1"/>
    <col min="6" max="6" width="24.19921875" bestFit="1" customWidth="1"/>
    <col min="7" max="7" width="18.59765625" bestFit="1" customWidth="1"/>
    <col min="8" max="8" width="27.5" bestFit="1" customWidth="1"/>
    <col min="9" max="9" width="17.296875" bestFit="1" customWidth="1"/>
    <col min="10" max="10" width="25.296875" bestFit="1" customWidth="1"/>
  </cols>
  <sheetData>
    <row r="1" spans="1:10" ht="13.5" x14ac:dyDescent="0.35">
      <c r="A1" s="20" t="s">
        <v>79</v>
      </c>
      <c r="B1" s="21" t="s">
        <v>80</v>
      </c>
      <c r="C1" s="22" t="s">
        <v>3</v>
      </c>
      <c r="D1" s="22" t="s">
        <v>81</v>
      </c>
      <c r="E1" s="22" t="s">
        <v>82</v>
      </c>
      <c r="F1" s="22" t="s">
        <v>83</v>
      </c>
      <c r="G1" s="22" t="s">
        <v>84</v>
      </c>
      <c r="H1" s="22" t="s">
        <v>85</v>
      </c>
      <c r="I1" s="22" t="s">
        <v>10</v>
      </c>
      <c r="J1" s="22" t="s">
        <v>86</v>
      </c>
    </row>
    <row r="2" spans="1:10" ht="13.5" x14ac:dyDescent="0.35">
      <c r="A2" s="23" t="s">
        <v>19</v>
      </c>
      <c r="B2" s="24" t="s">
        <v>20</v>
      </c>
      <c r="C2" s="25">
        <v>1700000</v>
      </c>
      <c r="D2" s="25">
        <v>0</v>
      </c>
      <c r="E2" s="25">
        <v>1700000</v>
      </c>
      <c r="F2" s="25">
        <v>211704.49</v>
      </c>
      <c r="G2" s="25">
        <v>208940.02</v>
      </c>
      <c r="H2" s="25">
        <v>0</v>
      </c>
      <c r="I2" s="25">
        <v>208940.02</v>
      </c>
      <c r="J2" s="25">
        <v>2764.47</v>
      </c>
    </row>
    <row r="3" spans="1:10" ht="13.5" x14ac:dyDescent="0.35">
      <c r="A3" s="23" t="s">
        <v>21</v>
      </c>
      <c r="B3" s="24" t="s">
        <v>22</v>
      </c>
      <c r="C3" s="25">
        <v>1500</v>
      </c>
      <c r="D3" s="25">
        <v>0</v>
      </c>
      <c r="E3" s="25">
        <v>1500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</row>
    <row r="4" spans="1:10" ht="13.5" x14ac:dyDescent="0.35">
      <c r="A4" s="23" t="s">
        <v>67</v>
      </c>
      <c r="B4" s="24" t="s">
        <v>68</v>
      </c>
      <c r="C4" s="25">
        <v>0</v>
      </c>
      <c r="D4" s="25">
        <v>0</v>
      </c>
      <c r="E4" s="25">
        <v>0</v>
      </c>
      <c r="F4" s="25">
        <v>214815.49</v>
      </c>
      <c r="G4" s="25">
        <v>214815.49</v>
      </c>
      <c r="H4" s="25">
        <v>0</v>
      </c>
      <c r="I4" s="25">
        <v>214815.49</v>
      </c>
      <c r="J4" s="25">
        <v>0</v>
      </c>
    </row>
    <row r="5" spans="1:10" ht="13.5" x14ac:dyDescent="0.35">
      <c r="A5" s="23" t="s">
        <v>69</v>
      </c>
      <c r="B5" s="24" t="s">
        <v>70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</row>
    <row r="6" spans="1:10" ht="13.5" x14ac:dyDescent="0.35">
      <c r="A6" s="23" t="s">
        <v>23</v>
      </c>
      <c r="B6" s="24" t="s">
        <v>24</v>
      </c>
      <c r="C6" s="25">
        <v>3500</v>
      </c>
      <c r="D6" s="25">
        <v>0</v>
      </c>
      <c r="E6" s="25">
        <v>3500</v>
      </c>
      <c r="F6" s="25">
        <v>4900.29</v>
      </c>
      <c r="G6" s="25">
        <v>4900.29</v>
      </c>
      <c r="H6" s="25">
        <v>0</v>
      </c>
      <c r="I6" s="25">
        <v>4900.29</v>
      </c>
      <c r="J6" s="25">
        <v>0</v>
      </c>
    </row>
    <row r="7" spans="1:10" ht="13.5" x14ac:dyDescent="0.35">
      <c r="A7" s="23" t="s">
        <v>25</v>
      </c>
      <c r="B7" s="24" t="s">
        <v>26</v>
      </c>
      <c r="C7" s="25">
        <v>6000</v>
      </c>
      <c r="D7" s="25">
        <v>0</v>
      </c>
      <c r="E7" s="25">
        <v>6000</v>
      </c>
      <c r="F7" s="25">
        <v>6525.09</v>
      </c>
      <c r="G7" s="25">
        <v>5909.71</v>
      </c>
      <c r="H7" s="25">
        <v>0</v>
      </c>
      <c r="I7" s="25">
        <v>5909.71</v>
      </c>
      <c r="J7" s="25">
        <v>615.38</v>
      </c>
    </row>
    <row r="8" spans="1:10" ht="13.5" x14ac:dyDescent="0.35">
      <c r="A8" s="23" t="s">
        <v>27</v>
      </c>
      <c r="B8" s="24" t="s">
        <v>28</v>
      </c>
      <c r="C8" s="25">
        <v>21000</v>
      </c>
      <c r="D8" s="25">
        <v>0</v>
      </c>
      <c r="E8" s="25">
        <v>21000</v>
      </c>
      <c r="F8" s="25">
        <v>2309.67</v>
      </c>
      <c r="G8" s="25">
        <v>2309.67</v>
      </c>
      <c r="H8" s="25">
        <v>0</v>
      </c>
      <c r="I8" s="25">
        <v>2309.67</v>
      </c>
      <c r="J8" s="25">
        <v>0</v>
      </c>
    </row>
    <row r="9" spans="1:10" ht="13.5" x14ac:dyDescent="0.35">
      <c r="A9" s="23" t="s">
        <v>29</v>
      </c>
      <c r="B9" s="24" t="s">
        <v>30</v>
      </c>
      <c r="C9" s="25">
        <v>0</v>
      </c>
      <c r="D9" s="25">
        <v>0</v>
      </c>
      <c r="E9" s="25">
        <v>0</v>
      </c>
      <c r="F9" s="25">
        <v>6798.34</v>
      </c>
      <c r="G9" s="25">
        <v>6798.34</v>
      </c>
      <c r="H9" s="25">
        <v>0</v>
      </c>
      <c r="I9" s="25">
        <v>6798.34</v>
      </c>
      <c r="J9" s="25">
        <v>0</v>
      </c>
    </row>
    <row r="10" spans="1:10" ht="13.5" x14ac:dyDescent="0.35">
      <c r="A10" s="23" t="s">
        <v>71</v>
      </c>
      <c r="B10" s="24" t="s">
        <v>72</v>
      </c>
      <c r="C10" s="25">
        <v>0</v>
      </c>
      <c r="D10" s="25">
        <v>0</v>
      </c>
      <c r="E10" s="25">
        <v>0</v>
      </c>
      <c r="F10" s="25">
        <v>3016.54</v>
      </c>
      <c r="G10" s="25">
        <v>3016.54</v>
      </c>
      <c r="H10" s="25">
        <v>0</v>
      </c>
      <c r="I10" s="25">
        <v>3016.54</v>
      </c>
      <c r="J10" s="25">
        <v>0</v>
      </c>
    </row>
    <row r="11" spans="1:10" ht="13.5" x14ac:dyDescent="0.35">
      <c r="A11" s="23" t="s">
        <v>31</v>
      </c>
      <c r="B11" s="24" t="s">
        <v>32</v>
      </c>
      <c r="C11" s="25">
        <v>40000</v>
      </c>
      <c r="D11" s="25">
        <v>0</v>
      </c>
      <c r="E11" s="25">
        <v>40000</v>
      </c>
      <c r="F11" s="25">
        <v>142191.57999999999</v>
      </c>
      <c r="G11" s="25">
        <v>92460.27</v>
      </c>
      <c r="H11" s="25">
        <v>0</v>
      </c>
      <c r="I11" s="25">
        <v>92460.27</v>
      </c>
      <c r="J11" s="25">
        <v>49731.31</v>
      </c>
    </row>
    <row r="12" spans="1:10" ht="13.5" x14ac:dyDescent="0.35">
      <c r="A12" s="23" t="s">
        <v>33</v>
      </c>
      <c r="B12" s="24" t="s">
        <v>34</v>
      </c>
      <c r="C12" s="25">
        <v>1015</v>
      </c>
      <c r="D12" s="25">
        <v>0</v>
      </c>
      <c r="E12" s="25">
        <v>1015</v>
      </c>
      <c r="F12" s="25">
        <v>1325</v>
      </c>
      <c r="G12" s="25">
        <v>1325</v>
      </c>
      <c r="H12" s="25">
        <v>0</v>
      </c>
      <c r="I12" s="25">
        <v>1325</v>
      </c>
      <c r="J12" s="25">
        <v>0</v>
      </c>
    </row>
    <row r="13" spans="1:10" ht="13.5" x14ac:dyDescent="0.35">
      <c r="A13" s="23" t="s">
        <v>35</v>
      </c>
      <c r="B13" s="24" t="s">
        <v>36</v>
      </c>
      <c r="C13" s="25">
        <v>12520334</v>
      </c>
      <c r="D13" s="25">
        <v>750000</v>
      </c>
      <c r="E13" s="25">
        <v>13270334</v>
      </c>
      <c r="F13" s="25">
        <v>9600000</v>
      </c>
      <c r="G13" s="25">
        <v>9600000</v>
      </c>
      <c r="H13" s="25">
        <v>0</v>
      </c>
      <c r="I13" s="25">
        <v>9600000</v>
      </c>
      <c r="J13" s="25">
        <v>0</v>
      </c>
    </row>
    <row r="14" spans="1:10" ht="13.5" x14ac:dyDescent="0.35">
      <c r="A14" s="23" t="s">
        <v>37</v>
      </c>
      <c r="B14" s="24" t="s">
        <v>38</v>
      </c>
      <c r="C14" s="25">
        <v>250000</v>
      </c>
      <c r="D14" s="25">
        <v>0</v>
      </c>
      <c r="E14" s="25">
        <v>250000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</row>
    <row r="15" spans="1:10" ht="13.5" x14ac:dyDescent="0.35">
      <c r="A15" s="23" t="s">
        <v>39</v>
      </c>
      <c r="B15" s="24" t="s">
        <v>40</v>
      </c>
      <c r="C15" s="25">
        <v>289000</v>
      </c>
      <c r="D15" s="25">
        <v>0</v>
      </c>
      <c r="E15" s="25">
        <v>289000</v>
      </c>
      <c r="F15" s="25">
        <v>184000</v>
      </c>
      <c r="G15" s="25">
        <v>184000</v>
      </c>
      <c r="H15" s="25">
        <v>0</v>
      </c>
      <c r="I15" s="25">
        <v>184000</v>
      </c>
      <c r="J15" s="25">
        <v>0</v>
      </c>
    </row>
    <row r="16" spans="1:10" ht="13.5" x14ac:dyDescent="0.35">
      <c r="A16" s="23" t="s">
        <v>41</v>
      </c>
      <c r="B16" s="24" t="s">
        <v>42</v>
      </c>
      <c r="C16" s="25">
        <v>68000</v>
      </c>
      <c r="D16" s="25">
        <v>0</v>
      </c>
      <c r="E16" s="25">
        <v>68000</v>
      </c>
      <c r="F16" s="25">
        <v>21804</v>
      </c>
      <c r="G16" s="25">
        <v>21804</v>
      </c>
      <c r="H16" s="25">
        <v>0</v>
      </c>
      <c r="I16" s="25">
        <v>21804</v>
      </c>
      <c r="J16" s="25">
        <v>0</v>
      </c>
    </row>
    <row r="17" spans="1:10" ht="13.5" x14ac:dyDescent="0.35">
      <c r="A17" s="23" t="s">
        <v>43</v>
      </c>
      <c r="B17" s="24" t="s">
        <v>44</v>
      </c>
      <c r="C17" s="25">
        <v>468925</v>
      </c>
      <c r="D17" s="25">
        <v>0</v>
      </c>
      <c r="E17" s="25">
        <v>468925</v>
      </c>
      <c r="F17" s="25">
        <v>25000</v>
      </c>
      <c r="G17" s="25">
        <v>25000</v>
      </c>
      <c r="H17" s="25">
        <v>0</v>
      </c>
      <c r="I17" s="25">
        <v>25000</v>
      </c>
      <c r="J17" s="25">
        <v>0</v>
      </c>
    </row>
    <row r="18" spans="1:10" ht="13.5" x14ac:dyDescent="0.35">
      <c r="A18" s="23" t="s">
        <v>73</v>
      </c>
      <c r="B18" s="24" t="s">
        <v>74</v>
      </c>
      <c r="C18" s="25">
        <v>0</v>
      </c>
      <c r="D18" s="25">
        <v>0</v>
      </c>
      <c r="E18" s="25">
        <v>0</v>
      </c>
      <c r="F18" s="25">
        <v>2416</v>
      </c>
      <c r="G18" s="25">
        <v>2416</v>
      </c>
      <c r="H18" s="25">
        <v>0</v>
      </c>
      <c r="I18" s="25">
        <v>2416</v>
      </c>
      <c r="J18" s="25">
        <v>0</v>
      </c>
    </row>
    <row r="19" spans="1:10" ht="13.5" x14ac:dyDescent="0.35">
      <c r="A19" s="23" t="s">
        <v>75</v>
      </c>
      <c r="B19" s="24" t="s">
        <v>76</v>
      </c>
      <c r="C19" s="25">
        <v>0</v>
      </c>
      <c r="D19" s="25">
        <v>0</v>
      </c>
      <c r="E19" s="25">
        <v>0</v>
      </c>
      <c r="F19" s="25">
        <v>13488</v>
      </c>
      <c r="G19" s="25">
        <v>13488</v>
      </c>
      <c r="H19" s="25">
        <v>0</v>
      </c>
      <c r="I19" s="25">
        <v>13488</v>
      </c>
      <c r="J19" s="25">
        <v>0</v>
      </c>
    </row>
    <row r="20" spans="1:10" ht="13.5" x14ac:dyDescent="0.35">
      <c r="A20" s="23" t="s">
        <v>45</v>
      </c>
      <c r="B20" s="24" t="s">
        <v>46</v>
      </c>
      <c r="C20" s="25">
        <v>46000</v>
      </c>
      <c r="D20" s="25">
        <v>0</v>
      </c>
      <c r="E20" s="25">
        <v>46000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</row>
    <row r="21" spans="1:10" ht="13.5" x14ac:dyDescent="0.35">
      <c r="A21" s="23" t="s">
        <v>47</v>
      </c>
      <c r="B21" s="24" t="s">
        <v>48</v>
      </c>
      <c r="C21" s="25">
        <v>610</v>
      </c>
      <c r="D21" s="25">
        <v>0</v>
      </c>
      <c r="E21" s="25">
        <v>610</v>
      </c>
      <c r="F21" s="25">
        <v>360.18</v>
      </c>
      <c r="G21" s="25">
        <v>360.18</v>
      </c>
      <c r="H21" s="25">
        <v>0</v>
      </c>
      <c r="I21" s="25">
        <v>360.18</v>
      </c>
      <c r="J21" s="25">
        <v>0</v>
      </c>
    </row>
    <row r="22" spans="1:10" ht="13.5" x14ac:dyDescent="0.35">
      <c r="A22" s="23" t="s">
        <v>49</v>
      </c>
      <c r="B22" s="24" t="s">
        <v>50</v>
      </c>
      <c r="C22" s="25">
        <v>8000</v>
      </c>
      <c r="D22" s="25">
        <v>0</v>
      </c>
      <c r="E22" s="25">
        <v>8000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</row>
    <row r="23" spans="1:10" ht="13.5" x14ac:dyDescent="0.35">
      <c r="A23" s="23" t="s">
        <v>51</v>
      </c>
      <c r="B23" s="24" t="s">
        <v>52</v>
      </c>
      <c r="C23" s="25">
        <v>3000</v>
      </c>
      <c r="D23" s="25">
        <v>0</v>
      </c>
      <c r="E23" s="25">
        <v>3000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</row>
    <row r="24" spans="1:10" ht="13.5" x14ac:dyDescent="0.35">
      <c r="A24" s="23" t="s">
        <v>53</v>
      </c>
      <c r="B24" s="24" t="s">
        <v>54</v>
      </c>
      <c r="C24" s="25">
        <v>250000</v>
      </c>
      <c r="D24" s="25">
        <v>0</v>
      </c>
      <c r="E24" s="25">
        <v>250000</v>
      </c>
      <c r="F24" s="25">
        <v>15000</v>
      </c>
      <c r="G24" s="25">
        <v>15000</v>
      </c>
      <c r="H24" s="25">
        <v>0</v>
      </c>
      <c r="I24" s="25">
        <v>15000</v>
      </c>
      <c r="J24" s="25">
        <v>0</v>
      </c>
    </row>
    <row r="25" spans="1:10" ht="13.5" x14ac:dyDescent="0.35">
      <c r="A25" s="23" t="s">
        <v>55</v>
      </c>
      <c r="B25" s="24" t="s">
        <v>56</v>
      </c>
      <c r="C25" s="25">
        <v>385000</v>
      </c>
      <c r="D25" s="25">
        <v>0</v>
      </c>
      <c r="E25" s="25">
        <v>385000</v>
      </c>
      <c r="F25" s="25">
        <v>1000</v>
      </c>
      <c r="G25" s="25">
        <v>0</v>
      </c>
      <c r="H25" s="25">
        <v>0</v>
      </c>
      <c r="I25" s="25">
        <v>0</v>
      </c>
      <c r="J25" s="25">
        <v>1000</v>
      </c>
    </row>
    <row r="26" spans="1:10" ht="13.5" x14ac:dyDescent="0.35">
      <c r="A26" s="23"/>
      <c r="B26" s="24"/>
      <c r="C26" s="25"/>
      <c r="D26" s="25"/>
      <c r="E26" s="25"/>
      <c r="F26" s="25"/>
      <c r="G26" s="25"/>
      <c r="H26" s="25"/>
      <c r="I26" s="25"/>
      <c r="J26" s="25"/>
    </row>
    <row r="27" spans="1:10" ht="13.5" x14ac:dyDescent="0.35">
      <c r="A27" s="23"/>
      <c r="B27" s="24"/>
      <c r="C27" s="25"/>
      <c r="D27" s="25"/>
      <c r="E27" s="25"/>
      <c r="F27" s="25"/>
      <c r="G27" s="25"/>
      <c r="H27" s="25"/>
      <c r="I27" s="25"/>
      <c r="J27" s="25"/>
    </row>
    <row r="28" spans="1:10" ht="13.5" x14ac:dyDescent="0.35">
      <c r="A28" s="23"/>
      <c r="B28" s="24"/>
      <c r="C28" s="25"/>
      <c r="D28" s="25"/>
      <c r="E28" s="25"/>
      <c r="F28" s="25"/>
      <c r="G28" s="25"/>
      <c r="H28" s="25"/>
      <c r="I28" s="25"/>
      <c r="J28" s="25"/>
    </row>
    <row r="29" spans="1:10" ht="13.5" x14ac:dyDescent="0.35">
      <c r="A29" s="23"/>
      <c r="B29" s="24"/>
      <c r="C29" s="25"/>
      <c r="D29" s="25"/>
      <c r="E29" s="25"/>
      <c r="F29" s="25"/>
      <c r="G29" s="25"/>
      <c r="H29" s="25"/>
      <c r="I29" s="25"/>
      <c r="J29" s="25"/>
    </row>
    <row r="30" spans="1:10" ht="13.5" x14ac:dyDescent="0.35">
      <c r="A30" s="23"/>
      <c r="B30" s="24"/>
      <c r="C30" s="25"/>
      <c r="D30" s="25"/>
      <c r="E30" s="25"/>
      <c r="F30" s="25"/>
      <c r="G30" s="25"/>
      <c r="H30" s="25"/>
      <c r="I30" s="25"/>
      <c r="J30" s="25"/>
    </row>
    <row r="31" spans="1:10" ht="13.5" x14ac:dyDescent="0.35">
      <c r="A31" s="23"/>
      <c r="B31" s="24"/>
      <c r="C31" s="25"/>
      <c r="D31" s="25"/>
      <c r="E31" s="25"/>
      <c r="F31" s="25"/>
      <c r="G31" s="25"/>
      <c r="H31" s="25"/>
      <c r="I31" s="25"/>
      <c r="J31" s="25"/>
    </row>
    <row r="32" spans="1:10" ht="13.5" x14ac:dyDescent="0.35">
      <c r="A32" s="23" t="s">
        <v>57</v>
      </c>
      <c r="B32" s="24" t="s">
        <v>58</v>
      </c>
      <c r="C32" s="25">
        <v>105900</v>
      </c>
      <c r="D32" s="25">
        <v>0</v>
      </c>
      <c r="E32" s="25">
        <v>105900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</row>
    <row r="33" spans="1:10" ht="13.5" x14ac:dyDescent="0.35">
      <c r="A33" s="23" t="s">
        <v>59</v>
      </c>
      <c r="B33" s="24" t="s">
        <v>60</v>
      </c>
      <c r="C33" s="25">
        <v>2000</v>
      </c>
      <c r="D33" s="25">
        <v>0</v>
      </c>
      <c r="E33" s="25">
        <v>2000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</row>
    <row r="34" spans="1:10" ht="13.5" x14ac:dyDescent="0.35">
      <c r="A34" s="23" t="s">
        <v>61</v>
      </c>
      <c r="B34" s="24" t="s">
        <v>62</v>
      </c>
      <c r="C34" s="25">
        <v>20400</v>
      </c>
      <c r="D34" s="25">
        <v>0</v>
      </c>
      <c r="E34" s="25">
        <v>20400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</row>
    <row r="35" spans="1:10" ht="13.5" x14ac:dyDescent="0.35">
      <c r="A35" s="23" t="s">
        <v>63</v>
      </c>
      <c r="B35" s="24" t="s">
        <v>64</v>
      </c>
      <c r="C35" s="25">
        <v>12400</v>
      </c>
      <c r="D35" s="25">
        <v>0</v>
      </c>
      <c r="E35" s="25">
        <v>12400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</row>
    <row r="36" spans="1:10" ht="13.5" x14ac:dyDescent="0.35">
      <c r="A36" s="23" t="s">
        <v>65</v>
      </c>
      <c r="B36" s="24" t="s">
        <v>66</v>
      </c>
      <c r="C36" s="25">
        <v>0</v>
      </c>
      <c r="D36" s="25">
        <v>1877167.56</v>
      </c>
      <c r="E36" s="25">
        <v>1877167.56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</row>
    <row r="37" spans="1:10" ht="13.5" x14ac:dyDescent="0.35">
      <c r="A37" s="23" t="s">
        <v>77</v>
      </c>
      <c r="B37" s="24" t="s">
        <v>78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</row>
    <row r="38" spans="1:10" ht="13.5" x14ac:dyDescent="0.35">
      <c r="A38" s="23"/>
      <c r="B38" s="26"/>
      <c r="C38" s="25">
        <v>16202584</v>
      </c>
      <c r="D38" s="25">
        <v>2627167.56</v>
      </c>
      <c r="E38" s="25">
        <v>18829751.559999999</v>
      </c>
      <c r="F38" s="25">
        <v>10456654.67</v>
      </c>
      <c r="G38" s="25">
        <v>10402543.51</v>
      </c>
      <c r="H38" s="25">
        <v>0</v>
      </c>
      <c r="I38" s="25">
        <v>10402543.51</v>
      </c>
      <c r="J38" s="25">
        <v>54111.16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ingresos 3º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2019-10-07T09:46:37Z</cp:lastPrinted>
  <dcterms:created xsi:type="dcterms:W3CDTF">2016-04-20T09:31:50Z</dcterms:created>
  <dcterms:modified xsi:type="dcterms:W3CDTF">2019-10-07T09:46:44Z</dcterms:modified>
</cp:coreProperties>
</file>