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TERVENCION\ESTADOS EJECUCION\2019\SEGUNDO TRIMESTRE\FMD\"/>
    </mc:Choice>
  </mc:AlternateContent>
  <bookViews>
    <workbookView xWindow="-20" yWindow="-20" windowWidth="12880" windowHeight="10320"/>
  </bookViews>
  <sheets>
    <sheet name="Ingresos 2º trimestre" sheetId="1" r:id="rId1"/>
    <sheet name="Hoja1" sheetId="2" r:id="rId2"/>
  </sheets>
  <calcPr calcId="125725"/>
</workbook>
</file>

<file path=xl/calcChain.xml><?xml version="1.0" encoding="utf-8"?>
<calcChain xmlns="http://schemas.openxmlformats.org/spreadsheetml/2006/main">
  <c r="M23" i="1" l="1"/>
  <c r="M24" i="1"/>
  <c r="M25" i="1"/>
  <c r="M26" i="1"/>
  <c r="K23" i="1"/>
  <c r="K24" i="1"/>
  <c r="K25" i="1"/>
  <c r="K26" i="1"/>
  <c r="G23" i="1"/>
  <c r="G24" i="1"/>
  <c r="G25" i="1"/>
  <c r="G2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C20" i="1" l="1"/>
  <c r="M6" i="1"/>
  <c r="K22" i="1"/>
  <c r="K6" i="1"/>
  <c r="G22" i="1"/>
  <c r="G6" i="1"/>
  <c r="M22" i="1"/>
  <c r="L27" i="1"/>
  <c r="I27" i="1"/>
  <c r="J27" i="1"/>
  <c r="H27" i="1"/>
  <c r="D27" i="1"/>
  <c r="E27" i="1"/>
  <c r="F27" i="1"/>
  <c r="K27" i="1" s="1"/>
  <c r="C27" i="1"/>
  <c r="D20" i="1"/>
  <c r="E20" i="1"/>
  <c r="F20" i="1"/>
  <c r="H20" i="1"/>
  <c r="I20" i="1"/>
  <c r="J20" i="1"/>
  <c r="L20" i="1"/>
  <c r="J29" i="1" l="1"/>
  <c r="I29" i="1"/>
  <c r="M27" i="1"/>
  <c r="E29" i="1"/>
  <c r="G27" i="1"/>
  <c r="F29" i="1"/>
  <c r="D29" i="1"/>
  <c r="H29" i="1"/>
  <c r="M20" i="1"/>
  <c r="L29" i="1"/>
  <c r="G20" i="1"/>
  <c r="C29" i="1"/>
  <c r="K20" i="1"/>
  <c r="G29" i="1" l="1"/>
  <c r="M29" i="1"/>
  <c r="K29" i="1"/>
</calcChain>
</file>

<file path=xl/sharedStrings.xml><?xml version="1.0" encoding="utf-8"?>
<sst xmlns="http://schemas.openxmlformats.org/spreadsheetml/2006/main" count="57" uniqueCount="57">
  <si>
    <t>Fundación Municipal de Deportes</t>
  </si>
  <si>
    <t>PRESUPUESTO DE INGRESOS</t>
  </si>
  <si>
    <t>Previsiones Iniciales</t>
  </si>
  <si>
    <t>Modificaciones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</si>
  <si>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</si>
  <si>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</si>
  <si>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</si>
  <si>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</si>
  <si>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</si>
  <si>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</si>
  <si>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</si>
  <si>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</si>
  <si>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Econ.</t>
  </si>
  <si>
    <t>34301</t>
  </si>
  <si>
    <t>Precios públicos por servicios deportivos.</t>
  </si>
  <si>
    <t>34302</t>
  </si>
  <si>
    <t>Utilización de instalaciones deportivas</t>
  </si>
  <si>
    <t>34303</t>
  </si>
  <si>
    <t>Utilización de piscinas</t>
  </si>
  <si>
    <t>34304</t>
  </si>
  <si>
    <t>Utilización directa de instalaciones deportivas</t>
  </si>
  <si>
    <t>39900</t>
  </si>
  <si>
    <t>Otros ingresos diversos.</t>
  </si>
  <si>
    <t>39906</t>
  </si>
  <si>
    <t>40101</t>
  </si>
  <si>
    <t>Aportación ordinaria del Ayuntamiento</t>
  </si>
  <si>
    <t>45001</t>
  </si>
  <si>
    <t>Transf. Administración General de la Comunidad Autónoma</t>
  </si>
  <si>
    <t>52000</t>
  </si>
  <si>
    <t>Intereses de cuentas corrientes</t>
  </si>
  <si>
    <t>55000</t>
  </si>
  <si>
    <t>Concesiones admtivas con contraprestación periódica</t>
  </si>
  <si>
    <t>55500</t>
  </si>
  <si>
    <t>Aprovechamientos especiales</t>
  </si>
  <si>
    <t>55900</t>
  </si>
  <si>
    <t>Aprovechamientos por publicidad</t>
  </si>
  <si>
    <t>55901</t>
  </si>
  <si>
    <t>Aprovechamientos bares y similares</t>
  </si>
  <si>
    <t>59600</t>
  </si>
  <si>
    <t>Otros ingresos patrimoniales</t>
  </si>
  <si>
    <t>Total de operaciones corrientes:</t>
  </si>
  <si>
    <t>70101</t>
  </si>
  <si>
    <t>Aportación de capital del Ayuntamiento</t>
  </si>
  <si>
    <t>83000</t>
  </si>
  <si>
    <t>Reintegro de anuncios por cuenta de particulares</t>
  </si>
  <si>
    <t>83001</t>
  </si>
  <si>
    <t>Reintregro de anticipos al personal</t>
  </si>
  <si>
    <t>83101</t>
  </si>
  <si>
    <t>Reintegros de préstamos al personal</t>
  </si>
  <si>
    <t>Descripción</t>
  </si>
  <si>
    <t>Previsiones totales</t>
  </si>
  <si>
    <t>Total de operaciones de capital y financieras:</t>
  </si>
  <si>
    <t>ESTADO DE EJECUCIÓN HASTA</t>
  </si>
  <si>
    <t>TOTALES</t>
  </si>
  <si>
    <t>87000</t>
  </si>
  <si>
    <t>Para gastos generales.</t>
  </si>
  <si>
    <t>Compensación gastos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</si>
</sst>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/&quot;mm&quot;/&quot;yyyy"/>
  </numFmts>
  <fonts count="10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8" fillId="3" borderId="0" applyNumberFormat="0" applyBorder="0" applyAlignment="0" applyProtection="0"/>
    <xf numFmtId="0" fontId="7" fillId="0" borderId="1" applyNumberFormat="0" applyFill="0" applyAlignment="0" applyProtection="0"/>
    <xf numFmtId="0" fontId="1" fillId="0" borderId="0"/>
  </cellStyleXfs>
  <cellXfs count="22">
    <xf numFmtId="0" fontId="0" fillId="0" borderId="0" xfId="0" applyNumberFormat="1" applyFill="1" applyBorder="1" applyAlignment="1" applyProtection="1"/>
    <xf numFmtId="0" fontId="3" fillId="0" borderId="0" xfId="0" applyNumberFormat="1" applyFont="1" applyFill="1" applyBorder="1" applyAlignment="1" applyProtection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21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4" fillId="0" borderId="0" xfId="0" applyNumberFormat="1" applyFont="1" applyFill="1" applyBorder="1" applyAlignment="1" applyProtection="1"/>
    <xf numFmtId="10" fontId="3" fillId="0" borderId="0" xfId="0" applyNumberFormat="1" applyFont="1" applyAlignment="1">
      <alignment horizontal="right" vertical="center"/>
    </xf>
    <xf numFmtId="10" fontId="3" fillId="0" borderId="0" xfId="0" applyNumberFormat="1" applyFont="1" applyFill="1" applyBorder="1" applyAlignment="1" applyProtection="1"/>
    <xf numFmtId="4" fontId="4" fillId="0" borderId="0" xfId="0" applyNumberFormat="1" applyFont="1" applyAlignment="1">
      <alignment horizontal="right" vertical="center"/>
    </xf>
    <xf numFmtId="10" fontId="4" fillId="0" borderId="0" xfId="0" applyNumberFormat="1" applyFont="1" applyFill="1" applyBorder="1" applyAlignment="1" applyProtection="1"/>
    <xf numFmtId="10" fontId="4" fillId="0" borderId="0" xfId="0" applyNumberFormat="1" applyFont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NumberFormat="1" applyFont="1" applyFill="1" applyBorder="1" applyAlignment="1" applyProtection="1">
      <alignment horizontal="center" wrapText="1"/>
    </xf>
    <xf numFmtId="1" fontId="4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1" fontId="6" fillId="0" borderId="0" xfId="3" applyNumberFormat="1" applyFont="1"/>
    <xf numFmtId="49" fontId="6" fillId="0" borderId="0" xfId="3" applyNumberFormat="1" applyFont="1"/>
    <xf numFmtId="4" fontId="6" fillId="0" borderId="0" xfId="3" applyNumberFormat="1" applyFont="1"/>
  </cellXfs>
  <cellStyles count="4">
    <cellStyle name="Buena" xfId="1"/>
    <cellStyle name="Normal" xfId="0" builtinId="0"/>
    <cellStyle name="Normal_Ingresos 2º trimestre" xfId="3"/>
    <cellStyle name="Título 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tabSelected="1" view="pageLayout" topLeftCell="B13" zoomScaleNormal="100" workbookViewId="0">
      <selection activeCell="L27" sqref="L27"/>
    </sheetView>
  </sheetViews>
  <sheetFormatPr baseColWidth="10" defaultColWidth="11.3984375" defaultRowHeight="13" x14ac:dyDescent="0.3"/>
  <cols>
    <col min="1" max="1" width="8.296875" style="1" customWidth="1"/>
    <col min="2" max="2" width="41.296875" style="1" bestFit="1" customWidth="1"/>
    <col min="3" max="3" width="12.296875" style="1" customWidth="1"/>
    <col min="4" max="4" width="12.3984375" style="1" customWidth="1"/>
    <col min="5" max="5" width="11.3984375" style="1" customWidth="1"/>
    <col min="6" max="6" width="11.3984375" style="1" bestFit="1" customWidth="1"/>
    <col min="7" max="7" width="9.69921875" style="1" customWidth="1"/>
    <col min="8" max="8" width="11.3984375" style="1" bestFit="1" customWidth="1"/>
    <col min="9" max="9" width="11.296875" style="1" customWidth="1"/>
    <col min="10" max="10" width="11.3984375" style="1"/>
    <col min="11" max="11" width="9.69921875" style="1" customWidth="1"/>
    <col min="12" max="12" width="10" style="1" customWidth="1"/>
    <col min="13" max="13" width="11.8984375" style="1" customWidth="1"/>
    <col min="14" max="16384" width="11.3984375" style="1"/>
  </cols>
  <sheetData>
    <row r="1" spans="1:13" x14ac:dyDescent="0.3">
      <c r="A1" s="2" t="s">
        <v>0</v>
      </c>
    </row>
    <row r="2" spans="1:13" x14ac:dyDescent="0.3">
      <c r="A2" s="2" t="s">
        <v>1</v>
      </c>
      <c r="B2" s="8"/>
      <c r="C2" s="8"/>
      <c r="D2" s="17">
        <v>2019</v>
      </c>
      <c r="J2" s="3"/>
      <c r="K2" s="4"/>
      <c r="L2" s="5"/>
    </row>
    <row r="3" spans="1:13" x14ac:dyDescent="0.3">
      <c r="A3" s="2" t="s">
        <v>52</v>
      </c>
      <c r="D3" s="18">
        <v>43646</v>
      </c>
    </row>
    <row r="4" spans="1:13" x14ac:dyDescent="0.3">
      <c r="K4" s="3"/>
      <c r="L4" s="6"/>
    </row>
    <row r="5" spans="1:13" s="8" customFormat="1" ht="39" x14ac:dyDescent="0.3">
      <c r="A5" s="14" t="s">
        <v>12</v>
      </c>
      <c r="B5" s="14" t="s">
        <v>49</v>
      </c>
      <c r="C5" s="15" t="s">
        <v>2</v>
      </c>
      <c r="D5" s="15" t="s">
        <v>3</v>
      </c>
      <c r="E5" s="16" t="s">
        <v>50</v>
      </c>
      <c r="F5" s="15" t="s">
        <v>4</v>
      </c>
      <c r="G5" s="15" t="s">
        <v>5</v>
      </c>
      <c r="H5" s="15" t="s">
        <v>6</v>
      </c>
      <c r="I5" s="15" t="s">
        <v>7</v>
      </c>
      <c r="J5" s="15" t="s">
        <v>8</v>
      </c>
      <c r="K5" s="15" t="s">
        <v>9</v>
      </c>
      <c r="L5" s="15" t="s">
        <v>10</v>
      </c>
      <c r="M5" s="15" t="s">
        <v>11</v>
      </c>
    </row>
    <row r="6" spans="1:13" x14ac:dyDescent="0.3">
      <c r="A6" s="19" t="s">
        <v>13</v>
      </c>
      <c r="B6" s="20" t="s">
        <v>14</v>
      </c>
      <c r="C6" s="21">
        <v>1631500</v>
      </c>
      <c r="D6" s="21">
        <v>0</v>
      </c>
      <c r="E6" s="21">
        <v>1631500</v>
      </c>
      <c r="F6" s="21">
        <v>738542.8</v>
      </c>
      <c r="G6" s="10">
        <f>IF(E6=0," ",F6/E6)</f>
        <v>0.45267716825007664</v>
      </c>
      <c r="H6" s="21">
        <v>712628.14</v>
      </c>
      <c r="I6" s="21">
        <v>1178.25</v>
      </c>
      <c r="J6" s="21">
        <v>711449.89</v>
      </c>
      <c r="K6" s="9">
        <f>IF(F6=0," ",J6/F6)</f>
        <v>0.9633157211741824</v>
      </c>
      <c r="L6" s="21">
        <v>27092.91</v>
      </c>
      <c r="M6" s="7">
        <f>F6-E6</f>
        <v>-892957.2</v>
      </c>
    </row>
    <row r="7" spans="1:13" x14ac:dyDescent="0.3">
      <c r="A7" s="19" t="s">
        <v>15</v>
      </c>
      <c r="B7" s="20" t="s">
        <v>16</v>
      </c>
      <c r="C7" s="21">
        <v>639500</v>
      </c>
      <c r="D7" s="21">
        <v>0</v>
      </c>
      <c r="E7" s="21">
        <v>639500</v>
      </c>
      <c r="F7" s="21">
        <v>274787.62</v>
      </c>
      <c r="G7" s="10">
        <f t="shared" ref="G7:G19" si="0">IF(E7=0," ",F7/E7)</f>
        <v>0.42969135261923375</v>
      </c>
      <c r="H7" s="21">
        <v>178669.17</v>
      </c>
      <c r="I7" s="21">
        <v>0</v>
      </c>
      <c r="J7" s="21">
        <v>178669.17</v>
      </c>
      <c r="K7" s="9">
        <f t="shared" ref="K7:K19" si="1">IF(F7=0," ",J7/F7)</f>
        <v>0.65020822262662348</v>
      </c>
      <c r="L7" s="21">
        <v>96118.45</v>
      </c>
      <c r="M7" s="7">
        <f t="shared" ref="M7:M19" si="2">F7-E7</f>
        <v>-364712.38</v>
      </c>
    </row>
    <row r="8" spans="1:13" x14ac:dyDescent="0.3">
      <c r="A8" s="19" t="s">
        <v>17</v>
      </c>
      <c r="B8" s="20" t="s">
        <v>18</v>
      </c>
      <c r="C8" s="21">
        <v>1760000</v>
      </c>
      <c r="D8" s="21">
        <v>0</v>
      </c>
      <c r="E8" s="21">
        <v>1760000</v>
      </c>
      <c r="F8" s="21">
        <v>740782.07999999996</v>
      </c>
      <c r="G8" s="10">
        <f t="shared" si="0"/>
        <v>0.42089890909090905</v>
      </c>
      <c r="H8" s="21">
        <v>728848.35</v>
      </c>
      <c r="I8" s="21">
        <v>336</v>
      </c>
      <c r="J8" s="21">
        <v>728512.35</v>
      </c>
      <c r="K8" s="9">
        <f t="shared" si="1"/>
        <v>0.98343678885968733</v>
      </c>
      <c r="L8" s="21">
        <v>12269.73</v>
      </c>
      <c r="M8" s="7">
        <f t="shared" si="2"/>
        <v>-1019217.92</v>
      </c>
    </row>
    <row r="9" spans="1:13" x14ac:dyDescent="0.3">
      <c r="A9" s="19" t="s">
        <v>19</v>
      </c>
      <c r="B9" s="20" t="s">
        <v>20</v>
      </c>
      <c r="C9" s="21">
        <v>103700</v>
      </c>
      <c r="D9" s="21">
        <v>0</v>
      </c>
      <c r="E9" s="21">
        <v>103700</v>
      </c>
      <c r="F9" s="21">
        <v>27383.05</v>
      </c>
      <c r="G9" s="10">
        <f t="shared" si="0"/>
        <v>0.26406027000964322</v>
      </c>
      <c r="H9" s="21">
        <v>27383.05</v>
      </c>
      <c r="I9" s="21">
        <v>0</v>
      </c>
      <c r="J9" s="21">
        <v>27383.05</v>
      </c>
      <c r="K9" s="9">
        <f t="shared" si="1"/>
        <v>1</v>
      </c>
      <c r="L9" s="21">
        <v>0</v>
      </c>
      <c r="M9" s="7">
        <f t="shared" si="2"/>
        <v>-76316.95</v>
      </c>
    </row>
    <row r="10" spans="1:13" x14ac:dyDescent="0.3">
      <c r="A10" s="19" t="s">
        <v>21</v>
      </c>
      <c r="B10" s="20" t="s">
        <v>22</v>
      </c>
      <c r="C10" s="21">
        <v>106500</v>
      </c>
      <c r="D10" s="21">
        <v>0</v>
      </c>
      <c r="E10" s="21">
        <v>106500</v>
      </c>
      <c r="F10" s="21">
        <v>9043.58</v>
      </c>
      <c r="G10" s="10">
        <f t="shared" si="0"/>
        <v>8.4916244131455404E-2</v>
      </c>
      <c r="H10" s="21">
        <v>9021.9</v>
      </c>
      <c r="I10" s="21">
        <v>0</v>
      </c>
      <c r="J10" s="21">
        <v>9021.9</v>
      </c>
      <c r="K10" s="9">
        <f t="shared" si="1"/>
        <v>0.99760271927710042</v>
      </c>
      <c r="L10" s="21">
        <v>21.68</v>
      </c>
      <c r="M10" s="7">
        <f t="shared" si="2"/>
        <v>-97456.42</v>
      </c>
    </row>
    <row r="11" spans="1:13" x14ac:dyDescent="0.3">
      <c r="A11" s="19" t="s">
        <v>23</v>
      </c>
      <c r="B11" s="20" t="s">
        <v>56</v>
      </c>
      <c r="C11" s="21">
        <v>3500</v>
      </c>
      <c r="D11" s="21">
        <v>0</v>
      </c>
      <c r="E11" s="21">
        <v>3500</v>
      </c>
      <c r="F11" s="21">
        <v>0</v>
      </c>
      <c r="G11" s="10">
        <f t="shared" si="0"/>
        <v>0</v>
      </c>
      <c r="H11" s="21">
        <v>0</v>
      </c>
      <c r="I11" s="21">
        <v>0</v>
      </c>
      <c r="J11" s="21">
        <v>0</v>
      </c>
      <c r="K11" s="9" t="str">
        <f t="shared" si="1"/>
        <v xml:space="preserve"> </v>
      </c>
      <c r="L11" s="21">
        <v>0</v>
      </c>
      <c r="M11" s="7">
        <f t="shared" si="2"/>
        <v>-3500</v>
      </c>
    </row>
    <row r="12" spans="1:13" x14ac:dyDescent="0.3">
      <c r="A12" s="19" t="s">
        <v>24</v>
      </c>
      <c r="B12" s="20" t="s">
        <v>25</v>
      </c>
      <c r="C12" s="21">
        <v>8450000</v>
      </c>
      <c r="D12" s="21">
        <v>0</v>
      </c>
      <c r="E12" s="21">
        <v>8450000</v>
      </c>
      <c r="F12" s="21">
        <v>2750000</v>
      </c>
      <c r="G12" s="10">
        <f t="shared" si="0"/>
        <v>0.32544378698224852</v>
      </c>
      <c r="H12" s="21">
        <v>2750000</v>
      </c>
      <c r="I12" s="21">
        <v>0</v>
      </c>
      <c r="J12" s="21">
        <v>2750000</v>
      </c>
      <c r="K12" s="9">
        <f t="shared" si="1"/>
        <v>1</v>
      </c>
      <c r="L12" s="21">
        <v>0</v>
      </c>
      <c r="M12" s="7">
        <f t="shared" si="2"/>
        <v>-5700000</v>
      </c>
    </row>
    <row r="13" spans="1:13" x14ac:dyDescent="0.3">
      <c r="A13" s="19" t="s">
        <v>26</v>
      </c>
      <c r="B13" s="20" t="s">
        <v>27</v>
      </c>
      <c r="C13" s="21">
        <v>140000</v>
      </c>
      <c r="D13" s="21">
        <v>0</v>
      </c>
      <c r="E13" s="21">
        <v>140000</v>
      </c>
      <c r="F13" s="21">
        <v>69157.5</v>
      </c>
      <c r="G13" s="10">
        <f t="shared" si="0"/>
        <v>0.49398214285714287</v>
      </c>
      <c r="H13" s="21">
        <v>69157.5</v>
      </c>
      <c r="I13" s="21">
        <v>0</v>
      </c>
      <c r="J13" s="21">
        <v>69157.5</v>
      </c>
      <c r="K13" s="9">
        <f t="shared" si="1"/>
        <v>1</v>
      </c>
      <c r="L13" s="21">
        <v>0</v>
      </c>
      <c r="M13" s="7">
        <f t="shared" si="2"/>
        <v>-70842.5</v>
      </c>
    </row>
    <row r="14" spans="1:13" x14ac:dyDescent="0.3">
      <c r="A14" s="19" t="s">
        <v>28</v>
      </c>
      <c r="B14" s="20" t="s">
        <v>29</v>
      </c>
      <c r="C14" s="21">
        <v>1200</v>
      </c>
      <c r="D14" s="21">
        <v>0</v>
      </c>
      <c r="E14" s="21">
        <v>1200</v>
      </c>
      <c r="F14" s="21">
        <v>35.89</v>
      </c>
      <c r="G14" s="10">
        <f t="shared" si="0"/>
        <v>2.9908333333333335E-2</v>
      </c>
      <c r="H14" s="21">
        <v>35.89</v>
      </c>
      <c r="I14" s="21">
        <v>0</v>
      </c>
      <c r="J14" s="21">
        <v>35.89</v>
      </c>
      <c r="K14" s="9">
        <f t="shared" si="1"/>
        <v>1</v>
      </c>
      <c r="L14" s="21">
        <v>0</v>
      </c>
      <c r="M14" s="7">
        <f t="shared" si="2"/>
        <v>-1164.1099999999999</v>
      </c>
    </row>
    <row r="15" spans="1:13" x14ac:dyDescent="0.3">
      <c r="A15" s="19" t="s">
        <v>30</v>
      </c>
      <c r="B15" s="20" t="s">
        <v>31</v>
      </c>
      <c r="C15" s="21">
        <v>212000</v>
      </c>
      <c r="D15" s="21">
        <v>0</v>
      </c>
      <c r="E15" s="21">
        <v>212000</v>
      </c>
      <c r="F15" s="21">
        <v>0</v>
      </c>
      <c r="G15" s="10">
        <f t="shared" si="0"/>
        <v>0</v>
      </c>
      <c r="H15" s="21">
        <v>0</v>
      </c>
      <c r="I15" s="21">
        <v>0</v>
      </c>
      <c r="J15" s="21">
        <v>0</v>
      </c>
      <c r="K15" s="9" t="str">
        <f t="shared" si="1"/>
        <v xml:space="preserve"> </v>
      </c>
      <c r="L15" s="21">
        <v>0</v>
      </c>
      <c r="M15" s="7">
        <f t="shared" si="2"/>
        <v>-212000</v>
      </c>
    </row>
    <row r="16" spans="1:13" x14ac:dyDescent="0.3">
      <c r="A16" s="19" t="s">
        <v>32</v>
      </c>
      <c r="B16" s="20" t="s">
        <v>33</v>
      </c>
      <c r="C16" s="21">
        <v>32500</v>
      </c>
      <c r="D16" s="21">
        <v>0</v>
      </c>
      <c r="E16" s="21">
        <v>32500</v>
      </c>
      <c r="F16" s="21">
        <v>5250</v>
      </c>
      <c r="G16" s="10">
        <f t="shared" si="0"/>
        <v>0.16153846153846155</v>
      </c>
      <c r="H16" s="21">
        <v>5250</v>
      </c>
      <c r="I16" s="21">
        <v>0</v>
      </c>
      <c r="J16" s="21">
        <v>5250</v>
      </c>
      <c r="K16" s="9">
        <f t="shared" si="1"/>
        <v>1</v>
      </c>
      <c r="L16" s="21">
        <v>0</v>
      </c>
      <c r="M16" s="7">
        <f t="shared" si="2"/>
        <v>-27250</v>
      </c>
    </row>
    <row r="17" spans="1:13" x14ac:dyDescent="0.3">
      <c r="A17" s="19" t="s">
        <v>34</v>
      </c>
      <c r="B17" s="20" t="s">
        <v>35</v>
      </c>
      <c r="C17" s="21">
        <v>31100</v>
      </c>
      <c r="D17" s="21">
        <v>0</v>
      </c>
      <c r="E17" s="21">
        <v>31100</v>
      </c>
      <c r="F17" s="21">
        <v>4000</v>
      </c>
      <c r="G17" s="10">
        <f t="shared" si="0"/>
        <v>0.12861736334405144</v>
      </c>
      <c r="H17" s="21">
        <v>1150</v>
      </c>
      <c r="I17" s="21">
        <v>0</v>
      </c>
      <c r="J17" s="21">
        <v>1150</v>
      </c>
      <c r="K17" s="9">
        <f t="shared" si="1"/>
        <v>0.28749999999999998</v>
      </c>
      <c r="L17" s="21">
        <v>2850</v>
      </c>
      <c r="M17" s="7">
        <f t="shared" si="2"/>
        <v>-27100</v>
      </c>
    </row>
    <row r="18" spans="1:13" x14ac:dyDescent="0.3">
      <c r="A18" s="19" t="s">
        <v>36</v>
      </c>
      <c r="B18" s="20" t="s">
        <v>37</v>
      </c>
      <c r="C18" s="21">
        <v>98500</v>
      </c>
      <c r="D18" s="21">
        <v>0</v>
      </c>
      <c r="E18" s="21">
        <v>98500</v>
      </c>
      <c r="F18" s="21">
        <v>33376.949999999997</v>
      </c>
      <c r="G18" s="10">
        <f t="shared" si="0"/>
        <v>0.33885228426395936</v>
      </c>
      <c r="H18" s="21">
        <v>24961.55</v>
      </c>
      <c r="I18" s="21">
        <v>0</v>
      </c>
      <c r="J18" s="21">
        <v>24961.55</v>
      </c>
      <c r="K18" s="9">
        <f t="shared" si="1"/>
        <v>0.74786791483344051</v>
      </c>
      <c r="L18" s="21">
        <v>8415.4</v>
      </c>
      <c r="M18" s="7">
        <f t="shared" si="2"/>
        <v>-65123.05</v>
      </c>
    </row>
    <row r="19" spans="1:13" x14ac:dyDescent="0.3">
      <c r="A19" s="19" t="s">
        <v>38</v>
      </c>
      <c r="B19" s="20" t="s">
        <v>39</v>
      </c>
      <c r="C19" s="21">
        <v>134500</v>
      </c>
      <c r="D19" s="21">
        <v>0</v>
      </c>
      <c r="E19" s="21">
        <v>134500</v>
      </c>
      <c r="F19" s="21">
        <v>230636.67</v>
      </c>
      <c r="G19" s="10">
        <f t="shared" si="0"/>
        <v>1.714770780669145</v>
      </c>
      <c r="H19" s="21">
        <v>89307.27</v>
      </c>
      <c r="I19" s="21">
        <v>727.38</v>
      </c>
      <c r="J19" s="21">
        <v>88579.89</v>
      </c>
      <c r="K19" s="9">
        <f t="shared" si="1"/>
        <v>0.38406680949737954</v>
      </c>
      <c r="L19" s="21">
        <v>142056.78</v>
      </c>
      <c r="M19" s="7">
        <f t="shared" si="2"/>
        <v>96136.670000000013</v>
      </c>
    </row>
    <row r="20" spans="1:13" s="8" customFormat="1" x14ac:dyDescent="0.3">
      <c r="B20" s="2" t="s">
        <v>40</v>
      </c>
      <c r="C20" s="11">
        <f>SUM(C6:C19)</f>
        <v>13344500</v>
      </c>
      <c r="D20" s="11">
        <f>SUM(D6:D19)</f>
        <v>0</v>
      </c>
      <c r="E20" s="11">
        <f>SUM(E6:E19)</f>
        <v>13344500</v>
      </c>
      <c r="F20" s="11">
        <f>SUM(F6:F19)</f>
        <v>4882996.1399999997</v>
      </c>
      <c r="G20" s="12">
        <f t="shared" ref="G20:G29" si="3">F20/E20</f>
        <v>0.36591825396230654</v>
      </c>
      <c r="H20" s="11">
        <f>SUM(H6:H19)</f>
        <v>4596412.8199999994</v>
      </c>
      <c r="I20" s="11">
        <f>SUM(I6:I19)</f>
        <v>2241.63</v>
      </c>
      <c r="J20" s="11">
        <f>SUM(J6:J19)</f>
        <v>4594171.1899999995</v>
      </c>
      <c r="K20" s="13">
        <f t="shared" ref="K20:K27" si="4">J20/F20</f>
        <v>0.94085087480736773</v>
      </c>
      <c r="L20" s="11">
        <f>SUM(L6:L19)</f>
        <v>288824.94999999995</v>
      </c>
      <c r="M20" s="11">
        <f>SUM(M6:M19)</f>
        <v>-8461503.8600000013</v>
      </c>
    </row>
    <row r="21" spans="1:13" x14ac:dyDescent="0.3">
      <c r="G21" s="10"/>
      <c r="K21" s="9"/>
    </row>
    <row r="22" spans="1:13" x14ac:dyDescent="0.3">
      <c r="A22" s="19" t="s">
        <v>41</v>
      </c>
      <c r="B22" s="20" t="s">
        <v>42</v>
      </c>
      <c r="C22" s="21">
        <v>2100000</v>
      </c>
      <c r="D22" s="21">
        <v>0</v>
      </c>
      <c r="E22" s="21">
        <v>2100000</v>
      </c>
      <c r="F22" s="21">
        <v>0</v>
      </c>
      <c r="G22" s="10">
        <f t="shared" ref="G22:G26" si="5">IF(E22=0," ",F22/E22)</f>
        <v>0</v>
      </c>
      <c r="H22" s="21">
        <v>0</v>
      </c>
      <c r="I22" s="21">
        <v>0</v>
      </c>
      <c r="J22" s="21">
        <v>0</v>
      </c>
      <c r="K22" s="9" t="str">
        <f t="shared" ref="K22:K26" si="6">IF(F22=0," ",J22/F22)</f>
        <v xml:space="preserve"> </v>
      </c>
      <c r="L22" s="21">
        <v>0</v>
      </c>
      <c r="M22" s="7">
        <f t="shared" ref="M22:M26" si="7">F22-E22</f>
        <v>-2100000</v>
      </c>
    </row>
    <row r="23" spans="1:13" x14ac:dyDescent="0.3">
      <c r="A23" s="19" t="s">
        <v>43</v>
      </c>
      <c r="B23" s="20" t="s">
        <v>44</v>
      </c>
      <c r="C23" s="21">
        <v>1500</v>
      </c>
      <c r="D23" s="21">
        <v>0</v>
      </c>
      <c r="E23" s="21">
        <v>1500</v>
      </c>
      <c r="F23" s="21">
        <v>0</v>
      </c>
      <c r="G23" s="10">
        <f t="shared" si="5"/>
        <v>0</v>
      </c>
      <c r="H23" s="21">
        <v>0</v>
      </c>
      <c r="I23" s="21">
        <v>0</v>
      </c>
      <c r="J23" s="21">
        <v>0</v>
      </c>
      <c r="K23" s="9" t="str">
        <f t="shared" si="6"/>
        <v xml:space="preserve"> </v>
      </c>
      <c r="L23" s="21">
        <v>0</v>
      </c>
      <c r="M23" s="7">
        <f t="shared" si="7"/>
        <v>-1500</v>
      </c>
    </row>
    <row r="24" spans="1:13" x14ac:dyDescent="0.3">
      <c r="A24" s="19" t="s">
        <v>45</v>
      </c>
      <c r="B24" s="20" t="s">
        <v>46</v>
      </c>
      <c r="C24" s="21">
        <v>16500</v>
      </c>
      <c r="D24" s="21">
        <v>0</v>
      </c>
      <c r="E24" s="21">
        <v>16500</v>
      </c>
      <c r="F24" s="21">
        <v>1434</v>
      </c>
      <c r="G24" s="10">
        <f t="shared" si="5"/>
        <v>8.6909090909090908E-2</v>
      </c>
      <c r="H24" s="21">
        <v>1434</v>
      </c>
      <c r="I24" s="21">
        <v>0</v>
      </c>
      <c r="J24" s="21">
        <v>1434</v>
      </c>
      <c r="K24" s="9">
        <f t="shared" si="6"/>
        <v>1</v>
      </c>
      <c r="L24" s="21">
        <v>0</v>
      </c>
      <c r="M24" s="7">
        <f t="shared" si="7"/>
        <v>-15066</v>
      </c>
    </row>
    <row r="25" spans="1:13" x14ac:dyDescent="0.3">
      <c r="A25" s="19" t="s">
        <v>47</v>
      </c>
      <c r="B25" s="20" t="s">
        <v>48</v>
      </c>
      <c r="C25" s="21">
        <v>12000</v>
      </c>
      <c r="D25" s="21">
        <v>0</v>
      </c>
      <c r="E25" s="21">
        <v>12000</v>
      </c>
      <c r="F25" s="21">
        <v>316</v>
      </c>
      <c r="G25" s="10">
        <f t="shared" si="5"/>
        <v>2.6333333333333334E-2</v>
      </c>
      <c r="H25" s="21">
        <v>316</v>
      </c>
      <c r="I25" s="21">
        <v>0</v>
      </c>
      <c r="J25" s="21">
        <v>316</v>
      </c>
      <c r="K25" s="9">
        <f t="shared" si="6"/>
        <v>1</v>
      </c>
      <c r="L25" s="21">
        <v>0</v>
      </c>
      <c r="M25" s="7">
        <f t="shared" si="7"/>
        <v>-11684</v>
      </c>
    </row>
    <row r="26" spans="1:13" x14ac:dyDescent="0.3">
      <c r="A26" s="19" t="s">
        <v>54</v>
      </c>
      <c r="B26" s="20" t="s">
        <v>55</v>
      </c>
      <c r="C26" s="21">
        <v>0</v>
      </c>
      <c r="D26" s="21">
        <v>2388601.2599999998</v>
      </c>
      <c r="E26" s="21">
        <v>2388601.2599999998</v>
      </c>
      <c r="F26" s="21">
        <v>0</v>
      </c>
      <c r="G26" s="10">
        <f t="shared" si="5"/>
        <v>0</v>
      </c>
      <c r="H26" s="21">
        <v>0</v>
      </c>
      <c r="I26" s="21">
        <v>0</v>
      </c>
      <c r="J26" s="21">
        <v>0</v>
      </c>
      <c r="K26" s="9" t="str">
        <f t="shared" si="6"/>
        <v xml:space="preserve"> </v>
      </c>
      <c r="L26" s="21">
        <v>0</v>
      </c>
      <c r="M26" s="7">
        <f t="shared" si="7"/>
        <v>-2388601.2599999998</v>
      </c>
    </row>
    <row r="27" spans="1:13" s="8" customFormat="1" x14ac:dyDescent="0.3">
      <c r="B27" s="2" t="s">
        <v>51</v>
      </c>
      <c r="C27" s="11">
        <f>SUM(C22:C26)</f>
        <v>2130000</v>
      </c>
      <c r="D27" s="11">
        <f>SUM(D22:D26)</f>
        <v>2388601.2599999998</v>
      </c>
      <c r="E27" s="11">
        <f>SUM(E22:E26)</f>
        <v>4518601.26</v>
      </c>
      <c r="F27" s="11">
        <f>SUM(F22:F26)</f>
        <v>1750</v>
      </c>
      <c r="G27" s="12">
        <f t="shared" si="3"/>
        <v>3.8728799008921628E-4</v>
      </c>
      <c r="H27" s="11">
        <f>SUM(H22:H26)</f>
        <v>1750</v>
      </c>
      <c r="I27" s="11">
        <f>SUM(I22:I26)</f>
        <v>0</v>
      </c>
      <c r="J27" s="11">
        <f>SUM(J22:J26)</f>
        <v>1750</v>
      </c>
      <c r="K27" s="13">
        <f t="shared" si="4"/>
        <v>1</v>
      </c>
      <c r="L27" s="11">
        <f>SUM(L22:L26)</f>
        <v>0</v>
      </c>
      <c r="M27" s="11">
        <f>SUM(M22:M26)</f>
        <v>-4516851.26</v>
      </c>
    </row>
    <row r="28" spans="1:13" x14ac:dyDescent="0.3">
      <c r="G28" s="10"/>
      <c r="K28" s="9"/>
    </row>
    <row r="29" spans="1:13" s="8" customFormat="1" x14ac:dyDescent="0.3">
      <c r="B29" s="8" t="s">
        <v>53</v>
      </c>
      <c r="C29" s="11">
        <f>SUM(C20,C27)</f>
        <v>15474500</v>
      </c>
      <c r="D29" s="11">
        <f>SUM(D20,D27)</f>
        <v>2388601.2599999998</v>
      </c>
      <c r="E29" s="11">
        <f>SUM(E20,E27)</f>
        <v>17863101.259999998</v>
      </c>
      <c r="F29" s="11">
        <f>SUM(F20,F27)</f>
        <v>4884746.1399999997</v>
      </c>
      <c r="G29" s="12">
        <f t="shared" si="3"/>
        <v>0.27345454011046683</v>
      </c>
      <c r="H29" s="11">
        <f>SUM(H20,H27)</f>
        <v>4598162.8199999994</v>
      </c>
      <c r="I29" s="11">
        <f>SUM(I20,I27)</f>
        <v>2241.63</v>
      </c>
      <c r="J29" s="11">
        <f>SUM(J20,J27)</f>
        <v>4595921.1899999995</v>
      </c>
      <c r="K29" s="13">
        <f t="shared" ref="K29" si="8">J29/F29</f>
        <v>0.94087206546213675</v>
      </c>
      <c r="L29" s="11">
        <f>SUM(L20,L27)</f>
        <v>288824.94999999995</v>
      </c>
      <c r="M29" s="11">
        <f>SUM(M20,M27)</f>
        <v>-12978355.120000001</v>
      </c>
    </row>
  </sheetData>
  <printOptions horizontalCentered="1" gridLines="1"/>
  <pageMargins left="0.27559055118110237" right="0.51181102362204722" top="0.43307086614173229" bottom="0.98425196850393704" header="0" footer="0"/>
  <pageSetup paperSize="9" scale="82" fitToHeight="0" orientation="landscape" verticalDpi="0" r:id="rId1"/>
  <headerFooter alignWithMargins="0">
    <oddHeader xml:space="preserve">&amp;CESTADOS DE EJECUCIÓN DE INGRESOS DE LA FUNDACIÓN MUNICIPAL DE DEPORTES SEGUNDO TRIMESTRE DE 2019
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Ingresos 2º trimestre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2019-04-04T08:09:41Z</cp:lastPrinted>
  <dcterms:created xsi:type="dcterms:W3CDTF">2016-04-20T10:15:02Z</dcterms:created>
  <dcterms:modified xsi:type="dcterms:W3CDTF">2019-07-02T11:25:27Z</dcterms:modified>
</cp:coreProperties>
</file>