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85" windowHeight="4140"/>
  </bookViews>
  <sheets>
    <sheet name="Ejecución ingresos 1º trimestre" sheetId="1" r:id="rId1"/>
  </sheets>
  <calcPr calcId="125725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D20" i="1"/>
  <c r="E20" i="1"/>
  <c r="F20" i="1"/>
  <c r="C20" i="1"/>
  <c r="G20" i="1" s="1"/>
  <c r="C26" i="1"/>
  <c r="D26" i="1"/>
  <c r="E26" i="1"/>
  <c r="F26" i="1"/>
  <c r="G6" i="1"/>
  <c r="K6" i="1" l="1"/>
  <c r="M23" i="1" l="1"/>
  <c r="M24" i="1"/>
  <c r="M25" i="1"/>
  <c r="K23" i="1"/>
  <c r="K24" i="1"/>
  <c r="K2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2" i="1" l="1"/>
  <c r="K22" i="1"/>
  <c r="M26" i="1" l="1"/>
  <c r="L26" i="1"/>
  <c r="I26" i="1"/>
  <c r="J26" i="1"/>
  <c r="H26" i="1"/>
  <c r="K26" i="1"/>
  <c r="L20" i="1" l="1"/>
  <c r="L28" i="1" s="1"/>
  <c r="I20" i="1"/>
  <c r="J20" i="1"/>
  <c r="J28" i="1" s="1"/>
  <c r="H20" i="1"/>
  <c r="H28" i="1" s="1"/>
  <c r="C28" i="1"/>
  <c r="D28" i="1"/>
  <c r="E28" i="1"/>
  <c r="F28" i="1" l="1"/>
  <c r="G28" i="1" s="1"/>
  <c r="K20" i="1"/>
  <c r="M6" i="1"/>
  <c r="M20" i="1" s="1"/>
  <c r="I28" i="1"/>
  <c r="M28" i="1" l="1"/>
  <c r="K28" i="1"/>
  <c r="G26" i="1"/>
</calcChain>
</file>

<file path=xl/sharedStrings.xml><?xml version="1.0" encoding="utf-8"?>
<sst xmlns="http://schemas.openxmlformats.org/spreadsheetml/2006/main" count="55" uniqueCount="55">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</sst>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5">
    <cellStyle name="Buena" xfId="1"/>
    <cellStyle name="Normal" xfId="0" builtinId="0"/>
    <cellStyle name="Normal_Ejecución ingresos 1º TRIMESTRE" xfId="3"/>
    <cellStyle name="Normal_Ejecución ingresos 1º trimestre_2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Layout" zoomScaleNormal="100" workbookViewId="0">
      <selection activeCell="F28" sqref="F28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x14ac:dyDescent="0.2">
      <c r="A1" s="14" t="s">
        <v>0</v>
      </c>
      <c r="B1" s="6"/>
      <c r="C1" s="6"/>
      <c r="J1" s="3"/>
      <c r="K1" s="4"/>
    </row>
    <row r="2" spans="1:13" x14ac:dyDescent="0.2">
      <c r="A2" s="14" t="s">
        <v>1</v>
      </c>
      <c r="B2" s="6"/>
      <c r="C2" s="16">
        <v>2020</v>
      </c>
      <c r="K2" s="3"/>
    </row>
    <row r="3" spans="1:13" x14ac:dyDescent="0.2">
      <c r="A3" s="5" t="s">
        <v>14</v>
      </c>
      <c r="B3" s="6"/>
      <c r="C3" s="17">
        <v>43921</v>
      </c>
    </row>
    <row r="5" spans="1:13" s="6" customFormat="1" ht="25.5" x14ac:dyDescent="0.2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2">
      <c r="A6" s="19" t="s">
        <v>37</v>
      </c>
      <c r="B6" s="20" t="s">
        <v>38</v>
      </c>
      <c r="C6" s="21">
        <v>1702000</v>
      </c>
      <c r="D6" s="21">
        <v>0</v>
      </c>
      <c r="E6" s="21">
        <v>1702000</v>
      </c>
      <c r="F6" s="21">
        <v>78313.31</v>
      </c>
      <c r="G6" s="7">
        <f>IF(C6=0," ",F6/C6)</f>
        <v>4.60125205640423E-2</v>
      </c>
      <c r="H6" s="21">
        <v>78313.31</v>
      </c>
      <c r="I6" s="21">
        <v>0</v>
      </c>
      <c r="J6" s="21">
        <v>78313.31</v>
      </c>
      <c r="K6" s="7">
        <f>IF(F6=0," ",J6/F6)</f>
        <v>1</v>
      </c>
      <c r="L6" s="21">
        <v>0</v>
      </c>
      <c r="M6" s="8">
        <f>F6-E6</f>
        <v>-1623686.69</v>
      </c>
    </row>
    <row r="7" spans="1:13" x14ac:dyDescent="0.2">
      <c r="A7" s="19" t="s">
        <v>39</v>
      </c>
      <c r="B7" s="20" t="s">
        <v>40</v>
      </c>
      <c r="C7" s="21">
        <v>669500</v>
      </c>
      <c r="D7" s="21">
        <v>0</v>
      </c>
      <c r="E7" s="21">
        <v>669500</v>
      </c>
      <c r="F7" s="21">
        <v>101695.14</v>
      </c>
      <c r="G7" s="7">
        <f t="shared" ref="G7:G19" si="0">IF(C7=0," ",F7/C7)</f>
        <v>0.15189714712471994</v>
      </c>
      <c r="H7" s="21">
        <v>37858.5</v>
      </c>
      <c r="I7" s="21">
        <v>0</v>
      </c>
      <c r="J7" s="21">
        <v>37858.5</v>
      </c>
      <c r="K7" s="7">
        <f t="shared" ref="K7:K19" si="1">IF(F7=0," ",J7/F7)</f>
        <v>0.37227442727351573</v>
      </c>
      <c r="L7" s="21">
        <v>63836.639999999999</v>
      </c>
      <c r="M7" s="8">
        <f t="shared" ref="M7:M19" si="2">F7-E7</f>
        <v>-567804.86</v>
      </c>
    </row>
    <row r="8" spans="1:13" x14ac:dyDescent="0.2">
      <c r="A8" s="19" t="s">
        <v>41</v>
      </c>
      <c r="B8" s="20" t="s">
        <v>42</v>
      </c>
      <c r="C8" s="21">
        <v>1858000</v>
      </c>
      <c r="D8" s="21">
        <v>0</v>
      </c>
      <c r="E8" s="21">
        <v>1858000</v>
      </c>
      <c r="F8" s="21">
        <v>70461.73</v>
      </c>
      <c r="G8" s="7">
        <f t="shared" si="0"/>
        <v>3.7923428417653386E-2</v>
      </c>
      <c r="H8" s="21">
        <v>40392.35</v>
      </c>
      <c r="I8" s="21">
        <v>0</v>
      </c>
      <c r="J8" s="21">
        <v>40392.35</v>
      </c>
      <c r="K8" s="7">
        <f t="shared" si="1"/>
        <v>0.57325231725079695</v>
      </c>
      <c r="L8" s="21">
        <v>30069.38</v>
      </c>
      <c r="M8" s="8">
        <f t="shared" si="2"/>
        <v>-1787538.27</v>
      </c>
    </row>
    <row r="9" spans="1:13" x14ac:dyDescent="0.2">
      <c r="A9" s="19" t="s">
        <v>43</v>
      </c>
      <c r="B9" s="20" t="s">
        <v>44</v>
      </c>
      <c r="C9" s="21">
        <v>97500</v>
      </c>
      <c r="D9" s="21">
        <v>0</v>
      </c>
      <c r="E9" s="21">
        <v>97500</v>
      </c>
      <c r="F9" s="21">
        <v>3177.6</v>
      </c>
      <c r="G9" s="7">
        <f t="shared" si="0"/>
        <v>3.2590769230769229E-2</v>
      </c>
      <c r="H9" s="21">
        <v>3177.6</v>
      </c>
      <c r="I9" s="21">
        <v>0</v>
      </c>
      <c r="J9" s="21">
        <v>3177.6</v>
      </c>
      <c r="K9" s="7">
        <f t="shared" si="1"/>
        <v>1</v>
      </c>
      <c r="L9" s="21">
        <v>0</v>
      </c>
      <c r="M9" s="8">
        <f t="shared" si="2"/>
        <v>-94322.4</v>
      </c>
    </row>
    <row r="10" spans="1:13" x14ac:dyDescent="0.2">
      <c r="A10" s="19" t="s">
        <v>19</v>
      </c>
      <c r="B10" s="20" t="s">
        <v>20</v>
      </c>
      <c r="C10" s="21">
        <v>116200</v>
      </c>
      <c r="D10" s="21">
        <v>0</v>
      </c>
      <c r="E10" s="21">
        <v>116200</v>
      </c>
      <c r="F10" s="21">
        <v>377.83</v>
      </c>
      <c r="G10" s="7">
        <f t="shared" si="0"/>
        <v>3.2515490533562823E-3</v>
      </c>
      <c r="H10" s="21">
        <v>319.18</v>
      </c>
      <c r="I10" s="21">
        <v>0</v>
      </c>
      <c r="J10" s="21">
        <v>319.18</v>
      </c>
      <c r="K10" s="7">
        <f t="shared" si="1"/>
        <v>0.84477145806315013</v>
      </c>
      <c r="L10" s="21">
        <v>58.65</v>
      </c>
      <c r="M10" s="8">
        <f t="shared" si="2"/>
        <v>-115822.17</v>
      </c>
    </row>
    <row r="11" spans="1:13" x14ac:dyDescent="0.2">
      <c r="A11" s="19" t="s">
        <v>45</v>
      </c>
      <c r="B11" s="20" t="s">
        <v>46</v>
      </c>
      <c r="C11" s="21">
        <v>5000</v>
      </c>
      <c r="D11" s="21">
        <v>0</v>
      </c>
      <c r="E11" s="21">
        <v>5000</v>
      </c>
      <c r="F11" s="21">
        <v>0</v>
      </c>
      <c r="G11" s="7">
        <f t="shared" si="0"/>
        <v>0</v>
      </c>
      <c r="H11" s="21">
        <v>0</v>
      </c>
      <c r="I11" s="21">
        <v>0</v>
      </c>
      <c r="J11" s="21">
        <v>0</v>
      </c>
      <c r="K11" s="7" t="str">
        <f t="shared" si="1"/>
        <v xml:space="preserve"> </v>
      </c>
      <c r="L11" s="21">
        <v>0</v>
      </c>
      <c r="M11" s="8">
        <f t="shared" si="2"/>
        <v>-5000</v>
      </c>
    </row>
    <row r="12" spans="1:13" x14ac:dyDescent="0.2">
      <c r="A12" s="19" t="s">
        <v>21</v>
      </c>
      <c r="B12" s="20" t="s">
        <v>22</v>
      </c>
      <c r="C12" s="21">
        <v>8856000</v>
      </c>
      <c r="D12" s="21">
        <v>0</v>
      </c>
      <c r="E12" s="21">
        <v>8856000</v>
      </c>
      <c r="F12" s="21">
        <v>0</v>
      </c>
      <c r="G12" s="7">
        <f t="shared" si="0"/>
        <v>0</v>
      </c>
      <c r="H12" s="21">
        <v>0</v>
      </c>
      <c r="I12" s="21">
        <v>0</v>
      </c>
      <c r="J12" s="21">
        <v>0</v>
      </c>
      <c r="K12" s="7" t="str">
        <f t="shared" si="1"/>
        <v xml:space="preserve"> </v>
      </c>
      <c r="L12" s="21">
        <v>0</v>
      </c>
      <c r="M12" s="8">
        <f t="shared" si="2"/>
        <v>-8856000</v>
      </c>
    </row>
    <row r="13" spans="1:13" x14ac:dyDescent="0.2">
      <c r="A13" s="19" t="s">
        <v>47</v>
      </c>
      <c r="B13" s="20" t="s">
        <v>48</v>
      </c>
      <c r="C13" s="21">
        <v>142800</v>
      </c>
      <c r="D13" s="21">
        <v>0</v>
      </c>
      <c r="E13" s="21">
        <v>142800</v>
      </c>
      <c r="F13" s="21">
        <v>0</v>
      </c>
      <c r="G13" s="7">
        <f t="shared" si="0"/>
        <v>0</v>
      </c>
      <c r="H13" s="21">
        <v>0</v>
      </c>
      <c r="I13" s="21">
        <v>0</v>
      </c>
      <c r="J13" s="21">
        <v>0</v>
      </c>
      <c r="K13" s="7" t="str">
        <f t="shared" si="1"/>
        <v xml:space="preserve"> </v>
      </c>
      <c r="L13" s="21">
        <v>0</v>
      </c>
      <c r="M13" s="8">
        <f t="shared" si="2"/>
        <v>-142800</v>
      </c>
    </row>
    <row r="14" spans="1:13" x14ac:dyDescent="0.2">
      <c r="A14" s="19" t="s">
        <v>23</v>
      </c>
      <c r="B14" s="20" t="s">
        <v>24</v>
      </c>
      <c r="C14" s="21">
        <v>1000</v>
      </c>
      <c r="D14" s="21">
        <v>0</v>
      </c>
      <c r="E14" s="21">
        <v>1000</v>
      </c>
      <c r="F14" s="21">
        <v>0</v>
      </c>
      <c r="G14" s="7">
        <f t="shared" si="0"/>
        <v>0</v>
      </c>
      <c r="H14" s="21">
        <v>0</v>
      </c>
      <c r="I14" s="21">
        <v>0</v>
      </c>
      <c r="J14" s="21">
        <v>0</v>
      </c>
      <c r="K14" s="7" t="str">
        <f t="shared" si="1"/>
        <v xml:space="preserve"> </v>
      </c>
      <c r="L14" s="21">
        <v>0</v>
      </c>
      <c r="M14" s="8">
        <f t="shared" si="2"/>
        <v>-1000</v>
      </c>
    </row>
    <row r="15" spans="1:13" x14ac:dyDescent="0.2">
      <c r="A15" s="19" t="s">
        <v>25</v>
      </c>
      <c r="B15" s="20" t="s">
        <v>49</v>
      </c>
      <c r="C15" s="21">
        <v>18000</v>
      </c>
      <c r="D15" s="21">
        <v>0</v>
      </c>
      <c r="E15" s="21">
        <v>18000</v>
      </c>
      <c r="F15" s="21">
        <v>0</v>
      </c>
      <c r="G15" s="7">
        <f t="shared" si="0"/>
        <v>0</v>
      </c>
      <c r="H15" s="21">
        <v>0</v>
      </c>
      <c r="I15" s="21">
        <v>0</v>
      </c>
      <c r="J15" s="21">
        <v>0</v>
      </c>
      <c r="K15" s="7" t="str">
        <f t="shared" si="1"/>
        <v xml:space="preserve"> </v>
      </c>
      <c r="L15" s="21">
        <v>0</v>
      </c>
      <c r="M15" s="8">
        <f t="shared" si="2"/>
        <v>-18000</v>
      </c>
    </row>
    <row r="16" spans="1:13" x14ac:dyDescent="0.2">
      <c r="A16" s="19" t="s">
        <v>50</v>
      </c>
      <c r="B16" s="20" t="s">
        <v>51</v>
      </c>
      <c r="C16" s="21">
        <v>41100</v>
      </c>
      <c r="D16" s="21">
        <v>0</v>
      </c>
      <c r="E16" s="21">
        <v>41100</v>
      </c>
      <c r="F16" s="21">
        <v>0</v>
      </c>
      <c r="G16" s="7">
        <f t="shared" si="0"/>
        <v>0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-41100</v>
      </c>
    </row>
    <row r="17" spans="1:13" x14ac:dyDescent="0.2">
      <c r="A17" s="19" t="s">
        <v>26</v>
      </c>
      <c r="B17" s="20" t="s">
        <v>27</v>
      </c>
      <c r="C17" s="21">
        <v>38400</v>
      </c>
      <c r="D17" s="21">
        <v>0</v>
      </c>
      <c r="E17" s="21">
        <v>38400</v>
      </c>
      <c r="F17" s="21">
        <v>500</v>
      </c>
      <c r="G17" s="7">
        <f t="shared" si="0"/>
        <v>1.3020833333333334E-2</v>
      </c>
      <c r="H17" s="21">
        <v>0</v>
      </c>
      <c r="I17" s="21">
        <v>0</v>
      </c>
      <c r="J17" s="21">
        <v>0</v>
      </c>
      <c r="K17" s="7">
        <f t="shared" si="1"/>
        <v>0</v>
      </c>
      <c r="L17" s="21">
        <v>500</v>
      </c>
      <c r="M17" s="8">
        <f t="shared" si="2"/>
        <v>-37900</v>
      </c>
    </row>
    <row r="18" spans="1:13" x14ac:dyDescent="0.2">
      <c r="A18" s="19" t="s">
        <v>28</v>
      </c>
      <c r="B18" s="20" t="s">
        <v>52</v>
      </c>
      <c r="C18" s="21">
        <v>106000</v>
      </c>
      <c r="D18" s="21">
        <v>0</v>
      </c>
      <c r="E18" s="21">
        <v>106000</v>
      </c>
      <c r="F18" s="21">
        <v>15288.59</v>
      </c>
      <c r="G18" s="7">
        <f t="shared" si="0"/>
        <v>0.14423198113207547</v>
      </c>
      <c r="H18" s="21">
        <v>0</v>
      </c>
      <c r="I18" s="21">
        <v>0</v>
      </c>
      <c r="J18" s="21">
        <v>0</v>
      </c>
      <c r="K18" s="7">
        <f t="shared" si="1"/>
        <v>0</v>
      </c>
      <c r="L18" s="21">
        <v>15288.59</v>
      </c>
      <c r="M18" s="8">
        <f t="shared" si="2"/>
        <v>-90711.41</v>
      </c>
    </row>
    <row r="19" spans="1:13" x14ac:dyDescent="0.2">
      <c r="A19" s="19" t="s">
        <v>53</v>
      </c>
      <c r="B19" s="20" t="s">
        <v>54</v>
      </c>
      <c r="C19" s="21">
        <v>174600</v>
      </c>
      <c r="D19" s="21">
        <v>0</v>
      </c>
      <c r="E19" s="21">
        <v>174600</v>
      </c>
      <c r="F19" s="21">
        <v>63793.32</v>
      </c>
      <c r="G19" s="7">
        <f t="shared" si="0"/>
        <v>0.36536838487972506</v>
      </c>
      <c r="H19" s="21">
        <v>30185.67</v>
      </c>
      <c r="I19" s="21">
        <v>0</v>
      </c>
      <c r="J19" s="21">
        <v>30185.67</v>
      </c>
      <c r="K19" s="7">
        <f t="shared" si="1"/>
        <v>0.47317916672153132</v>
      </c>
      <c r="L19" s="21">
        <v>33607.65</v>
      </c>
      <c r="M19" s="8">
        <f t="shared" si="2"/>
        <v>-110806.68</v>
      </c>
    </row>
    <row r="20" spans="1:13" s="6" customFormat="1" x14ac:dyDescent="0.2">
      <c r="A20" s="14"/>
      <c r="B20" s="14" t="s">
        <v>16</v>
      </c>
      <c r="C20" s="12">
        <f>SUM(C6:C19)</f>
        <v>13826100</v>
      </c>
      <c r="D20" s="12">
        <f>SUM(D6:D19)</f>
        <v>0</v>
      </c>
      <c r="E20" s="12">
        <f>SUM(E6:E19)</f>
        <v>13826100</v>
      </c>
      <c r="F20" s="12">
        <f>SUM(F6:F19)</f>
        <v>333607.52</v>
      </c>
      <c r="G20" s="13">
        <f t="shared" ref="G20:G28" si="3">F20/C20</f>
        <v>2.4128823023122935E-2</v>
      </c>
      <c r="H20" s="12">
        <f>SUM(H6:H19)</f>
        <v>190246.61</v>
      </c>
      <c r="I20" s="12">
        <f>SUM(I6:I19)</f>
        <v>0</v>
      </c>
      <c r="J20" s="12">
        <f>SUM(J6:J19)</f>
        <v>190246.61</v>
      </c>
      <c r="K20" s="13">
        <f t="shared" ref="K20" si="4">IF(F20=0," ",J20/F20)</f>
        <v>0.57027074809344813</v>
      </c>
      <c r="L20" s="12">
        <f>SUM(L6:L19)</f>
        <v>143360.91</v>
      </c>
      <c r="M20" s="12">
        <f>SUM(M6:M19)</f>
        <v>-13492492.48</v>
      </c>
    </row>
    <row r="21" spans="1:13" x14ac:dyDescent="0.2">
      <c r="A21" s="2"/>
      <c r="B21" s="2"/>
      <c r="C21" s="8"/>
      <c r="E21" s="8"/>
      <c r="G21" s="7"/>
      <c r="K21" s="7"/>
      <c r="M21" s="8"/>
    </row>
    <row r="22" spans="1:13" x14ac:dyDescent="0.2">
      <c r="A22" s="19" t="s">
        <v>29</v>
      </c>
      <c r="B22" s="20" t="s">
        <v>30</v>
      </c>
      <c r="C22" s="21">
        <v>300000</v>
      </c>
      <c r="D22" s="21">
        <v>0</v>
      </c>
      <c r="E22" s="21">
        <v>300000</v>
      </c>
      <c r="F22" s="21">
        <v>480467.66</v>
      </c>
      <c r="G22" s="18">
        <v>0</v>
      </c>
      <c r="H22" s="21">
        <v>480467.66</v>
      </c>
      <c r="I22" s="21">
        <v>0</v>
      </c>
      <c r="J22" s="21">
        <v>480467.66</v>
      </c>
      <c r="K22" s="7">
        <f>IF(F22=0," ",J22/F22)</f>
        <v>1</v>
      </c>
      <c r="L22" s="21">
        <v>0</v>
      </c>
      <c r="M22" s="8">
        <f>F22-E22</f>
        <v>180467.65999999997</v>
      </c>
    </row>
    <row r="23" spans="1:13" x14ac:dyDescent="0.2">
      <c r="A23" s="19" t="s">
        <v>31</v>
      </c>
      <c r="B23" s="20" t="s">
        <v>32</v>
      </c>
      <c r="C23" s="21">
        <v>850</v>
      </c>
      <c r="D23" s="21">
        <v>0</v>
      </c>
      <c r="E23" s="21">
        <v>850</v>
      </c>
      <c r="F23" s="21">
        <v>0</v>
      </c>
      <c r="G23" s="18">
        <v>0</v>
      </c>
      <c r="H23" s="21">
        <v>0</v>
      </c>
      <c r="I23" s="21">
        <v>0</v>
      </c>
      <c r="J23" s="21">
        <v>0</v>
      </c>
      <c r="K23" s="7" t="str">
        <f t="shared" ref="K23:K25" si="5">IF(F23=0," ",J23/F23)</f>
        <v xml:space="preserve"> </v>
      </c>
      <c r="L23" s="21">
        <v>0</v>
      </c>
      <c r="M23" s="8">
        <f t="shared" ref="M23:M25" si="6">F23-E23</f>
        <v>-850</v>
      </c>
    </row>
    <row r="24" spans="1:13" x14ac:dyDescent="0.2">
      <c r="A24" s="19" t="s">
        <v>33</v>
      </c>
      <c r="B24" s="20" t="s">
        <v>34</v>
      </c>
      <c r="C24" s="21">
        <v>16000</v>
      </c>
      <c r="D24" s="21">
        <v>0</v>
      </c>
      <c r="E24" s="21">
        <v>16000</v>
      </c>
      <c r="F24" s="21">
        <v>143</v>
      </c>
      <c r="G24" s="18">
        <v>0</v>
      </c>
      <c r="H24" s="21">
        <v>143</v>
      </c>
      <c r="I24" s="21">
        <v>0</v>
      </c>
      <c r="J24" s="21">
        <v>143</v>
      </c>
      <c r="K24" s="7">
        <f t="shared" si="5"/>
        <v>1</v>
      </c>
      <c r="L24" s="21">
        <v>0</v>
      </c>
      <c r="M24" s="8">
        <f t="shared" si="6"/>
        <v>-15857</v>
      </c>
    </row>
    <row r="25" spans="1:13" x14ac:dyDescent="0.2">
      <c r="A25" s="19" t="s">
        <v>35</v>
      </c>
      <c r="B25" s="20" t="s">
        <v>36</v>
      </c>
      <c r="C25" s="21">
        <v>8000</v>
      </c>
      <c r="D25" s="21">
        <v>0</v>
      </c>
      <c r="E25" s="21">
        <v>8000</v>
      </c>
      <c r="F25" s="21">
        <v>42</v>
      </c>
      <c r="G25" s="18">
        <v>0</v>
      </c>
      <c r="H25" s="21">
        <v>42</v>
      </c>
      <c r="I25" s="21">
        <v>0</v>
      </c>
      <c r="J25" s="21">
        <v>42</v>
      </c>
      <c r="K25" s="7">
        <f t="shared" si="5"/>
        <v>1</v>
      </c>
      <c r="L25" s="21">
        <v>0</v>
      </c>
      <c r="M25" s="8">
        <f t="shared" si="6"/>
        <v>-7958</v>
      </c>
    </row>
    <row r="26" spans="1:13" s="6" customFormat="1" x14ac:dyDescent="0.2">
      <c r="B26" s="14" t="s">
        <v>18</v>
      </c>
      <c r="C26" s="15">
        <f>SUM(C22:C25)</f>
        <v>324850</v>
      </c>
      <c r="D26" s="15">
        <f>SUM(D22:D25)</f>
        <v>0</v>
      </c>
      <c r="E26" s="15">
        <f>SUM(E22:E25)</f>
        <v>324850</v>
      </c>
      <c r="F26" s="15">
        <f>SUM(F22:F25)</f>
        <v>480652.66</v>
      </c>
      <c r="G26" s="13">
        <f t="shared" si="3"/>
        <v>1.4796141603817146</v>
      </c>
      <c r="H26" s="15">
        <f>SUM(H22:H25)</f>
        <v>480652.66</v>
      </c>
      <c r="I26" s="15">
        <f>SUM(I22:I25)</f>
        <v>0</v>
      </c>
      <c r="J26" s="15">
        <f>SUM(J22:J25)</f>
        <v>480652.66</v>
      </c>
      <c r="K26" s="13">
        <f t="shared" ref="K26" si="7">IF(F26=0," ",J26/F26)</f>
        <v>1</v>
      </c>
      <c r="L26" s="15">
        <f>SUM(L22:L25)</f>
        <v>0</v>
      </c>
      <c r="M26" s="15">
        <f>SUM(M22:M25)</f>
        <v>155802.65999999997</v>
      </c>
    </row>
    <row r="27" spans="1:13" x14ac:dyDescent="0.2">
      <c r="G27" s="7"/>
      <c r="K27" s="7"/>
    </row>
    <row r="28" spans="1:13" s="6" customFormat="1" x14ac:dyDescent="0.2">
      <c r="B28" s="5" t="s">
        <v>17</v>
      </c>
      <c r="C28" s="12">
        <f>C20+C26</f>
        <v>14150950</v>
      </c>
      <c r="D28" s="12">
        <f>D20+D26</f>
        <v>0</v>
      </c>
      <c r="E28" s="12">
        <f>E20+E26</f>
        <v>14150950</v>
      </c>
      <c r="F28" s="12">
        <f>F20+F26</f>
        <v>814260.17999999993</v>
      </c>
      <c r="G28" s="13">
        <f t="shared" si="3"/>
        <v>5.7541025867521259E-2</v>
      </c>
      <c r="H28" s="12">
        <f>H20+H26</f>
        <v>670899.27</v>
      </c>
      <c r="I28" s="12">
        <f>SUM(I20,I22,I26)</f>
        <v>0</v>
      </c>
      <c r="J28" s="12">
        <f>J20+J26</f>
        <v>670899.27</v>
      </c>
      <c r="K28" s="13">
        <f t="shared" ref="K28" si="8">J28/F28</f>
        <v>0.82393722114717693</v>
      </c>
      <c r="L28" s="12">
        <f>L20+L26</f>
        <v>143360.91</v>
      </c>
      <c r="M28" s="12">
        <f>M20+M26</f>
        <v>-13336689.82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79" orientation="landscape" r:id="rId1"/>
  <headerFooter alignWithMargins="0">
    <oddHeader>&amp;CESTADO DE EJECUCIÓN DE INGRESOS DE LA FUNDACIÓN MUNICIPAL DE DEPORTES PRIMER TRIMESTRE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1º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2020-01-31T12:40:20Z</cp:lastPrinted>
  <dcterms:created xsi:type="dcterms:W3CDTF">2016-04-20T09:31:50Z</dcterms:created>
  <dcterms:modified xsi:type="dcterms:W3CDTF">2020-04-01T08:20:40Z</dcterms:modified>
</cp:coreProperties>
</file>