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EJECUCIÓN INGRESOS" sheetId="1" r:id="rId1"/>
    <sheet name="Hoja1" sheetId="2" r:id="rId2"/>
  </sheets>
  <definedNames>
    <definedName name="_xlnm._FilterDatabase" localSheetId="0" hidden="1">'EJECUCIÓN INGRESOS'!$A$5:$P$157</definedName>
  </definedNames>
  <calcPr calcId="125725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20"/>
  <c r="J21"/>
  <c r="J22"/>
  <c r="J23"/>
  <c r="J24"/>
  <c r="J25"/>
  <c r="J26"/>
  <c r="J27"/>
  <c r="J28"/>
  <c r="J30"/>
  <c r="J31"/>
  <c r="J32"/>
  <c r="J33"/>
  <c r="J34"/>
  <c r="J35"/>
  <c r="J36"/>
  <c r="J37"/>
  <c r="J39"/>
  <c r="J40"/>
  <c r="J41"/>
  <c r="J44"/>
  <c r="J45"/>
  <c r="J48"/>
  <c r="J49"/>
  <c r="J50"/>
  <c r="J51"/>
  <c r="J52"/>
  <c r="J53"/>
  <c r="J56"/>
  <c r="J58"/>
  <c r="J59"/>
  <c r="J60"/>
  <c r="J61"/>
  <c r="J62"/>
  <c r="J63"/>
  <c r="J64"/>
  <c r="J67"/>
  <c r="J68"/>
  <c r="J69"/>
  <c r="J70"/>
  <c r="J73"/>
  <c r="J74"/>
  <c r="J75"/>
  <c r="J76"/>
  <c r="J79"/>
  <c r="J80"/>
  <c r="J82"/>
  <c r="J83"/>
  <c r="J84"/>
  <c r="J87"/>
  <c r="J89"/>
  <c r="J90"/>
  <c r="J91"/>
  <c r="J92"/>
  <c r="J93"/>
  <c r="J94"/>
  <c r="J95"/>
  <c r="J96"/>
  <c r="J98"/>
  <c r="J100"/>
  <c r="J101"/>
  <c r="J102"/>
  <c r="J103"/>
  <c r="J104"/>
  <c r="J105"/>
  <c r="J106"/>
  <c r="J107"/>
  <c r="J108"/>
  <c r="J113"/>
  <c r="J114"/>
  <c r="J115"/>
  <c r="J117"/>
  <c r="J120"/>
  <c r="J122"/>
  <c r="J123"/>
  <c r="J125"/>
  <c r="J130"/>
  <c r="J131"/>
  <c r="J133"/>
  <c r="J134"/>
  <c r="J135"/>
  <c r="J136"/>
  <c r="J138"/>
  <c r="J139"/>
  <c r="J140"/>
  <c r="J141"/>
  <c r="G142"/>
  <c r="G160" s="1"/>
  <c r="H142"/>
  <c r="H160" s="1"/>
  <c r="I142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38"/>
  <c r="C138"/>
  <c r="D138"/>
  <c r="B139"/>
  <c r="C139"/>
  <c r="D139"/>
  <c r="B140"/>
  <c r="C140"/>
  <c r="D140"/>
  <c r="B141"/>
  <c r="C141"/>
  <c r="D141"/>
  <c r="F142"/>
  <c r="D153"/>
  <c r="D154"/>
  <c r="D155"/>
  <c r="D156"/>
  <c r="D157"/>
  <c r="D152"/>
  <c r="D145"/>
  <c r="D146"/>
  <c r="D147"/>
  <c r="D148"/>
  <c r="D149"/>
  <c r="D14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6"/>
  <c r="P158"/>
  <c r="O158"/>
  <c r="L158"/>
  <c r="M158"/>
  <c r="G158"/>
  <c r="H158"/>
  <c r="I158"/>
  <c r="F158"/>
  <c r="P150"/>
  <c r="O150"/>
  <c r="L150"/>
  <c r="M150"/>
  <c r="G150"/>
  <c r="H150"/>
  <c r="I150"/>
  <c r="F150"/>
  <c r="L142"/>
  <c r="M142"/>
  <c r="M160" s="1"/>
  <c r="O142"/>
  <c r="O160" s="1"/>
  <c r="P142"/>
  <c r="P160" s="1"/>
  <c r="B153"/>
  <c r="C153"/>
  <c r="B154"/>
  <c r="C154"/>
  <c r="B155"/>
  <c r="C155"/>
  <c r="B156"/>
  <c r="C156"/>
  <c r="B157"/>
  <c r="C157"/>
  <c r="C152"/>
  <c r="B152"/>
  <c r="B145"/>
  <c r="C145"/>
  <c r="B146"/>
  <c r="C146"/>
  <c r="B147"/>
  <c r="C147"/>
  <c r="B148"/>
  <c r="C148"/>
  <c r="B149"/>
  <c r="C149"/>
  <c r="C144"/>
  <c r="B144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C6"/>
  <c r="B6"/>
  <c r="N15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0"/>
  <c r="N31"/>
  <c r="N32"/>
  <c r="N33"/>
  <c r="N34"/>
  <c r="N35"/>
  <c r="N36"/>
  <c r="N37"/>
  <c r="N38"/>
  <c r="N39"/>
  <c r="N40"/>
  <c r="N41"/>
  <c r="N42"/>
  <c r="N43"/>
  <c r="N44"/>
  <c r="N47"/>
  <c r="N48"/>
  <c r="N50"/>
  <c r="N51"/>
  <c r="N54"/>
  <c r="N55"/>
  <c r="N56"/>
  <c r="N57"/>
  <c r="N58"/>
  <c r="N59"/>
  <c r="N60"/>
  <c r="N61"/>
  <c r="N62"/>
  <c r="N64"/>
  <c r="N68"/>
  <c r="N69"/>
  <c r="N70"/>
  <c r="N72"/>
  <c r="N74"/>
  <c r="N78"/>
  <c r="N96"/>
  <c r="N97"/>
  <c r="N98"/>
  <c r="N99"/>
  <c r="N100"/>
  <c r="N101"/>
  <c r="N103"/>
  <c r="N104"/>
  <c r="N105"/>
  <c r="N106"/>
  <c r="N107"/>
  <c r="N109"/>
  <c r="N114"/>
  <c r="N116"/>
  <c r="N117"/>
  <c r="N118"/>
  <c r="N120"/>
  <c r="N121"/>
  <c r="N123"/>
  <c r="N124"/>
  <c r="N153"/>
  <c r="N154"/>
  <c r="N157"/>
  <c r="N7"/>
  <c r="N8"/>
  <c r="N6"/>
  <c r="J144"/>
  <c r="J145"/>
  <c r="J146"/>
  <c r="J148"/>
  <c r="J149"/>
  <c r="J152"/>
  <c r="J153"/>
  <c r="J154"/>
  <c r="J155"/>
  <c r="J156"/>
  <c r="J157"/>
  <c r="J6"/>
  <c r="L160"/>
  <c r="I160" l="1"/>
  <c r="J160" s="1"/>
  <c r="J142"/>
  <c r="N142"/>
  <c r="J150"/>
  <c r="J158"/>
  <c r="F160"/>
  <c r="N160" l="1"/>
</calcChain>
</file>

<file path=xl/sharedStrings.xml><?xml version="1.0" encoding="utf-8"?>
<sst xmlns="http://schemas.openxmlformats.org/spreadsheetml/2006/main" count="319" uniqueCount="319">
  <si>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</si>
  <si>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</si>
  <si>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</si>
  <si>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</si>
  <si>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</si>
  <si>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</si>
  <si>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</si>
  <si>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</si>
  <si>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</si>
  <si>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</si>
  <si>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</si>
  <si>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</si>
  <si>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</si>
  <si>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</si>
  <si>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</si>
  <si>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</si>
  <si>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</si>
  <si>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</si>
  <si>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</si>
  <si>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</si>
  <si>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</si>
  <si>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</si>
  <si>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</si>
  <si>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</si>
  <si>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</si>
  <si>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</si>
  <si>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</si>
  <si>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</si>
  <si>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</si>
  <si>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</si>
  <si>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</si>
  <si>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</si>
  <si>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</si>
  <si>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</si>
  <si>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</si>
  <si>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</si>
  <si>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</si>
  <si>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</si>
  <si>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</si>
  <si>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</si>
  <si>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</si>
  <si>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</si>
  <si>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</si>
  <si>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</si>
  <si>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</si>
  <si>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</si>
  <si>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</si>
  <si>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</si>
  <si>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</si>
  <si>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</si>
  <si>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</si>
  <si>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</si>
  <si>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</si>
  <si>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</si>
  <si>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</si>
  <si>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</si>
  <si>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</si>
  <si>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</si>
  <si>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</si>
  <si>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</si>
  <si>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</si>
  <si>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</si>
  <si>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</si>
  <si>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</si>
  <si>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</si>
  <si>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</si>
  <si>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</si>
  <si>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</si>
  <si>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</si>
  <si>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</si>
  <si>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</si>
  <si>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</si>
  <si>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</si>
  <si>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</si>
  <si>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</si>
  <si>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</si>
  <si>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</si>
  <si>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</si>
  <si>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</si>
  <si>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</si>
  <si>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</si>
  <si>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</si>
  <si>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</si>
  <si>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</si>
  <si>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</si>
  <si>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</si>
  <si>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</si>
  <si>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</si>
  <si>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</si>
  <si>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</si>
  <si>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</si>
  <si>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</si>
  <si>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</si>
  <si>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</si>
  <si>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</si>
  <si>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</si>
  <si>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</si>
  <si>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</si>
  <si>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</si>
  <si>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</si>
  <si>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</si>
  <si>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</si>
  <si>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</si>
  <si>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</si>
  <si>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</si>
  <si>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</si>
  <si>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</si>
  <si>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</si>
  <si>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</si>
  <si>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36009</t>
  </si>
  <si>
    <t>LIQUIDACION MATERIAL ALMACEN ASVA</t>
  </si>
  <si>
    <t>38900</t>
  </si>
  <si>
    <t>Otros reintegros de operaciones corrientes.</t>
  </si>
  <si>
    <t>38901</t>
  </si>
  <si>
    <t>REGULARIZ.TRIBUNAL DE CUENTAS NÓMINAS 2012.</t>
  </si>
  <si>
    <t>39101</t>
  </si>
  <si>
    <t>Multas por infracciones ordenanzas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</si>
  <si>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</si>
  <si>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</si>
  <si>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</si>
  <si>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</si>
  <si>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</si>
  <si>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</si>
  <si>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</si>
  <si>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</si>
  <si>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</si>
  <si>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</si>
  <si>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</si>
  <si>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</si>
  <si>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</si>
  <si>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</si>
  <si>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39710</t>
  </si>
  <si>
    <t>Otros ingresos por aprovechamientos urbanísticos.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</si>
  <si>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</si>
  <si>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</si>
  <si>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</si>
  <si>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</si>
  <si>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</si>
  <si>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</si>
  <si>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</si>
  <si>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</si>
  <si>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</si>
  <si>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</si>
  <si>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</si>
  <si>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COMPENSACION GASTOS SUMINISTROS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</si>
  <si>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</si>
  <si>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</si>
  <si>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</si>
  <si>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</si>
  <si>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</si>
  <si>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</si>
  <si>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</si>
  <si>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</si>
  <si>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</si>
  <si>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</si>
  <si>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</si>
  <si>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</si>
  <si>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</si>
  <si>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</si>
  <si>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</si>
  <si>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</si>
  <si>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</si>
  <si>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</si>
  <si>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</si>
  <si>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</si>
  <si>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</si>
  <si>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</si>
  <si>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</si>
  <si>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</si>
  <si>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</si>
  <si>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</si>
  <si>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45013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</si>
  <si>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</si>
  <si>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</si>
  <si>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</si>
  <si>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</si>
  <si>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</si>
  <si>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</si>
  <si>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</si>
  <si>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</si>
  <si>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</si>
  <si>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</si>
  <si>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</si>
  <si>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</si>
  <si>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Subvención Junta Castilla y León: Centros de Personas Mayore</t>
  </si>
  <si>
    <t>45083</t>
  </si>
  <si>
    <t>Aportación Junta CyL: Fondo participación tributos Comunidad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</si>
  <si>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</si>
  <si>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</si>
  <si>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</si>
  <si>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</si>
  <si>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</si>
  <si>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</si>
  <si>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PROYECTO EUROPEO PACT.- PROGRAMA UE EASI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</si>
  <si>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</si>
  <si>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</si>
  <si>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</si>
  <si>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</si>
  <si>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</si>
  <si>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</si>
  <si>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</si>
  <si>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</si>
  <si>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ECYL: CURSOS: 521/FOD/47/2015 CARPINTERÍA Y MUEBLE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</si>
  <si>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</si>
  <si>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</si>
  <si>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</si>
  <si>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</si>
  <si>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</si>
  <si>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</si>
  <si>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</si>
  <si>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</si>
  <si>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</si>
  <si>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</si>
  <si>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</si>
  <si>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</si>
  <si>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</si>
  <si>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</si>
  <si>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</si>
  <si>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</si>
  <si>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STORM CLOUD.- NUBE CIBERNÉTICA</t>
  </si>
  <si>
    <t>49706</t>
  </si>
  <si>
    <t>PROYECTO CARESS FIRST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</si>
  <si>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</si>
  <si>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</si>
  <si>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</si>
  <si>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</si>
  <si>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</si>
  <si>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</si>
  <si>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</si>
  <si>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</si>
  <si>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</si>
  <si>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</si>
  <si>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55001</t>
  </si>
  <si>
    <t>Canon del agua y alcantarillado</t>
  </si>
  <si>
    <t>55002</t>
  </si>
  <si>
    <t>Canon estacionamiento vehículos en vías públicas</t>
  </si>
  <si>
    <t>55003</t>
  </si>
  <si>
    <t>Canon depuración</t>
  </si>
  <si>
    <t>55004</t>
  </si>
  <si>
    <t>ABASTECIMIENTO AGUA PUEBLOS DEL ALFOZ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</si>
  <si>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</si>
  <si>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</si>
  <si>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</si>
  <si>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</si>
  <si>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</si>
  <si>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</si>
  <si>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</si>
  <si>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</si>
  <si>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72005</t>
  </si>
  <si>
    <t>Mº de Fomento: Convenio ARU 29 de Octubre</t>
  </si>
  <si>
    <t>72008</t>
  </si>
  <si>
    <t>Mº Industri, comercio y turismo: Plan AVANZA</t>
  </si>
  <si>
    <t>75062</t>
  </si>
  <si>
    <t>Junta CyL: Convenio ARU 29 de Octubre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</si>
  <si>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</si>
  <si>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</si>
  <si>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</si>
  <si>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</si>
  <si>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</si>
  <si>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</si>
  <si>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</si>
  <si>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</si>
  <si>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</si>
  <si>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</si>
  <si>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</si>
  <si>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</si>
  <si>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</si>
  <si>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</si>
  <si>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TOTALES</t>
  </si>
  <si>
    <t>ESTADO DE EJECUCIÓN HASTA</t>
  </si>
  <si>
    <t>Total operaciones corrientes</t>
  </si>
  <si>
    <t>Total operaciones de capital</t>
  </si>
  <si>
    <t>Total operaciones financieras</t>
  </si>
  <si>
    <t>CAP</t>
  </si>
  <si>
    <t>ART</t>
  </si>
  <si>
    <t>CONC</t>
  </si>
  <si>
    <t>33506</t>
  </si>
  <si>
    <t>Tasa ocupación vía pública con cajeros automáticos</t>
  </si>
  <si>
    <t>34906</t>
  </si>
  <si>
    <t>REPOSICIÓN ACERAS CON ASFALTO FUNDIDO</t>
  </si>
  <si>
    <t>39909</t>
  </si>
  <si>
    <t>REFACTURACIÓN DEPURACIÓN AGUA</t>
  </si>
  <si>
    <t>42091</t>
  </si>
  <si>
    <t>Mº Interior: Plan financiación sobre drogas</t>
  </si>
  <si>
    <t>42191</t>
  </si>
  <si>
    <t>INE.- ACTUALIZACIÓN CENSO ELECTORAL</t>
  </si>
  <si>
    <t>FONDO COOP. LOCAL 2016.- PARTE INCONDICIONADA</t>
  </si>
  <si>
    <t>45086</t>
  </si>
  <si>
    <t>JUNTA CYL.- ESTANCIAS TEMPORALES CTRO.</t>
  </si>
  <si>
    <t>ECYL: PROGR.MIXTO F.E. ""CONSERV. Y MEJORA ESPACIO NATURALES</t>
  </si>
  <si>
    <t>ECYL: PROGR.MIXTO F.E. ""PINTURA II""</t>
  </si>
  <si>
    <t>ECYL: PROGR.MIXTO F.E. ""VIVEROS Y JARDINES""</t>
  </si>
  <si>
    <t>ECYL: PROGR.MIXTO F.E. ""CARPINTERÍA Y MUEBLE, DUPLO""</t>
  </si>
  <si>
    <t>ECYL: PROGR.MIXTO F.E. ""ATENC.SOCIOSANT.EN INSTIT., DUPLO""</t>
  </si>
  <si>
    <t>ECYL: PROGR.MIXTO F.E. ""TURISMO VALLADOLID""</t>
  </si>
  <si>
    <t>ECYL: Curso fod: ""trabajos de carpintería y mueble""</t>
  </si>
  <si>
    <t>ECYL: Prog. mixto f y e: ""pintura""</t>
  </si>
  <si>
    <t>45116</t>
  </si>
  <si>
    <t>ECYL.- PROG.MIXTO VALLADOLID SOCIAL DUPLO</t>
  </si>
  <si>
    <t>45117</t>
  </si>
  <si>
    <t>ECYL.- PROGRAMA MIXTO CARPINTERÍA DUPLO</t>
  </si>
  <si>
    <t>45118</t>
  </si>
  <si>
    <t>ECYL.- PROGRAMA MIXTO BARRIO ESPAÑA</t>
  </si>
  <si>
    <t>45129</t>
  </si>
  <si>
    <t>ECYL.- CONTRAT.PERCEPT.RENTA GARANTIZADA DE CIUDADANÍA</t>
  </si>
  <si>
    <t>45130</t>
  </si>
  <si>
    <t>ECYL, SUBV.CONTRATACION AGENTES IGUALDAD OPORTUNIDADES</t>
  </si>
  <si>
    <t>45131</t>
  </si>
  <si>
    <t>ECYL.- CURSO PLAN FOD (144/FOD/47/2016)</t>
  </si>
  <si>
    <t>46300</t>
  </si>
  <si>
    <t>MANCOMUNIDAD MPAL.TIERRAS DE VALLADOLID</t>
  </si>
  <si>
    <t>49702</t>
  </si>
  <si>
    <t>Séptimo Programa Marco Proyecto Livecity</t>
  </si>
  <si>
    <t>49705</t>
  </si>
  <si>
    <t>COMMONENERGY.- EFICIENCIA ENERG.EN EDIFICIOS COMERCIALES</t>
  </si>
  <si>
    <t>49707</t>
  </si>
  <si>
    <t>PROYECTO IN LIFE</t>
  </si>
  <si>
    <t>53700</t>
  </si>
  <si>
    <t>De empresas privadas.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</si>
</sst>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164" fontId="2" fillId="0" borderId="0" xfId="0" applyNumberFormat="1" applyFont="1" applyAlignment="1">
      <alignment vertical="center"/>
    </xf>
    <xf numFmtId="21" fontId="2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EJECUCIÓN INGRESO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5"/>
  <sheetViews>
    <sheetView tabSelected="1" zoomScale="80" zoomScaleNormal="80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K30" sqref="K30:K165"/>
    </sheetView>
  </sheetViews>
  <sheetFormatPr baseColWidth="10" defaultColWidth="11.3984375" defaultRowHeight="14"/>
  <cols>
    <col min="1" max="1" width="10.3984375" style="3" customWidth="1"/>
    <col min="2" max="4" width="5.3984375" style="3" customWidth="1"/>
    <col min="5" max="5" width="54.19921875" style="3" customWidth="1"/>
    <col min="6" max="6" width="15" style="3" customWidth="1"/>
    <col min="7" max="7" width="12.3984375" style="3" customWidth="1"/>
    <col min="8" max="8" width="14" style="3" customWidth="1"/>
    <col min="9" max="9" width="13.59765625" style="3" customWidth="1"/>
    <col min="10" max="10" width="11.3984375" style="3"/>
    <col min="11" max="11" width="16.09765625" style="3" bestFit="1" customWidth="1"/>
    <col min="12" max="13" width="11.3984375" style="3"/>
    <col min="14" max="14" width="9.09765625" style="3" customWidth="1"/>
    <col min="15" max="15" width="11" style="3" customWidth="1"/>
    <col min="16" max="16" width="12.8984375" style="3" bestFit="1" customWidth="1"/>
    <col min="17" max="16384" width="11.3984375" style="3"/>
  </cols>
  <sheetData>
    <row r="1" spans="1:16">
      <c r="A1" s="15" t="s">
        <v>0</v>
      </c>
      <c r="B1" s="15"/>
      <c r="C1" s="15"/>
      <c r="D1" s="15"/>
      <c r="E1" s="6"/>
      <c r="F1" s="1"/>
      <c r="G1" s="2"/>
    </row>
    <row r="2" spans="1:16">
      <c r="A2" s="15" t="s">
        <v>1</v>
      </c>
      <c r="B2" s="15"/>
      <c r="C2" s="15"/>
      <c r="D2" s="15"/>
      <c r="F2" s="17">
        <v>2016</v>
      </c>
      <c r="G2" s="5"/>
    </row>
    <row r="3" spans="1:16">
      <c r="A3" s="16" t="s">
        <v>269</v>
      </c>
      <c r="B3" s="16"/>
      <c r="C3" s="16"/>
      <c r="D3" s="16"/>
      <c r="F3" s="18">
        <v>42460</v>
      </c>
      <c r="G3" s="4"/>
    </row>
    <row r="5" spans="1:16" s="10" customFormat="1" ht="36" customHeight="1">
      <c r="A5" s="13" t="s">
        <v>2</v>
      </c>
      <c r="B5" s="13" t="s">
        <v>273</v>
      </c>
      <c r="C5" s="13" t="s">
        <v>274</v>
      </c>
      <c r="D5" s="13" t="s">
        <v>275</v>
      </c>
      <c r="E5" s="13" t="s">
        <v>3</v>
      </c>
      <c r="F5" s="14" t="s">
        <v>4</v>
      </c>
      <c r="G5" s="13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</row>
    <row r="6" spans="1:16">
      <c r="A6" s="20" t="s">
        <v>15</v>
      </c>
      <c r="B6" s="4" t="str">
        <f>LEFT(A6,1)</f>
        <v>1</v>
      </c>
      <c r="C6" s="4" t="str">
        <f>LEFT(A6,2)</f>
        <v>10</v>
      </c>
      <c r="D6" s="4" t="str">
        <f>LEFT(A6,3)</f>
        <v>100</v>
      </c>
      <c r="E6" s="21" t="s">
        <v>16</v>
      </c>
      <c r="F6" s="22">
        <v>6886135</v>
      </c>
      <c r="G6" s="22"/>
      <c r="H6" s="22">
        <v>6886135</v>
      </c>
      <c r="I6" s="22">
        <v>7405719.9699999997</v>
      </c>
      <c r="J6" s="9">
        <f>I6/H6</f>
        <v>1.0754537879376458</v>
      </c>
      <c r="K6" s="7"/>
      <c r="L6" s="7"/>
      <c r="M6" s="7"/>
      <c r="N6" s="9">
        <f>M6/I6</f>
        <v>0</v>
      </c>
      <c r="O6" s="7">
        <v>4358.16</v>
      </c>
      <c r="P6" s="7">
        <v>-5139502.78</v>
      </c>
    </row>
    <row r="7" spans="1:16">
      <c r="A7" s="20" t="s">
        <v>17</v>
      </c>
      <c r="B7" s="4" t="str">
        <f t="shared" ref="B7:B70" si="0">LEFT(A7,1)</f>
        <v>1</v>
      </c>
      <c r="C7" s="4" t="str">
        <f t="shared" ref="C7:C70" si="1">LEFT(A7,2)</f>
        <v>11</v>
      </c>
      <c r="D7" s="4" t="str">
        <f t="shared" ref="D7:D70" si="2">LEFT(A7,3)</f>
        <v>112</v>
      </c>
      <c r="E7" s="21" t="s">
        <v>18</v>
      </c>
      <c r="F7" s="22">
        <v>155000</v>
      </c>
      <c r="G7" s="22"/>
      <c r="H7" s="22">
        <v>155000</v>
      </c>
      <c r="I7" s="22">
        <v>304586.77</v>
      </c>
      <c r="J7" s="9">
        <f t="shared" ref="J7:J70" si="3">I7/H7</f>
        <v>1.9650759354838712</v>
      </c>
      <c r="N7" s="9">
        <f t="shared" ref="N7:N70" si="4">M7/I7</f>
        <v>0</v>
      </c>
      <c r="O7" s="8">
        <v>38.619999999999997</v>
      </c>
      <c r="P7" s="7">
        <v>-154961.38</v>
      </c>
    </row>
    <row r="8" spans="1:16">
      <c r="A8" s="20" t="s">
        <v>19</v>
      </c>
      <c r="B8" s="4" t="str">
        <f t="shared" si="0"/>
        <v>1</v>
      </c>
      <c r="C8" s="4" t="str">
        <f t="shared" si="1"/>
        <v>11</v>
      </c>
      <c r="D8" s="4" t="str">
        <f t="shared" si="2"/>
        <v>113</v>
      </c>
      <c r="E8" s="21" t="s">
        <v>20</v>
      </c>
      <c r="F8" s="22">
        <v>70600000</v>
      </c>
      <c r="G8" s="22"/>
      <c r="H8" s="22">
        <v>70600000</v>
      </c>
      <c r="I8" s="22">
        <v>69306068.730000004</v>
      </c>
      <c r="J8" s="9">
        <f t="shared" si="3"/>
        <v>0.98167236161473093</v>
      </c>
      <c r="K8" s="7"/>
      <c r="L8" s="7"/>
      <c r="M8" s="7"/>
      <c r="N8" s="9">
        <f t="shared" si="4"/>
        <v>0</v>
      </c>
      <c r="O8" s="7">
        <v>21882.73</v>
      </c>
      <c r="P8" s="7">
        <v>-70627730.75</v>
      </c>
    </row>
    <row r="9" spans="1:16">
      <c r="A9" s="20" t="s">
        <v>21</v>
      </c>
      <c r="B9" s="4" t="str">
        <f t="shared" si="0"/>
        <v>1</v>
      </c>
      <c r="C9" s="4" t="str">
        <f t="shared" si="1"/>
        <v>11</v>
      </c>
      <c r="D9" s="4" t="str">
        <f t="shared" si="2"/>
        <v>115</v>
      </c>
      <c r="E9" s="21" t="s">
        <v>22</v>
      </c>
      <c r="F9" s="22">
        <v>16850000</v>
      </c>
      <c r="G9" s="22"/>
      <c r="H9" s="22">
        <v>16850000</v>
      </c>
      <c r="I9" s="22">
        <v>15920183.220000001</v>
      </c>
      <c r="J9" s="9">
        <f t="shared" si="3"/>
        <v>0.94481799525222554</v>
      </c>
      <c r="K9" s="7"/>
      <c r="L9" s="7"/>
      <c r="M9" s="7"/>
      <c r="N9" s="9">
        <f t="shared" si="4"/>
        <v>0</v>
      </c>
      <c r="O9" s="7">
        <v>15757120.369999999</v>
      </c>
      <c r="P9" s="7">
        <v>-1030248.32</v>
      </c>
    </row>
    <row r="10" spans="1:16">
      <c r="A10" s="20" t="s">
        <v>23</v>
      </c>
      <c r="B10" s="4" t="str">
        <f t="shared" si="0"/>
        <v>1</v>
      </c>
      <c r="C10" s="4" t="str">
        <f t="shared" si="1"/>
        <v>11</v>
      </c>
      <c r="D10" s="4" t="str">
        <f t="shared" si="2"/>
        <v>116</v>
      </c>
      <c r="E10" s="21" t="s">
        <v>24</v>
      </c>
      <c r="F10" s="22">
        <v>6000000</v>
      </c>
      <c r="G10" s="22"/>
      <c r="H10" s="22">
        <v>6000000</v>
      </c>
      <c r="I10" s="22">
        <v>6540659.5099999998</v>
      </c>
      <c r="J10" s="9">
        <f t="shared" si="3"/>
        <v>1.0901099183333334</v>
      </c>
      <c r="K10" s="7"/>
      <c r="L10" s="8"/>
      <c r="M10" s="7"/>
      <c r="N10" s="9">
        <f t="shared" si="4"/>
        <v>0</v>
      </c>
      <c r="O10" s="7">
        <v>188311.95</v>
      </c>
      <c r="P10" s="7">
        <v>-5250469.8</v>
      </c>
    </row>
    <row r="11" spans="1:16">
      <c r="A11" s="20" t="s">
        <v>25</v>
      </c>
      <c r="B11" s="4" t="str">
        <f t="shared" si="0"/>
        <v>1</v>
      </c>
      <c r="C11" s="4" t="str">
        <f t="shared" si="1"/>
        <v>13</v>
      </c>
      <c r="D11" s="4" t="str">
        <f t="shared" si="2"/>
        <v>130</v>
      </c>
      <c r="E11" s="21" t="s">
        <v>26</v>
      </c>
      <c r="F11" s="22">
        <v>11500000</v>
      </c>
      <c r="G11" s="22"/>
      <c r="H11" s="22">
        <v>11500000</v>
      </c>
      <c r="I11" s="22">
        <v>10138401.99</v>
      </c>
      <c r="J11" s="9">
        <f t="shared" si="3"/>
        <v>0.88160017304347826</v>
      </c>
      <c r="K11" s="7"/>
      <c r="L11" s="7"/>
      <c r="M11" s="7"/>
      <c r="N11" s="9">
        <f t="shared" si="4"/>
        <v>0</v>
      </c>
      <c r="P11" s="7">
        <v>-10593924.33</v>
      </c>
    </row>
    <row r="12" spans="1:16">
      <c r="A12" s="20" t="s">
        <v>27</v>
      </c>
      <c r="B12" s="4" t="str">
        <f t="shared" si="0"/>
        <v>2</v>
      </c>
      <c r="C12" s="4" t="str">
        <f t="shared" si="1"/>
        <v>21</v>
      </c>
      <c r="D12" s="4" t="str">
        <f t="shared" si="2"/>
        <v>210</v>
      </c>
      <c r="E12" s="21" t="s">
        <v>28</v>
      </c>
      <c r="F12" s="22">
        <v>4741025</v>
      </c>
      <c r="G12" s="22"/>
      <c r="H12" s="22">
        <v>4741025</v>
      </c>
      <c r="I12" s="22">
        <v>4934898.4400000004</v>
      </c>
      <c r="J12" s="9">
        <f t="shared" si="3"/>
        <v>1.0408927267837651</v>
      </c>
      <c r="K12" s="7"/>
      <c r="L12" s="7"/>
      <c r="M12" s="7"/>
      <c r="N12" s="9">
        <f t="shared" si="4"/>
        <v>0</v>
      </c>
      <c r="O12" s="7">
        <v>14453.04</v>
      </c>
      <c r="P12" s="7">
        <v>-3527478.83</v>
      </c>
    </row>
    <row r="13" spans="1:16">
      <c r="A13" s="20" t="s">
        <v>29</v>
      </c>
      <c r="B13" s="4" t="str">
        <f t="shared" si="0"/>
        <v>2</v>
      </c>
      <c r="C13" s="4" t="str">
        <f t="shared" si="1"/>
        <v>22</v>
      </c>
      <c r="D13" s="4" t="str">
        <f t="shared" si="2"/>
        <v>220</v>
      </c>
      <c r="E13" s="21" t="s">
        <v>30</v>
      </c>
      <c r="F13" s="22">
        <v>78250</v>
      </c>
      <c r="G13" s="22"/>
      <c r="H13" s="22">
        <v>78250</v>
      </c>
      <c r="I13" s="22">
        <v>71014.19</v>
      </c>
      <c r="J13" s="9">
        <f t="shared" si="3"/>
        <v>0.90752958466453681</v>
      </c>
      <c r="K13" s="7"/>
      <c r="L13" s="8"/>
      <c r="M13" s="7"/>
      <c r="N13" s="9">
        <f t="shared" si="4"/>
        <v>0</v>
      </c>
      <c r="O13" s="8">
        <v>56.87</v>
      </c>
      <c r="P13" s="7">
        <v>-58719.59</v>
      </c>
    </row>
    <row r="14" spans="1:16">
      <c r="A14" s="20" t="s">
        <v>31</v>
      </c>
      <c r="B14" s="4" t="str">
        <f t="shared" si="0"/>
        <v>2</v>
      </c>
      <c r="C14" s="4" t="str">
        <f t="shared" si="1"/>
        <v>22</v>
      </c>
      <c r="D14" s="4" t="str">
        <f t="shared" si="2"/>
        <v>220</v>
      </c>
      <c r="E14" s="21" t="s">
        <v>32</v>
      </c>
      <c r="F14" s="22">
        <v>26625</v>
      </c>
      <c r="G14" s="22"/>
      <c r="H14" s="22">
        <v>26625</v>
      </c>
      <c r="I14" s="22">
        <v>28126.75</v>
      </c>
      <c r="J14" s="9">
        <f t="shared" si="3"/>
        <v>1.0564037558685446</v>
      </c>
      <c r="K14" s="7"/>
      <c r="L14" s="8"/>
      <c r="M14" s="7"/>
      <c r="N14" s="9">
        <f t="shared" si="4"/>
        <v>0</v>
      </c>
      <c r="O14" s="8">
        <v>3.24</v>
      </c>
      <c r="P14" s="7">
        <v>-20558.16</v>
      </c>
    </row>
    <row r="15" spans="1:16">
      <c r="A15" s="20" t="s">
        <v>33</v>
      </c>
      <c r="B15" s="4" t="str">
        <f t="shared" si="0"/>
        <v>2</v>
      </c>
      <c r="C15" s="4" t="str">
        <f t="shared" si="1"/>
        <v>22</v>
      </c>
      <c r="D15" s="4" t="str">
        <f t="shared" si="2"/>
        <v>220</v>
      </c>
      <c r="E15" s="21" t="s">
        <v>34</v>
      </c>
      <c r="F15" s="22">
        <v>631580</v>
      </c>
      <c r="G15" s="22"/>
      <c r="H15" s="22">
        <v>631580</v>
      </c>
      <c r="I15" s="22">
        <v>600237.72</v>
      </c>
      <c r="J15" s="9">
        <f t="shared" si="3"/>
        <v>0.95037480604198987</v>
      </c>
      <c r="K15" s="7"/>
      <c r="M15" s="7"/>
      <c r="N15" s="9">
        <f t="shared" si="4"/>
        <v>0</v>
      </c>
      <c r="P15" s="7">
        <v>-466643.39</v>
      </c>
    </row>
    <row r="16" spans="1:16">
      <c r="A16" s="20" t="s">
        <v>35</v>
      </c>
      <c r="B16" s="4" t="str">
        <f t="shared" si="0"/>
        <v>2</v>
      </c>
      <c r="C16" s="4" t="str">
        <f t="shared" si="1"/>
        <v>22</v>
      </c>
      <c r="D16" s="4" t="str">
        <f t="shared" si="2"/>
        <v>220</v>
      </c>
      <c r="E16" s="21" t="s">
        <v>36</v>
      </c>
      <c r="F16" s="22">
        <v>1238840</v>
      </c>
      <c r="G16" s="22"/>
      <c r="H16" s="22">
        <v>1238840</v>
      </c>
      <c r="I16" s="22">
        <v>1128222.08</v>
      </c>
      <c r="J16" s="9">
        <f t="shared" si="3"/>
        <v>0.91070846921313497</v>
      </c>
      <c r="K16" s="7"/>
      <c r="L16" s="7"/>
      <c r="M16" s="7"/>
      <c r="N16" s="9">
        <f t="shared" si="4"/>
        <v>0</v>
      </c>
      <c r="O16" s="8">
        <v>613.26</v>
      </c>
      <c r="P16" s="7">
        <v>-941720.75</v>
      </c>
    </row>
    <row r="17" spans="1:16">
      <c r="A17" s="20" t="s">
        <v>37</v>
      </c>
      <c r="B17" s="4" t="str">
        <f t="shared" si="0"/>
        <v>2</v>
      </c>
      <c r="C17" s="4" t="str">
        <f t="shared" si="1"/>
        <v>22</v>
      </c>
      <c r="D17" s="4" t="str">
        <f t="shared" si="2"/>
        <v>220</v>
      </c>
      <c r="E17" s="21" t="s">
        <v>38</v>
      </c>
      <c r="F17" s="22">
        <v>1820</v>
      </c>
      <c r="G17" s="22"/>
      <c r="H17" s="22">
        <v>1820</v>
      </c>
      <c r="I17" s="22">
        <v>1886.36</v>
      </c>
      <c r="J17" s="9">
        <f t="shared" si="3"/>
        <v>1.0364615384615383</v>
      </c>
      <c r="K17" s="8"/>
      <c r="M17" s="8"/>
      <c r="N17" s="9">
        <f t="shared" si="4"/>
        <v>0</v>
      </c>
      <c r="P17" s="7">
        <v>-1417.01</v>
      </c>
    </row>
    <row r="18" spans="1:16">
      <c r="A18" s="20" t="s">
        <v>39</v>
      </c>
      <c r="B18" s="4" t="str">
        <f t="shared" si="0"/>
        <v>2</v>
      </c>
      <c r="C18" s="4" t="str">
        <f t="shared" si="1"/>
        <v>29</v>
      </c>
      <c r="D18" s="4" t="str">
        <f t="shared" si="2"/>
        <v>290</v>
      </c>
      <c r="E18" s="21" t="s">
        <v>40</v>
      </c>
      <c r="F18" s="22">
        <v>3000000</v>
      </c>
      <c r="G18" s="22"/>
      <c r="H18" s="22">
        <v>3000000</v>
      </c>
      <c r="I18" s="22">
        <v>3065774.27</v>
      </c>
      <c r="J18" s="9">
        <f t="shared" si="3"/>
        <v>1.0219247566666667</v>
      </c>
      <c r="K18" s="7"/>
      <c r="L18" s="7"/>
      <c r="M18" s="7"/>
      <c r="N18" s="9">
        <f t="shared" si="4"/>
        <v>0</v>
      </c>
      <c r="O18" s="7">
        <v>184196.27</v>
      </c>
      <c r="P18" s="7">
        <v>-2541799.21</v>
      </c>
    </row>
    <row r="19" spans="1:16">
      <c r="A19" s="20" t="s">
        <v>41</v>
      </c>
      <c r="B19" s="4" t="str">
        <f t="shared" si="0"/>
        <v>3</v>
      </c>
      <c r="C19" s="4" t="str">
        <f t="shared" si="1"/>
        <v>30</v>
      </c>
      <c r="D19" s="4" t="str">
        <f t="shared" si="2"/>
        <v>302</v>
      </c>
      <c r="E19" s="21" t="s">
        <v>42</v>
      </c>
      <c r="F19" s="22"/>
      <c r="G19" s="22"/>
      <c r="H19" s="22"/>
      <c r="I19" s="22">
        <v>1015.19</v>
      </c>
      <c r="J19" s="9">
        <v>1</v>
      </c>
      <c r="L19" s="7"/>
      <c r="M19" s="7"/>
      <c r="N19" s="9">
        <f t="shared" si="4"/>
        <v>0</v>
      </c>
      <c r="O19" s="7">
        <v>2499</v>
      </c>
      <c r="P19" s="8">
        <v>-248.81</v>
      </c>
    </row>
    <row r="20" spans="1:16">
      <c r="A20" s="20" t="s">
        <v>43</v>
      </c>
      <c r="B20" s="4" t="str">
        <f t="shared" si="0"/>
        <v>3</v>
      </c>
      <c r="C20" s="4" t="str">
        <f t="shared" si="1"/>
        <v>31</v>
      </c>
      <c r="D20" s="4" t="str">
        <f t="shared" si="2"/>
        <v>319</v>
      </c>
      <c r="E20" s="21" t="s">
        <v>44</v>
      </c>
      <c r="F20" s="22">
        <v>40000</v>
      </c>
      <c r="G20" s="22"/>
      <c r="H20" s="22">
        <v>40000</v>
      </c>
      <c r="I20" s="22">
        <v>52872.26</v>
      </c>
      <c r="J20" s="9">
        <f t="shared" si="3"/>
        <v>1.3218065000000001</v>
      </c>
      <c r="L20" s="8"/>
      <c r="M20" s="8"/>
      <c r="N20" s="9">
        <f t="shared" si="4"/>
        <v>0</v>
      </c>
      <c r="O20" s="7">
        <v>4565.41</v>
      </c>
      <c r="P20" s="7">
        <v>-35661.050000000003</v>
      </c>
    </row>
    <row r="21" spans="1:16">
      <c r="A21" s="20" t="s">
        <v>45</v>
      </c>
      <c r="B21" s="4" t="str">
        <f t="shared" si="0"/>
        <v>3</v>
      </c>
      <c r="C21" s="4" t="str">
        <f t="shared" si="1"/>
        <v>32</v>
      </c>
      <c r="D21" s="4" t="str">
        <f t="shared" si="2"/>
        <v>321</v>
      </c>
      <c r="E21" s="21" t="s">
        <v>46</v>
      </c>
      <c r="F21" s="22">
        <v>1400000</v>
      </c>
      <c r="G21" s="22"/>
      <c r="H21" s="22">
        <v>1400000</v>
      </c>
      <c r="I21" s="22">
        <v>2271248.5</v>
      </c>
      <c r="J21" s="9">
        <f t="shared" si="3"/>
        <v>1.6223203571428571</v>
      </c>
      <c r="K21" s="7"/>
      <c r="L21" s="8"/>
      <c r="M21" s="7"/>
      <c r="N21" s="9">
        <f t="shared" si="4"/>
        <v>0</v>
      </c>
      <c r="O21" s="7">
        <v>23067.02</v>
      </c>
      <c r="P21" s="7">
        <v>-1159958.05</v>
      </c>
    </row>
    <row r="22" spans="1:16">
      <c r="A22" s="20" t="s">
        <v>47</v>
      </c>
      <c r="B22" s="4" t="str">
        <f t="shared" si="0"/>
        <v>3</v>
      </c>
      <c r="C22" s="4" t="str">
        <f t="shared" si="1"/>
        <v>32</v>
      </c>
      <c r="D22" s="4" t="str">
        <f t="shared" si="2"/>
        <v>323</v>
      </c>
      <c r="E22" s="21" t="s">
        <v>48</v>
      </c>
      <c r="F22" s="22">
        <v>220000</v>
      </c>
      <c r="G22" s="22"/>
      <c r="H22" s="22">
        <v>220000</v>
      </c>
      <c r="I22" s="22">
        <v>251869.29</v>
      </c>
      <c r="J22" s="9">
        <f t="shared" si="3"/>
        <v>1.1448604090909091</v>
      </c>
      <c r="K22" s="7"/>
      <c r="L22" s="7"/>
      <c r="M22" s="7"/>
      <c r="N22" s="9">
        <f t="shared" si="4"/>
        <v>0</v>
      </c>
      <c r="O22" s="7">
        <v>5264.93</v>
      </c>
      <c r="P22" s="7">
        <v>-190523.18</v>
      </c>
    </row>
    <row r="23" spans="1:16">
      <c r="A23" s="20" t="s">
        <v>49</v>
      </c>
      <c r="B23" s="4" t="str">
        <f t="shared" si="0"/>
        <v>3</v>
      </c>
      <c r="C23" s="4" t="str">
        <f t="shared" si="1"/>
        <v>32</v>
      </c>
      <c r="D23" s="4" t="str">
        <f t="shared" si="2"/>
        <v>325</v>
      </c>
      <c r="E23" s="21" t="s">
        <v>50</v>
      </c>
      <c r="F23" s="22">
        <v>150000</v>
      </c>
      <c r="G23" s="22"/>
      <c r="H23" s="22">
        <v>150000</v>
      </c>
      <c r="I23" s="22">
        <v>179028.36</v>
      </c>
      <c r="J23" s="9">
        <f t="shared" si="3"/>
        <v>1.1935224</v>
      </c>
      <c r="K23" s="7"/>
      <c r="L23" s="8"/>
      <c r="M23" s="7"/>
      <c r="N23" s="9">
        <f t="shared" si="4"/>
        <v>0</v>
      </c>
      <c r="O23" s="7">
        <v>14987.2</v>
      </c>
      <c r="P23" s="7">
        <v>-128886.19</v>
      </c>
    </row>
    <row r="24" spans="1:16">
      <c r="A24" s="20" t="s">
        <v>51</v>
      </c>
      <c r="B24" s="4" t="str">
        <f t="shared" si="0"/>
        <v>3</v>
      </c>
      <c r="C24" s="4" t="str">
        <f t="shared" si="1"/>
        <v>32</v>
      </c>
      <c r="D24" s="4" t="str">
        <f t="shared" si="2"/>
        <v>326</v>
      </c>
      <c r="E24" s="21" t="s">
        <v>52</v>
      </c>
      <c r="F24" s="22">
        <v>280000</v>
      </c>
      <c r="G24" s="22"/>
      <c r="H24" s="22">
        <v>280000</v>
      </c>
      <c r="I24" s="22">
        <v>381400.38</v>
      </c>
      <c r="J24" s="9">
        <f t="shared" si="3"/>
        <v>1.3621442142857143</v>
      </c>
      <c r="K24" s="7"/>
      <c r="L24" s="8"/>
      <c r="M24" s="7"/>
      <c r="N24" s="9">
        <f t="shared" si="4"/>
        <v>0</v>
      </c>
      <c r="O24" s="8">
        <v>591.74</v>
      </c>
      <c r="P24" s="7">
        <v>-235109.54</v>
      </c>
    </row>
    <row r="25" spans="1:16">
      <c r="A25" s="20" t="s">
        <v>53</v>
      </c>
      <c r="B25" s="4" t="str">
        <f t="shared" si="0"/>
        <v>3</v>
      </c>
      <c r="C25" s="4" t="str">
        <f t="shared" si="1"/>
        <v>32</v>
      </c>
      <c r="D25" s="4" t="str">
        <f t="shared" si="2"/>
        <v>329</v>
      </c>
      <c r="E25" s="21" t="s">
        <v>54</v>
      </c>
      <c r="F25" s="22">
        <v>10000</v>
      </c>
      <c r="G25" s="22"/>
      <c r="H25" s="22">
        <v>10000</v>
      </c>
      <c r="I25" s="22">
        <v>4736.6099999999997</v>
      </c>
      <c r="J25" s="9">
        <f t="shared" si="3"/>
        <v>0.47366099999999994</v>
      </c>
      <c r="K25" s="8"/>
      <c r="L25" s="7"/>
      <c r="M25" s="7"/>
      <c r="N25" s="9">
        <f t="shared" si="4"/>
        <v>0</v>
      </c>
      <c r="O25" s="8">
        <v>840.61</v>
      </c>
      <c r="P25" s="7">
        <v>-13923.72</v>
      </c>
    </row>
    <row r="26" spans="1:16">
      <c r="A26" s="20" t="s">
        <v>55</v>
      </c>
      <c r="B26" s="4" t="str">
        <f t="shared" si="0"/>
        <v>3</v>
      </c>
      <c r="C26" s="4" t="str">
        <f t="shared" si="1"/>
        <v>32</v>
      </c>
      <c r="D26" s="4" t="str">
        <f t="shared" si="2"/>
        <v>329</v>
      </c>
      <c r="E26" s="21" t="s">
        <v>56</v>
      </c>
      <c r="F26" s="22">
        <v>400000</v>
      </c>
      <c r="G26" s="22"/>
      <c r="H26" s="22">
        <v>400000</v>
      </c>
      <c r="I26" s="22">
        <v>320898.65000000002</v>
      </c>
      <c r="J26" s="9">
        <f t="shared" si="3"/>
        <v>0.8022466250000001</v>
      </c>
      <c r="K26" s="7"/>
      <c r="M26" s="7"/>
      <c r="N26" s="9">
        <f t="shared" si="4"/>
        <v>0</v>
      </c>
      <c r="O26" s="7">
        <v>229724.47</v>
      </c>
      <c r="P26" s="7">
        <v>-167610.4</v>
      </c>
    </row>
    <row r="27" spans="1:16">
      <c r="A27" s="20" t="s">
        <v>57</v>
      </c>
      <c r="B27" s="4" t="str">
        <f t="shared" si="0"/>
        <v>3</v>
      </c>
      <c r="C27" s="4" t="str">
        <f t="shared" si="1"/>
        <v>32</v>
      </c>
      <c r="D27" s="4" t="str">
        <f t="shared" si="2"/>
        <v>329</v>
      </c>
      <c r="E27" s="21" t="s">
        <v>58</v>
      </c>
      <c r="F27" s="22">
        <v>10000</v>
      </c>
      <c r="G27" s="22"/>
      <c r="H27" s="22">
        <v>10000</v>
      </c>
      <c r="I27" s="22">
        <v>16580.87</v>
      </c>
      <c r="J27" s="9">
        <f t="shared" si="3"/>
        <v>1.6580869999999999</v>
      </c>
      <c r="K27" s="8"/>
      <c r="M27" s="8"/>
      <c r="N27" s="9">
        <f t="shared" si="4"/>
        <v>0</v>
      </c>
      <c r="O27" s="7">
        <v>1149.54</v>
      </c>
      <c r="P27" s="7">
        <v>-8700.52</v>
      </c>
    </row>
    <row r="28" spans="1:16">
      <c r="A28" s="20" t="s">
        <v>59</v>
      </c>
      <c r="B28" s="4" t="str">
        <f t="shared" si="0"/>
        <v>3</v>
      </c>
      <c r="C28" s="4" t="str">
        <f t="shared" si="1"/>
        <v>32</v>
      </c>
      <c r="D28" s="4" t="str">
        <f t="shared" si="2"/>
        <v>329</v>
      </c>
      <c r="E28" s="21" t="s">
        <v>60</v>
      </c>
      <c r="F28" s="22">
        <v>15000</v>
      </c>
      <c r="G28" s="22"/>
      <c r="H28" s="22">
        <v>15000</v>
      </c>
      <c r="I28" s="22">
        <v>13136.41</v>
      </c>
      <c r="J28" s="9">
        <f t="shared" si="3"/>
        <v>0.87576066666666663</v>
      </c>
      <c r="N28" s="9"/>
      <c r="P28" s="7">
        <v>-15000</v>
      </c>
    </row>
    <row r="29" spans="1:16">
      <c r="A29" s="20" t="s">
        <v>61</v>
      </c>
      <c r="B29" s="4" t="str">
        <f t="shared" si="0"/>
        <v>3</v>
      </c>
      <c r="C29" s="4" t="str">
        <f t="shared" si="1"/>
        <v>32</v>
      </c>
      <c r="D29" s="4" t="str">
        <f t="shared" si="2"/>
        <v>329</v>
      </c>
      <c r="E29" s="21" t="s">
        <v>62</v>
      </c>
      <c r="F29" s="22"/>
      <c r="G29" s="22"/>
      <c r="H29" s="22"/>
      <c r="I29" s="22">
        <v>90.6</v>
      </c>
      <c r="J29" s="9">
        <v>1</v>
      </c>
      <c r="N29" s="9"/>
    </row>
    <row r="30" spans="1:16">
      <c r="A30" s="20" t="s">
        <v>63</v>
      </c>
      <c r="B30" s="4" t="str">
        <f t="shared" si="0"/>
        <v>3</v>
      </c>
      <c r="C30" s="4" t="str">
        <f t="shared" si="1"/>
        <v>33</v>
      </c>
      <c r="D30" s="4" t="str">
        <f t="shared" si="2"/>
        <v>330</v>
      </c>
      <c r="E30" s="21" t="s">
        <v>64</v>
      </c>
      <c r="F30" s="22">
        <v>5450000</v>
      </c>
      <c r="G30" s="22"/>
      <c r="H30" s="22">
        <v>5450000</v>
      </c>
      <c r="I30" s="22">
        <v>5228438.0599999996</v>
      </c>
      <c r="J30" s="9">
        <f t="shared" si="3"/>
        <v>0.95934643302752287</v>
      </c>
      <c r="K30" s="22">
        <v>7458017.8899999997</v>
      </c>
      <c r="L30" s="8"/>
      <c r="M30" s="7"/>
      <c r="N30" s="9">
        <f t="shared" si="4"/>
        <v>0</v>
      </c>
      <c r="P30" s="7">
        <v>-5161167.3499999996</v>
      </c>
    </row>
    <row r="31" spans="1:16">
      <c r="A31" s="20" t="s">
        <v>65</v>
      </c>
      <c r="B31" s="4" t="str">
        <f t="shared" si="0"/>
        <v>3</v>
      </c>
      <c r="C31" s="4" t="str">
        <f t="shared" si="1"/>
        <v>33</v>
      </c>
      <c r="D31" s="4" t="str">
        <f t="shared" si="2"/>
        <v>331</v>
      </c>
      <c r="E31" s="21" t="s">
        <v>66</v>
      </c>
      <c r="F31" s="22">
        <v>1600000</v>
      </c>
      <c r="G31" s="22"/>
      <c r="H31" s="22">
        <v>1600000</v>
      </c>
      <c r="I31" s="22">
        <v>1618933.31</v>
      </c>
      <c r="J31" s="9">
        <f t="shared" si="3"/>
        <v>1.0118333187499999</v>
      </c>
      <c r="K31" s="22">
        <v>239838.29</v>
      </c>
      <c r="L31" s="7"/>
      <c r="M31" s="7"/>
      <c r="N31" s="9">
        <f t="shared" si="4"/>
        <v>0</v>
      </c>
      <c r="O31" s="7">
        <v>18096.57</v>
      </c>
      <c r="P31" s="7">
        <v>-1577821.03</v>
      </c>
    </row>
    <row r="32" spans="1:16">
      <c r="A32" s="20" t="s">
        <v>67</v>
      </c>
      <c r="B32" s="4" t="str">
        <f t="shared" si="0"/>
        <v>3</v>
      </c>
      <c r="C32" s="4" t="str">
        <f t="shared" si="1"/>
        <v>33</v>
      </c>
      <c r="D32" s="4" t="str">
        <f t="shared" si="2"/>
        <v>334</v>
      </c>
      <c r="E32" s="21" t="s">
        <v>68</v>
      </c>
      <c r="F32" s="22">
        <v>20000</v>
      </c>
      <c r="G32" s="22"/>
      <c r="H32" s="22">
        <v>20000</v>
      </c>
      <c r="I32" s="22">
        <v>16994.310000000001</v>
      </c>
      <c r="J32" s="9">
        <f t="shared" si="3"/>
        <v>0.84971550000000007</v>
      </c>
      <c r="K32" s="22">
        <v>66268998.259999998</v>
      </c>
      <c r="L32" s="8"/>
      <c r="M32" s="7"/>
      <c r="N32" s="9">
        <f t="shared" si="4"/>
        <v>0</v>
      </c>
      <c r="P32" s="7">
        <v>-18843.12</v>
      </c>
    </row>
    <row r="33" spans="1:16">
      <c r="A33" s="20" t="s">
        <v>69</v>
      </c>
      <c r="B33" s="4" t="str">
        <f t="shared" si="0"/>
        <v>3</v>
      </c>
      <c r="C33" s="4" t="str">
        <f t="shared" si="1"/>
        <v>33</v>
      </c>
      <c r="D33" s="4" t="str">
        <f t="shared" si="2"/>
        <v>335</v>
      </c>
      <c r="E33" s="21" t="s">
        <v>70</v>
      </c>
      <c r="F33" s="22">
        <v>650000</v>
      </c>
      <c r="G33" s="22"/>
      <c r="H33" s="22">
        <v>650000</v>
      </c>
      <c r="I33" s="22">
        <v>887922.81</v>
      </c>
      <c r="J33" s="9">
        <f t="shared" si="3"/>
        <v>1.3660350923076925</v>
      </c>
      <c r="K33" s="22">
        <v>14671507.1</v>
      </c>
      <c r="M33" s="8"/>
      <c r="N33" s="9">
        <f t="shared" si="4"/>
        <v>0</v>
      </c>
      <c r="O33" s="7">
        <v>11047.62</v>
      </c>
      <c r="P33" s="7">
        <v>-638537.66</v>
      </c>
    </row>
    <row r="34" spans="1:16">
      <c r="A34" s="20" t="s">
        <v>71</v>
      </c>
      <c r="B34" s="4" t="str">
        <f t="shared" si="0"/>
        <v>3</v>
      </c>
      <c r="C34" s="4" t="str">
        <f t="shared" si="1"/>
        <v>33</v>
      </c>
      <c r="D34" s="4" t="str">
        <f t="shared" si="2"/>
        <v>335</v>
      </c>
      <c r="E34" s="21" t="s">
        <v>72</v>
      </c>
      <c r="F34" s="22">
        <v>50000</v>
      </c>
      <c r="G34" s="22"/>
      <c r="H34" s="22">
        <v>50000</v>
      </c>
      <c r="I34" s="22">
        <v>80656.160000000003</v>
      </c>
      <c r="J34" s="9">
        <f t="shared" si="3"/>
        <v>1.6131232</v>
      </c>
      <c r="K34" s="22">
        <v>5768236.3799999999</v>
      </c>
      <c r="L34" s="8"/>
      <c r="M34" s="8"/>
      <c r="N34" s="9">
        <f t="shared" si="4"/>
        <v>0</v>
      </c>
      <c r="O34" s="8">
        <v>129.13999999999999</v>
      </c>
      <c r="P34" s="7">
        <v>-50033.56</v>
      </c>
    </row>
    <row r="35" spans="1:16">
      <c r="A35" s="20" t="s">
        <v>73</v>
      </c>
      <c r="B35" s="4" t="str">
        <f t="shared" si="0"/>
        <v>3</v>
      </c>
      <c r="C35" s="4" t="str">
        <f t="shared" si="1"/>
        <v>33</v>
      </c>
      <c r="D35" s="4" t="str">
        <f t="shared" si="2"/>
        <v>335</v>
      </c>
      <c r="E35" s="21" t="s">
        <v>74</v>
      </c>
      <c r="F35" s="22">
        <v>500000</v>
      </c>
      <c r="G35" s="22"/>
      <c r="H35" s="22">
        <v>500000</v>
      </c>
      <c r="I35" s="22">
        <v>483499.72</v>
      </c>
      <c r="J35" s="9">
        <f t="shared" si="3"/>
        <v>0.96699943999999993</v>
      </c>
      <c r="K35" s="22">
        <v>9852034.5700000003</v>
      </c>
      <c r="L35" s="8"/>
      <c r="M35" s="7"/>
      <c r="N35" s="9">
        <f t="shared" si="4"/>
        <v>0</v>
      </c>
      <c r="O35" s="7">
        <v>13561.08</v>
      </c>
      <c r="P35" s="7">
        <v>-445218.72</v>
      </c>
    </row>
    <row r="36" spans="1:16">
      <c r="A36" s="20" t="s">
        <v>75</v>
      </c>
      <c r="B36" s="4" t="str">
        <f t="shared" si="0"/>
        <v>3</v>
      </c>
      <c r="C36" s="4" t="str">
        <f t="shared" si="1"/>
        <v>33</v>
      </c>
      <c r="D36" s="4" t="str">
        <f t="shared" si="2"/>
        <v>335</v>
      </c>
      <c r="E36" s="21" t="s">
        <v>76</v>
      </c>
      <c r="F36" s="22">
        <v>4530000</v>
      </c>
      <c r="G36" s="22"/>
      <c r="H36" s="22">
        <v>4530000</v>
      </c>
      <c r="I36" s="22">
        <v>5074593.04</v>
      </c>
      <c r="J36" s="9">
        <f t="shared" si="3"/>
        <v>1.1202192141280354</v>
      </c>
      <c r="K36" s="22">
        <v>5326125.54</v>
      </c>
      <c r="L36" s="8"/>
      <c r="M36" s="7"/>
      <c r="N36" s="9">
        <f t="shared" si="4"/>
        <v>0</v>
      </c>
      <c r="O36" s="7">
        <v>1315850.9099999999</v>
      </c>
      <c r="P36" s="7">
        <v>-2476279.0499999998</v>
      </c>
    </row>
    <row r="37" spans="1:16">
      <c r="A37" s="20" t="s">
        <v>77</v>
      </c>
      <c r="B37" s="4" t="str">
        <f t="shared" si="0"/>
        <v>3</v>
      </c>
      <c r="C37" s="4" t="str">
        <f t="shared" si="1"/>
        <v>33</v>
      </c>
      <c r="D37" s="4" t="str">
        <f t="shared" si="2"/>
        <v>335</v>
      </c>
      <c r="E37" s="21" t="s">
        <v>78</v>
      </c>
      <c r="F37" s="22">
        <v>220000</v>
      </c>
      <c r="G37" s="22"/>
      <c r="H37" s="22">
        <v>220000</v>
      </c>
      <c r="I37" s="22">
        <v>725647.46</v>
      </c>
      <c r="J37" s="9">
        <f t="shared" si="3"/>
        <v>3.2983975454545451</v>
      </c>
      <c r="K37" s="22">
        <v>78576.600000000006</v>
      </c>
      <c r="M37" s="7"/>
      <c r="N37" s="9">
        <f t="shared" si="4"/>
        <v>0</v>
      </c>
      <c r="O37" s="8">
        <v>459.27</v>
      </c>
      <c r="P37" s="7">
        <v>-206106.23</v>
      </c>
    </row>
    <row r="38" spans="1:16">
      <c r="A38" s="20" t="s">
        <v>276</v>
      </c>
      <c r="B38" s="4" t="str">
        <f t="shared" si="0"/>
        <v>3</v>
      </c>
      <c r="C38" s="4" t="str">
        <f t="shared" si="1"/>
        <v>33</v>
      </c>
      <c r="D38" s="4" t="str">
        <f t="shared" si="2"/>
        <v>335</v>
      </c>
      <c r="E38" s="21" t="s">
        <v>277</v>
      </c>
      <c r="F38" s="22"/>
      <c r="G38" s="22"/>
      <c r="H38" s="22"/>
      <c r="I38" s="22"/>
      <c r="J38" s="9">
        <v>1</v>
      </c>
      <c r="K38" s="22">
        <v>28515.07</v>
      </c>
      <c r="M38" s="7"/>
      <c r="N38" s="9" t="e">
        <f t="shared" si="4"/>
        <v>#DIV/0!</v>
      </c>
      <c r="P38" s="7">
        <v>-900101.03</v>
      </c>
    </row>
    <row r="39" spans="1:16">
      <c r="A39" s="20" t="s">
        <v>79</v>
      </c>
      <c r="B39" s="4" t="str">
        <f t="shared" si="0"/>
        <v>3</v>
      </c>
      <c r="C39" s="4" t="str">
        <f t="shared" si="1"/>
        <v>33</v>
      </c>
      <c r="D39" s="4" t="str">
        <f t="shared" si="2"/>
        <v>338</v>
      </c>
      <c r="E39" s="21" t="s">
        <v>80</v>
      </c>
      <c r="F39" s="22">
        <v>1100000</v>
      </c>
      <c r="G39" s="22"/>
      <c r="H39" s="22">
        <v>1100000</v>
      </c>
      <c r="I39" s="22">
        <v>741646.16</v>
      </c>
      <c r="J39" s="9">
        <f t="shared" si="3"/>
        <v>0.67422378181818188</v>
      </c>
      <c r="K39" s="22">
        <v>659746.43999999994</v>
      </c>
      <c r="L39" s="8"/>
      <c r="M39" s="8"/>
      <c r="N39" s="9">
        <f t="shared" si="4"/>
        <v>0</v>
      </c>
      <c r="P39" s="7">
        <v>-142681</v>
      </c>
    </row>
    <row r="40" spans="1:16">
      <c r="A40" s="20" t="s">
        <v>81</v>
      </c>
      <c r="B40" s="4" t="str">
        <f t="shared" si="0"/>
        <v>3</v>
      </c>
      <c r="C40" s="4" t="str">
        <f t="shared" si="1"/>
        <v>34</v>
      </c>
      <c r="D40" s="4" t="str">
        <f t="shared" si="2"/>
        <v>342</v>
      </c>
      <c r="E40" s="21" t="s">
        <v>82</v>
      </c>
      <c r="F40" s="22">
        <v>142680</v>
      </c>
      <c r="G40" s="22"/>
      <c r="H40" s="22">
        <v>142680</v>
      </c>
      <c r="I40" s="22">
        <v>76822</v>
      </c>
      <c r="J40" s="9">
        <f t="shared" si="3"/>
        <v>0.53842164283711802</v>
      </c>
      <c r="K40" s="22">
        <v>1193383.08</v>
      </c>
      <c r="L40" s="8"/>
      <c r="M40" s="7"/>
      <c r="N40" s="9">
        <f t="shared" si="4"/>
        <v>0</v>
      </c>
      <c r="P40" s="7">
        <v>-892467.7</v>
      </c>
    </row>
    <row r="41" spans="1:16">
      <c r="A41" s="20" t="s">
        <v>83</v>
      </c>
      <c r="B41" s="4" t="str">
        <f t="shared" si="0"/>
        <v>3</v>
      </c>
      <c r="C41" s="4" t="str">
        <f t="shared" si="1"/>
        <v>34</v>
      </c>
      <c r="D41" s="4" t="str">
        <f t="shared" si="2"/>
        <v>342</v>
      </c>
      <c r="E41" s="21" t="s">
        <v>84</v>
      </c>
      <c r="F41" s="22">
        <v>1109000</v>
      </c>
      <c r="G41" s="22"/>
      <c r="H41" s="22">
        <v>1109000</v>
      </c>
      <c r="I41" s="22">
        <v>1047941.3</v>
      </c>
      <c r="J41" s="9">
        <f t="shared" si="3"/>
        <v>0.94494256086564477</v>
      </c>
      <c r="K41" s="22">
        <v>1886.36</v>
      </c>
      <c r="M41" s="7"/>
      <c r="N41" s="9">
        <f t="shared" si="4"/>
        <v>0</v>
      </c>
      <c r="P41" s="7">
        <v>2361</v>
      </c>
    </row>
    <row r="42" spans="1:16">
      <c r="A42" s="20" t="s">
        <v>85</v>
      </c>
      <c r="B42" s="4" t="str">
        <f t="shared" si="0"/>
        <v>3</v>
      </c>
      <c r="C42" s="4" t="str">
        <f t="shared" si="1"/>
        <v>34</v>
      </c>
      <c r="D42" s="4" t="str">
        <f t="shared" si="2"/>
        <v>344</v>
      </c>
      <c r="E42" s="21" t="s">
        <v>86</v>
      </c>
      <c r="F42" s="22"/>
      <c r="G42" s="22"/>
      <c r="H42" s="22"/>
      <c r="I42" s="22">
        <v>2361</v>
      </c>
      <c r="J42" s="9">
        <v>1</v>
      </c>
      <c r="K42" s="22">
        <v>3891106.9</v>
      </c>
      <c r="L42" s="8"/>
      <c r="M42" s="7"/>
      <c r="N42" s="9">
        <f t="shared" si="4"/>
        <v>0</v>
      </c>
      <c r="O42" s="8">
        <v>9</v>
      </c>
      <c r="P42" s="7">
        <v>3374</v>
      </c>
    </row>
    <row r="43" spans="1:16">
      <c r="A43" s="20" t="s">
        <v>87</v>
      </c>
      <c r="B43" s="4" t="str">
        <f t="shared" si="0"/>
        <v>3</v>
      </c>
      <c r="C43" s="4" t="str">
        <f t="shared" si="1"/>
        <v>34</v>
      </c>
      <c r="D43" s="4" t="str">
        <f t="shared" si="2"/>
        <v>349</v>
      </c>
      <c r="E43" s="21" t="s">
        <v>88</v>
      </c>
      <c r="F43" s="22"/>
      <c r="G43" s="22"/>
      <c r="H43" s="22"/>
      <c r="I43" s="22">
        <v>24060.9</v>
      </c>
      <c r="J43" s="9">
        <v>1</v>
      </c>
      <c r="K43" s="22">
        <v>24246.57</v>
      </c>
      <c r="M43" s="7"/>
      <c r="N43" s="9">
        <f t="shared" si="4"/>
        <v>0</v>
      </c>
      <c r="O43" s="7">
        <v>1510.44</v>
      </c>
      <c r="P43" s="7">
        <v>-16632.990000000002</v>
      </c>
    </row>
    <row r="44" spans="1:16">
      <c r="A44" s="20" t="s">
        <v>89</v>
      </c>
      <c r="B44" s="4" t="str">
        <f t="shared" si="0"/>
        <v>3</v>
      </c>
      <c r="C44" s="4" t="str">
        <f t="shared" si="1"/>
        <v>34</v>
      </c>
      <c r="D44" s="4" t="str">
        <f t="shared" si="2"/>
        <v>349</v>
      </c>
      <c r="E44" s="21" t="s">
        <v>90</v>
      </c>
      <c r="F44" s="22">
        <v>20000</v>
      </c>
      <c r="G44" s="22"/>
      <c r="H44" s="22">
        <v>20000</v>
      </c>
      <c r="I44" s="22">
        <v>20533.59</v>
      </c>
      <c r="J44" s="9">
        <f t="shared" si="3"/>
        <v>1.0266795</v>
      </c>
      <c r="K44" s="22">
        <v>35470.339999999997</v>
      </c>
      <c r="M44" s="8"/>
      <c r="N44" s="9">
        <f t="shared" si="4"/>
        <v>0</v>
      </c>
      <c r="P44" s="7">
        <v>-14400</v>
      </c>
    </row>
    <row r="45" spans="1:16">
      <c r="A45" s="20" t="s">
        <v>91</v>
      </c>
      <c r="B45" s="4" t="str">
        <f t="shared" si="0"/>
        <v>3</v>
      </c>
      <c r="C45" s="4" t="str">
        <f t="shared" si="1"/>
        <v>34</v>
      </c>
      <c r="D45" s="4" t="str">
        <f t="shared" si="2"/>
        <v>349</v>
      </c>
      <c r="E45" s="21" t="s">
        <v>92</v>
      </c>
      <c r="F45" s="22">
        <v>15000</v>
      </c>
      <c r="G45" s="22"/>
      <c r="H45" s="22">
        <v>15000</v>
      </c>
      <c r="I45" s="22">
        <v>14486.77</v>
      </c>
      <c r="J45" s="9">
        <f t="shared" si="3"/>
        <v>0.96578466666666674</v>
      </c>
      <c r="K45" s="22">
        <v>2241072.62</v>
      </c>
      <c r="N45" s="9"/>
    </row>
    <row r="46" spans="1:16">
      <c r="A46" s="20" t="s">
        <v>93</v>
      </c>
      <c r="B46" s="4" t="str">
        <f t="shared" si="0"/>
        <v>3</v>
      </c>
      <c r="C46" s="4" t="str">
        <f t="shared" si="1"/>
        <v>34</v>
      </c>
      <c r="D46" s="4" t="str">
        <f t="shared" si="2"/>
        <v>349</v>
      </c>
      <c r="E46" s="21" t="s">
        <v>94</v>
      </c>
      <c r="F46" s="22"/>
      <c r="G46" s="22"/>
      <c r="H46" s="22"/>
      <c r="I46" s="22">
        <v>3380.16</v>
      </c>
      <c r="J46" s="9">
        <v>1</v>
      </c>
      <c r="K46" s="22">
        <v>262252.93</v>
      </c>
      <c r="N46" s="9"/>
      <c r="P46" s="7">
        <v>-1240000</v>
      </c>
    </row>
    <row r="47" spans="1:16">
      <c r="A47" s="20" t="s">
        <v>278</v>
      </c>
      <c r="B47" s="4" t="str">
        <f t="shared" si="0"/>
        <v>3</v>
      </c>
      <c r="C47" s="4" t="str">
        <f t="shared" si="1"/>
        <v>34</v>
      </c>
      <c r="D47" s="4" t="str">
        <f t="shared" si="2"/>
        <v>349</v>
      </c>
      <c r="E47" s="21" t="s">
        <v>279</v>
      </c>
      <c r="F47" s="22"/>
      <c r="G47" s="22"/>
      <c r="H47" s="22"/>
      <c r="I47" s="22">
        <v>3605.87</v>
      </c>
      <c r="J47" s="9">
        <v>1</v>
      </c>
      <c r="K47" s="22">
        <v>165095.93</v>
      </c>
      <c r="N47" s="9">
        <f t="shared" si="4"/>
        <v>0</v>
      </c>
      <c r="O47" s="7">
        <v>9396.2000000000007</v>
      </c>
      <c r="P47" s="7">
        <v>-100603.8</v>
      </c>
    </row>
    <row r="48" spans="1:16">
      <c r="A48" s="20" t="s">
        <v>95</v>
      </c>
      <c r="B48" s="4" t="str">
        <f t="shared" si="0"/>
        <v>3</v>
      </c>
      <c r="C48" s="4" t="str">
        <f t="shared" si="1"/>
        <v>35</v>
      </c>
      <c r="D48" s="4" t="str">
        <f t="shared" si="2"/>
        <v>351</v>
      </c>
      <c r="E48" s="21" t="s">
        <v>96</v>
      </c>
      <c r="F48" s="22">
        <v>1240000</v>
      </c>
      <c r="G48" s="22"/>
      <c r="H48" s="22">
        <v>1240000</v>
      </c>
      <c r="I48" s="22">
        <v>1098239.8799999999</v>
      </c>
      <c r="J48" s="9">
        <f t="shared" si="3"/>
        <v>0.88567732258064502</v>
      </c>
      <c r="K48" s="22">
        <v>344458.53</v>
      </c>
      <c r="M48" s="7"/>
      <c r="N48" s="9">
        <f t="shared" si="4"/>
        <v>0</v>
      </c>
      <c r="P48" s="7">
        <v>43116</v>
      </c>
    </row>
    <row r="49" spans="1:16">
      <c r="A49" s="20" t="s">
        <v>97</v>
      </c>
      <c r="B49" s="4" t="str">
        <f t="shared" si="0"/>
        <v>3</v>
      </c>
      <c r="C49" s="4" t="str">
        <f t="shared" si="1"/>
        <v>36</v>
      </c>
      <c r="D49" s="4" t="str">
        <f t="shared" si="2"/>
        <v>360</v>
      </c>
      <c r="E49" s="21" t="s">
        <v>98</v>
      </c>
      <c r="F49" s="22">
        <v>110000</v>
      </c>
      <c r="G49" s="22"/>
      <c r="H49" s="22">
        <v>110000</v>
      </c>
      <c r="I49" s="22">
        <v>189496.98</v>
      </c>
      <c r="J49" s="9">
        <f t="shared" si="3"/>
        <v>1.7226998181818183</v>
      </c>
      <c r="K49" s="22">
        <v>9859.33</v>
      </c>
      <c r="N49" s="9"/>
      <c r="P49" s="7">
        <v>-57000</v>
      </c>
    </row>
    <row r="50" spans="1:16">
      <c r="A50" s="20" t="s">
        <v>99</v>
      </c>
      <c r="B50" s="4" t="str">
        <f t="shared" si="0"/>
        <v>3</v>
      </c>
      <c r="C50" s="4" t="str">
        <f t="shared" si="1"/>
        <v>36</v>
      </c>
      <c r="D50" s="4" t="str">
        <f t="shared" si="2"/>
        <v>360</v>
      </c>
      <c r="E50" s="21" t="s">
        <v>100</v>
      </c>
      <c r="F50" s="22">
        <v>6500</v>
      </c>
      <c r="G50" s="22"/>
      <c r="H50" s="22">
        <v>6500</v>
      </c>
      <c r="I50" s="22">
        <v>115935.52</v>
      </c>
      <c r="J50" s="9">
        <f t="shared" si="3"/>
        <v>17.836233846153846</v>
      </c>
      <c r="K50" s="22">
        <v>825715.27</v>
      </c>
      <c r="N50" s="9">
        <f t="shared" si="4"/>
        <v>0</v>
      </c>
      <c r="O50" s="7">
        <v>19139.080000000002</v>
      </c>
      <c r="P50" s="7">
        <v>-60860.92</v>
      </c>
    </row>
    <row r="51" spans="1:16">
      <c r="A51" s="20" t="s">
        <v>101</v>
      </c>
      <c r="B51" s="4" t="str">
        <f t="shared" si="0"/>
        <v>3</v>
      </c>
      <c r="C51" s="4" t="str">
        <f t="shared" si="1"/>
        <v>36</v>
      </c>
      <c r="D51" s="4" t="str">
        <f t="shared" si="2"/>
        <v>360</v>
      </c>
      <c r="E51" s="21" t="s">
        <v>102</v>
      </c>
      <c r="F51" s="22">
        <v>57000</v>
      </c>
      <c r="G51" s="22"/>
      <c r="H51" s="22">
        <v>57000</v>
      </c>
      <c r="I51" s="22">
        <v>7766.4</v>
      </c>
      <c r="J51" s="9">
        <f t="shared" si="3"/>
        <v>0.13625263157894738</v>
      </c>
      <c r="K51" s="22">
        <v>10905.76</v>
      </c>
      <c r="M51" s="7"/>
      <c r="N51" s="9">
        <f t="shared" si="4"/>
        <v>0</v>
      </c>
      <c r="O51" s="7">
        <v>76580.06</v>
      </c>
      <c r="P51" s="7">
        <v>-910002.75</v>
      </c>
    </row>
    <row r="52" spans="1:16">
      <c r="A52" s="20" t="s">
        <v>103</v>
      </c>
      <c r="B52" s="4" t="str">
        <f t="shared" si="0"/>
        <v>3</v>
      </c>
      <c r="C52" s="4" t="str">
        <f t="shared" si="1"/>
        <v>36</v>
      </c>
      <c r="D52" s="4" t="str">
        <f t="shared" si="2"/>
        <v>360</v>
      </c>
      <c r="E52" s="21" t="s">
        <v>104</v>
      </c>
      <c r="F52" s="22">
        <v>80000</v>
      </c>
      <c r="G52" s="22"/>
      <c r="H52" s="22">
        <v>80000</v>
      </c>
      <c r="I52" s="22">
        <v>110055.11</v>
      </c>
      <c r="J52" s="9">
        <f t="shared" si="3"/>
        <v>1.375688875</v>
      </c>
      <c r="K52" s="22">
        <v>6821.04</v>
      </c>
      <c r="N52" s="9"/>
    </row>
    <row r="53" spans="1:16">
      <c r="A53" s="20" t="s">
        <v>105</v>
      </c>
      <c r="B53" s="4" t="str">
        <f t="shared" si="0"/>
        <v>3</v>
      </c>
      <c r="C53" s="4" t="str">
        <f t="shared" si="1"/>
        <v>36</v>
      </c>
      <c r="D53" s="4" t="str">
        <f t="shared" si="2"/>
        <v>360</v>
      </c>
      <c r="E53" s="21" t="s">
        <v>106</v>
      </c>
      <c r="F53" s="22">
        <v>1000000</v>
      </c>
      <c r="G53" s="22"/>
      <c r="H53" s="22">
        <v>1000000</v>
      </c>
      <c r="I53" s="22">
        <v>890996.48</v>
      </c>
      <c r="J53" s="9">
        <f t="shared" si="3"/>
        <v>0.89099647999999998</v>
      </c>
      <c r="K53" s="22">
        <v>90.6</v>
      </c>
      <c r="N53" s="9"/>
    </row>
    <row r="54" spans="1:16">
      <c r="A54" s="20" t="s">
        <v>107</v>
      </c>
      <c r="B54" s="4" t="str">
        <f t="shared" si="0"/>
        <v>3</v>
      </c>
      <c r="C54" s="4" t="str">
        <f t="shared" si="1"/>
        <v>36</v>
      </c>
      <c r="D54" s="4" t="str">
        <f t="shared" si="2"/>
        <v>360</v>
      </c>
      <c r="E54" s="21" t="s">
        <v>108</v>
      </c>
      <c r="F54" s="22"/>
      <c r="G54" s="22"/>
      <c r="H54" s="22"/>
      <c r="I54" s="22">
        <v>140</v>
      </c>
      <c r="J54" s="9">
        <v>1</v>
      </c>
      <c r="K54" s="22">
        <v>5164204.0199999996</v>
      </c>
      <c r="M54" s="7"/>
      <c r="N54" s="9">
        <f t="shared" si="4"/>
        <v>0</v>
      </c>
      <c r="P54" s="7">
        <v>-211102.99</v>
      </c>
    </row>
    <row r="55" spans="1:16">
      <c r="A55" s="20" t="s">
        <v>109</v>
      </c>
      <c r="B55" s="4" t="str">
        <f t="shared" si="0"/>
        <v>3</v>
      </c>
      <c r="C55" s="4" t="str">
        <f t="shared" si="1"/>
        <v>36</v>
      </c>
      <c r="D55" s="4" t="str">
        <f t="shared" si="2"/>
        <v>360</v>
      </c>
      <c r="E55" s="21" t="s">
        <v>110</v>
      </c>
      <c r="F55" s="22"/>
      <c r="G55" s="22"/>
      <c r="H55" s="22"/>
      <c r="I55" s="22"/>
      <c r="J55" s="9"/>
      <c r="K55" s="22">
        <v>1477774.82</v>
      </c>
      <c r="M55" s="8"/>
      <c r="N55" s="9" t="e">
        <f t="shared" si="4"/>
        <v>#DIV/0!</v>
      </c>
      <c r="P55" s="8">
        <v>847.97</v>
      </c>
    </row>
    <row r="56" spans="1:16">
      <c r="A56" s="20" t="s">
        <v>111</v>
      </c>
      <c r="B56" s="4" t="str">
        <f t="shared" si="0"/>
        <v>3</v>
      </c>
      <c r="C56" s="4" t="str">
        <f t="shared" si="1"/>
        <v>38</v>
      </c>
      <c r="D56" s="4" t="str">
        <f t="shared" si="2"/>
        <v>389</v>
      </c>
      <c r="E56" s="21" t="s">
        <v>112</v>
      </c>
      <c r="F56" s="22">
        <v>250000</v>
      </c>
      <c r="G56" s="22"/>
      <c r="H56" s="22">
        <v>250000</v>
      </c>
      <c r="I56" s="22">
        <v>98416.36</v>
      </c>
      <c r="J56" s="9">
        <f t="shared" si="3"/>
        <v>0.39366543999999998</v>
      </c>
      <c r="K56" s="22">
        <v>17138.919999999998</v>
      </c>
      <c r="L56" s="8"/>
      <c r="M56" s="7"/>
      <c r="N56" s="9">
        <f t="shared" si="4"/>
        <v>0</v>
      </c>
      <c r="O56" s="7">
        <v>32718</v>
      </c>
      <c r="P56" s="7">
        <v>-161605.14000000001</v>
      </c>
    </row>
    <row r="57" spans="1:16">
      <c r="A57" s="20" t="s">
        <v>113</v>
      </c>
      <c r="B57" s="4" t="str">
        <f t="shared" si="0"/>
        <v>3</v>
      </c>
      <c r="C57" s="4" t="str">
        <f t="shared" si="1"/>
        <v>38</v>
      </c>
      <c r="D57" s="4" t="str">
        <f t="shared" si="2"/>
        <v>389</v>
      </c>
      <c r="E57" s="21" t="s">
        <v>114</v>
      </c>
      <c r="F57" s="22"/>
      <c r="G57" s="22"/>
      <c r="H57" s="22"/>
      <c r="I57" s="22">
        <v>4641.53</v>
      </c>
      <c r="J57" s="9">
        <v>1</v>
      </c>
      <c r="K57" s="22">
        <v>836177.41</v>
      </c>
      <c r="L57" s="8"/>
      <c r="M57" s="7"/>
      <c r="N57" s="9">
        <f t="shared" si="4"/>
        <v>0</v>
      </c>
      <c r="O57" s="7">
        <v>83271.399999999994</v>
      </c>
      <c r="P57" s="7">
        <v>-15053.13</v>
      </c>
    </row>
    <row r="58" spans="1:16">
      <c r="A58" s="20" t="s">
        <v>115</v>
      </c>
      <c r="B58" s="4" t="str">
        <f t="shared" si="0"/>
        <v>3</v>
      </c>
      <c r="C58" s="4" t="str">
        <f t="shared" si="1"/>
        <v>39</v>
      </c>
      <c r="D58" s="4" t="str">
        <f t="shared" si="2"/>
        <v>391</v>
      </c>
      <c r="E58" s="21" t="s">
        <v>116</v>
      </c>
      <c r="F58" s="22">
        <v>200000</v>
      </c>
      <c r="G58" s="22"/>
      <c r="H58" s="22">
        <v>200000</v>
      </c>
      <c r="I58" s="22">
        <v>287701.18</v>
      </c>
      <c r="J58" s="9">
        <f t="shared" si="3"/>
        <v>1.4385059</v>
      </c>
      <c r="K58" s="22">
        <v>74050.179999999993</v>
      </c>
      <c r="L58" s="7"/>
      <c r="M58" s="7"/>
      <c r="N58" s="9">
        <f t="shared" si="4"/>
        <v>0</v>
      </c>
      <c r="P58" s="7">
        <v>-3937463.82</v>
      </c>
    </row>
    <row r="59" spans="1:16">
      <c r="A59" s="20" t="s">
        <v>117</v>
      </c>
      <c r="B59" s="4" t="str">
        <f t="shared" si="0"/>
        <v>3</v>
      </c>
      <c r="C59" s="4" t="str">
        <f t="shared" si="1"/>
        <v>39</v>
      </c>
      <c r="D59" s="4" t="str">
        <f t="shared" si="2"/>
        <v>391</v>
      </c>
      <c r="E59" s="21" t="s">
        <v>118</v>
      </c>
      <c r="F59" s="22">
        <v>100000</v>
      </c>
      <c r="G59" s="22"/>
      <c r="H59" s="22">
        <v>100000</v>
      </c>
      <c r="I59" s="22">
        <v>763290.85</v>
      </c>
      <c r="J59" s="9">
        <f t="shared" si="3"/>
        <v>7.6329085000000001</v>
      </c>
      <c r="K59" s="22">
        <v>472196.89</v>
      </c>
      <c r="M59" s="7"/>
      <c r="N59" s="9">
        <f t="shared" si="4"/>
        <v>0</v>
      </c>
      <c r="O59" s="7">
        <v>1034.03</v>
      </c>
      <c r="P59" s="7">
        <v>-45776.43</v>
      </c>
    </row>
    <row r="60" spans="1:16">
      <c r="A60" s="20" t="s">
        <v>119</v>
      </c>
      <c r="B60" s="4" t="str">
        <f t="shared" si="0"/>
        <v>3</v>
      </c>
      <c r="C60" s="4" t="str">
        <f t="shared" si="1"/>
        <v>39</v>
      </c>
      <c r="D60" s="4" t="str">
        <f t="shared" si="2"/>
        <v>391</v>
      </c>
      <c r="E60" s="21" t="s">
        <v>120</v>
      </c>
      <c r="F60" s="22">
        <v>4500000</v>
      </c>
      <c r="G60" s="22"/>
      <c r="H60" s="22">
        <v>4500000</v>
      </c>
      <c r="I60" s="22">
        <v>7738170.3499999996</v>
      </c>
      <c r="J60" s="9">
        <f t="shared" si="3"/>
        <v>1.7195934111111111</v>
      </c>
      <c r="K60" s="22">
        <v>4368053.32</v>
      </c>
      <c r="L60" s="8"/>
      <c r="M60" s="7"/>
      <c r="N60" s="9">
        <f t="shared" si="4"/>
        <v>0</v>
      </c>
      <c r="P60" s="7">
        <v>-97616.81</v>
      </c>
    </row>
    <row r="61" spans="1:16">
      <c r="A61" s="20" t="s">
        <v>121</v>
      </c>
      <c r="B61" s="4" t="str">
        <f t="shared" si="0"/>
        <v>3</v>
      </c>
      <c r="C61" s="4" t="str">
        <f t="shared" si="1"/>
        <v>39</v>
      </c>
      <c r="D61" s="4" t="str">
        <f t="shared" si="2"/>
        <v>392</v>
      </c>
      <c r="E61" s="21" t="s">
        <v>122</v>
      </c>
      <c r="F61" s="22">
        <v>50000</v>
      </c>
      <c r="G61" s="22"/>
      <c r="H61" s="22">
        <v>50000</v>
      </c>
      <c r="I61" s="22">
        <v>33329.620000000003</v>
      </c>
      <c r="J61" s="9">
        <f t="shared" si="3"/>
        <v>0.66659240000000008</v>
      </c>
      <c r="K61" s="22">
        <v>590481.11</v>
      </c>
      <c r="L61" s="7"/>
      <c r="M61" s="7"/>
      <c r="N61" s="9">
        <f t="shared" si="4"/>
        <v>0</v>
      </c>
      <c r="P61" s="7">
        <v>-672948.31</v>
      </c>
    </row>
    <row r="62" spans="1:16">
      <c r="A62" s="20" t="s">
        <v>123</v>
      </c>
      <c r="B62" s="4" t="str">
        <f t="shared" si="0"/>
        <v>3</v>
      </c>
      <c r="C62" s="4" t="str">
        <f t="shared" si="1"/>
        <v>39</v>
      </c>
      <c r="D62" s="4" t="str">
        <f t="shared" si="2"/>
        <v>392</v>
      </c>
      <c r="E62" s="21" t="s">
        <v>124</v>
      </c>
      <c r="F62" s="22">
        <v>100000</v>
      </c>
      <c r="G62" s="22"/>
      <c r="H62" s="22">
        <v>100000</v>
      </c>
      <c r="I62" s="22">
        <v>89545.07</v>
      </c>
      <c r="J62" s="9">
        <f t="shared" si="3"/>
        <v>0.89545070000000004</v>
      </c>
      <c r="K62" s="22">
        <v>0</v>
      </c>
      <c r="L62" s="8"/>
      <c r="M62" s="7"/>
      <c r="N62" s="9">
        <f t="shared" si="4"/>
        <v>0</v>
      </c>
      <c r="O62" s="8">
        <v>5.58</v>
      </c>
      <c r="P62" s="7">
        <v>-248378.4</v>
      </c>
    </row>
    <row r="63" spans="1:16">
      <c r="A63" s="20" t="s">
        <v>125</v>
      </c>
      <c r="B63" s="4" t="str">
        <f t="shared" si="0"/>
        <v>3</v>
      </c>
      <c r="C63" s="4" t="str">
        <f t="shared" si="1"/>
        <v>39</v>
      </c>
      <c r="D63" s="4" t="str">
        <f t="shared" si="2"/>
        <v>392</v>
      </c>
      <c r="E63" s="21" t="s">
        <v>126</v>
      </c>
      <c r="F63" s="22">
        <v>800000</v>
      </c>
      <c r="G63" s="22"/>
      <c r="H63" s="22">
        <v>800000</v>
      </c>
      <c r="I63" s="22">
        <v>1186488.78</v>
      </c>
      <c r="J63" s="9">
        <f t="shared" si="3"/>
        <v>1.483110975</v>
      </c>
      <c r="K63" s="22">
        <v>774760.29</v>
      </c>
      <c r="N63" s="9"/>
    </row>
    <row r="64" spans="1:16">
      <c r="A64" s="20" t="s">
        <v>127</v>
      </c>
      <c r="B64" s="4" t="str">
        <f t="shared" si="0"/>
        <v>3</v>
      </c>
      <c r="C64" s="4" t="str">
        <f t="shared" si="1"/>
        <v>39</v>
      </c>
      <c r="D64" s="4" t="str">
        <f t="shared" si="2"/>
        <v>393</v>
      </c>
      <c r="E64" s="21" t="s">
        <v>128</v>
      </c>
      <c r="F64" s="22">
        <v>300000</v>
      </c>
      <c r="G64" s="22"/>
      <c r="H64" s="22">
        <v>300000</v>
      </c>
      <c r="I64" s="22">
        <v>480441.47</v>
      </c>
      <c r="J64" s="9">
        <f t="shared" si="3"/>
        <v>1.6014715666666666</v>
      </c>
      <c r="K64" s="22">
        <v>77048</v>
      </c>
      <c r="M64" s="7"/>
      <c r="N64" s="9">
        <f t="shared" si="4"/>
        <v>0</v>
      </c>
      <c r="P64" s="7">
        <v>65643.63</v>
      </c>
    </row>
    <row r="65" spans="1:16">
      <c r="A65" s="20" t="s">
        <v>129</v>
      </c>
      <c r="B65" s="4" t="str">
        <f t="shared" si="0"/>
        <v>3</v>
      </c>
      <c r="C65" s="4" t="str">
        <f t="shared" si="1"/>
        <v>39</v>
      </c>
      <c r="D65" s="4" t="str">
        <f t="shared" si="2"/>
        <v>396</v>
      </c>
      <c r="E65" s="21" t="s">
        <v>130</v>
      </c>
      <c r="F65" s="22"/>
      <c r="G65" s="22"/>
      <c r="H65" s="22"/>
      <c r="I65" s="22"/>
      <c r="J65" s="9"/>
      <c r="K65" s="22">
        <v>1048872.3</v>
      </c>
      <c r="N65" s="9"/>
      <c r="P65" s="7">
        <v>-30000</v>
      </c>
    </row>
    <row r="66" spans="1:16">
      <c r="A66" s="20" t="s">
        <v>131</v>
      </c>
      <c r="B66" s="4" t="str">
        <f t="shared" si="0"/>
        <v>3</v>
      </c>
      <c r="C66" s="4" t="str">
        <f t="shared" si="1"/>
        <v>39</v>
      </c>
      <c r="D66" s="4" t="str">
        <f t="shared" si="2"/>
        <v>397</v>
      </c>
      <c r="E66" s="21" t="s">
        <v>132</v>
      </c>
      <c r="F66" s="22"/>
      <c r="G66" s="22"/>
      <c r="H66" s="22"/>
      <c r="I66" s="22">
        <v>65643.63</v>
      </c>
      <c r="J66" s="9">
        <v>1</v>
      </c>
      <c r="K66" s="22">
        <v>2361</v>
      </c>
      <c r="N66" s="9"/>
      <c r="P66" s="7">
        <v>-10000</v>
      </c>
    </row>
    <row r="67" spans="1:16">
      <c r="A67" s="20" t="s">
        <v>133</v>
      </c>
      <c r="B67" s="4" t="str">
        <f t="shared" si="0"/>
        <v>3</v>
      </c>
      <c r="C67" s="4" t="str">
        <f t="shared" si="1"/>
        <v>39</v>
      </c>
      <c r="D67" s="4" t="str">
        <f t="shared" si="2"/>
        <v>398</v>
      </c>
      <c r="E67" s="21" t="s">
        <v>134</v>
      </c>
      <c r="F67" s="22">
        <v>30000</v>
      </c>
      <c r="G67" s="22"/>
      <c r="H67" s="22">
        <v>30000</v>
      </c>
      <c r="I67" s="22">
        <v>0</v>
      </c>
      <c r="J67" s="9">
        <f t="shared" si="3"/>
        <v>0</v>
      </c>
      <c r="K67" s="22">
        <v>24069.9</v>
      </c>
      <c r="N67" s="9"/>
      <c r="P67" s="7">
        <v>-10000</v>
      </c>
    </row>
    <row r="68" spans="1:16">
      <c r="A68" s="20" t="s">
        <v>135</v>
      </c>
      <c r="B68" s="4" t="str">
        <f t="shared" si="0"/>
        <v>3</v>
      </c>
      <c r="C68" s="4" t="str">
        <f t="shared" si="1"/>
        <v>39</v>
      </c>
      <c r="D68" s="4" t="str">
        <f t="shared" si="2"/>
        <v>399</v>
      </c>
      <c r="E68" s="21" t="s">
        <v>136</v>
      </c>
      <c r="F68" s="22">
        <v>10000</v>
      </c>
      <c r="G68" s="22"/>
      <c r="H68" s="22">
        <v>10000</v>
      </c>
      <c r="I68" s="22">
        <v>3041.96</v>
      </c>
      <c r="J68" s="9">
        <f t="shared" si="3"/>
        <v>0.30419600000000002</v>
      </c>
      <c r="K68" s="22">
        <v>20533.59</v>
      </c>
      <c r="M68" s="7"/>
      <c r="N68" s="9">
        <f t="shared" si="4"/>
        <v>0</v>
      </c>
      <c r="P68" s="7">
        <v>-464106.06</v>
      </c>
    </row>
    <row r="69" spans="1:16">
      <c r="A69" s="20" t="s">
        <v>137</v>
      </c>
      <c r="B69" s="4" t="str">
        <f t="shared" si="0"/>
        <v>3</v>
      </c>
      <c r="C69" s="4" t="str">
        <f t="shared" si="1"/>
        <v>39</v>
      </c>
      <c r="D69" s="4" t="str">
        <f t="shared" si="2"/>
        <v>399</v>
      </c>
      <c r="E69" s="21" t="s">
        <v>138</v>
      </c>
      <c r="F69" s="22">
        <v>10000</v>
      </c>
      <c r="G69" s="22"/>
      <c r="H69" s="22">
        <v>10000</v>
      </c>
      <c r="I69" s="22">
        <v>10000</v>
      </c>
      <c r="J69" s="9">
        <f t="shared" si="3"/>
        <v>1</v>
      </c>
      <c r="K69" s="22">
        <v>14486.77</v>
      </c>
      <c r="M69" s="7"/>
      <c r="N69" s="9">
        <f t="shared" si="4"/>
        <v>0</v>
      </c>
      <c r="P69" s="7">
        <v>2779.47</v>
      </c>
    </row>
    <row r="70" spans="1:16">
      <c r="A70" s="20" t="s">
        <v>139</v>
      </c>
      <c r="B70" s="4" t="str">
        <f t="shared" si="0"/>
        <v>3</v>
      </c>
      <c r="C70" s="4" t="str">
        <f t="shared" si="1"/>
        <v>39</v>
      </c>
      <c r="D70" s="4" t="str">
        <f t="shared" si="2"/>
        <v>399</v>
      </c>
      <c r="E70" s="21" t="s">
        <v>140</v>
      </c>
      <c r="F70" s="22">
        <v>500000</v>
      </c>
      <c r="G70" s="22"/>
      <c r="H70" s="22">
        <v>500000</v>
      </c>
      <c r="I70" s="22">
        <v>284661.25</v>
      </c>
      <c r="J70" s="9">
        <f t="shared" si="3"/>
        <v>0.56932249999999995</v>
      </c>
      <c r="K70" s="22">
        <v>3545.45</v>
      </c>
      <c r="N70" s="9">
        <f t="shared" si="4"/>
        <v>0</v>
      </c>
      <c r="O70" s="7">
        <v>2585.3200000000002</v>
      </c>
      <c r="P70" s="7">
        <v>2585.3200000000002</v>
      </c>
    </row>
    <row r="71" spans="1:16">
      <c r="A71" s="20" t="s">
        <v>141</v>
      </c>
      <c r="B71" s="4" t="str">
        <f t="shared" ref="B71:B124" si="5">LEFT(A71,1)</f>
        <v>3</v>
      </c>
      <c r="C71" s="4" t="str">
        <f t="shared" ref="C71:C124" si="6">LEFT(A71,2)</f>
        <v>39</v>
      </c>
      <c r="D71" s="4" t="str">
        <f t="shared" ref="D71:D124" si="7">LEFT(A71,3)</f>
        <v>399</v>
      </c>
      <c r="E71" s="21" t="s">
        <v>142</v>
      </c>
      <c r="F71" s="22"/>
      <c r="G71" s="22"/>
      <c r="H71" s="22"/>
      <c r="I71" s="22">
        <v>8670.36</v>
      </c>
      <c r="J71" s="9">
        <v>1</v>
      </c>
      <c r="K71" s="22">
        <v>3605.87</v>
      </c>
      <c r="N71" s="9"/>
      <c r="P71" s="7">
        <v>-85000</v>
      </c>
    </row>
    <row r="72" spans="1:16">
      <c r="A72" s="20" t="s">
        <v>143</v>
      </c>
      <c r="B72" s="4" t="str">
        <f t="shared" si="5"/>
        <v>3</v>
      </c>
      <c r="C72" s="4" t="str">
        <f t="shared" si="6"/>
        <v>39</v>
      </c>
      <c r="D72" s="4" t="str">
        <f t="shared" si="7"/>
        <v>399</v>
      </c>
      <c r="E72" s="21" t="s">
        <v>144</v>
      </c>
      <c r="F72" s="22"/>
      <c r="G72" s="22"/>
      <c r="H72" s="22"/>
      <c r="I72" s="22">
        <v>14332.2</v>
      </c>
      <c r="J72" s="9">
        <v>1</v>
      </c>
      <c r="K72" s="22">
        <v>1098239.8799999999</v>
      </c>
      <c r="L72" s="7"/>
      <c r="M72" s="7"/>
      <c r="N72" s="9">
        <f t="shared" ref="N72:N154" si="8">M72/I72</f>
        <v>0</v>
      </c>
      <c r="O72" s="7">
        <v>110316.69</v>
      </c>
      <c r="P72" s="7">
        <v>-52185445.590000004</v>
      </c>
    </row>
    <row r="73" spans="1:16">
      <c r="A73" s="20" t="s">
        <v>145</v>
      </c>
      <c r="B73" s="4" t="str">
        <f t="shared" si="5"/>
        <v>3</v>
      </c>
      <c r="C73" s="4" t="str">
        <f t="shared" si="6"/>
        <v>39</v>
      </c>
      <c r="D73" s="4" t="str">
        <f t="shared" si="7"/>
        <v>399</v>
      </c>
      <c r="E73" s="21" t="s">
        <v>146</v>
      </c>
      <c r="F73" s="22">
        <v>85000</v>
      </c>
      <c r="G73" s="22"/>
      <c r="H73" s="22">
        <v>85000</v>
      </c>
      <c r="I73" s="22">
        <v>1500</v>
      </c>
      <c r="J73" s="9">
        <f t="shared" ref="J71:J134" si="9">I73/H73</f>
        <v>1.7647058823529412E-2</v>
      </c>
      <c r="K73" s="22">
        <v>9396.2000000000007</v>
      </c>
      <c r="N73" s="9"/>
      <c r="P73" s="7">
        <v>-1500000</v>
      </c>
    </row>
    <row r="74" spans="1:16">
      <c r="A74" s="20" t="s">
        <v>280</v>
      </c>
      <c r="B74" s="4" t="str">
        <f t="shared" si="5"/>
        <v>3</v>
      </c>
      <c r="C74" s="4" t="str">
        <f t="shared" si="6"/>
        <v>39</v>
      </c>
      <c r="D74" s="4" t="str">
        <f t="shared" si="7"/>
        <v>399</v>
      </c>
      <c r="E74" s="21" t="s">
        <v>281</v>
      </c>
      <c r="F74" s="22"/>
      <c r="G74" s="22">
        <v>762323.34</v>
      </c>
      <c r="H74" s="22">
        <v>762323.34</v>
      </c>
      <c r="I74" s="22">
        <v>1253568.6599999999</v>
      </c>
      <c r="J74" s="9">
        <f t="shared" si="9"/>
        <v>1.6444054566137249</v>
      </c>
      <c r="K74" s="22">
        <v>115935.52</v>
      </c>
      <c r="M74" s="7"/>
      <c r="N74" s="9">
        <f t="shared" si="8"/>
        <v>0</v>
      </c>
      <c r="P74" s="7">
        <v>-7382562</v>
      </c>
    </row>
    <row r="75" spans="1:16">
      <c r="A75" s="20" t="s">
        <v>147</v>
      </c>
      <c r="B75" s="4" t="str">
        <f t="shared" si="5"/>
        <v>4</v>
      </c>
      <c r="C75" s="4" t="str">
        <f t="shared" si="6"/>
        <v>42</v>
      </c>
      <c r="D75" s="4" t="str">
        <f t="shared" si="7"/>
        <v>420</v>
      </c>
      <c r="E75" s="21" t="s">
        <v>148</v>
      </c>
      <c r="F75" s="22">
        <v>68558460</v>
      </c>
      <c r="G75" s="22"/>
      <c r="H75" s="22">
        <v>68558460</v>
      </c>
      <c r="I75" s="22">
        <v>65419318.280000001</v>
      </c>
      <c r="J75" s="9">
        <f t="shared" si="9"/>
        <v>0.95421219029715665</v>
      </c>
      <c r="K75" s="22">
        <v>0</v>
      </c>
      <c r="N75" s="9"/>
      <c r="P75" s="7">
        <v>-128700</v>
      </c>
    </row>
    <row r="76" spans="1:16">
      <c r="A76" s="20" t="s">
        <v>149</v>
      </c>
      <c r="B76" s="4" t="str">
        <f t="shared" si="5"/>
        <v>4</v>
      </c>
      <c r="C76" s="4" t="str">
        <f t="shared" si="6"/>
        <v>42</v>
      </c>
      <c r="D76" s="4" t="str">
        <f t="shared" si="7"/>
        <v>420</v>
      </c>
      <c r="E76" s="21" t="s">
        <v>150</v>
      </c>
      <c r="F76" s="22">
        <v>1500000</v>
      </c>
      <c r="G76" s="22"/>
      <c r="H76" s="22">
        <v>1500000</v>
      </c>
      <c r="I76" s="22">
        <v>1515960.26</v>
      </c>
      <c r="J76" s="9">
        <f t="shared" si="9"/>
        <v>1.0106401733333334</v>
      </c>
      <c r="K76" s="22">
        <v>117167.74</v>
      </c>
      <c r="N76" s="9"/>
    </row>
    <row r="77" spans="1:16">
      <c r="A77" s="20" t="s">
        <v>282</v>
      </c>
      <c r="B77" s="4" t="str">
        <f t="shared" si="5"/>
        <v>4</v>
      </c>
      <c r="C77" s="4" t="str">
        <f t="shared" si="6"/>
        <v>42</v>
      </c>
      <c r="D77" s="4" t="str">
        <f t="shared" si="7"/>
        <v>420</v>
      </c>
      <c r="E77" s="21" t="s">
        <v>283</v>
      </c>
      <c r="F77" s="22"/>
      <c r="G77" s="22"/>
      <c r="H77" s="22"/>
      <c r="I77" s="22">
        <v>-37085.96</v>
      </c>
      <c r="J77" s="9">
        <v>-1</v>
      </c>
      <c r="K77" s="22">
        <v>716736.9</v>
      </c>
      <c r="N77" s="9"/>
      <c r="P77" s="7">
        <v>-491564</v>
      </c>
    </row>
    <row r="78" spans="1:16">
      <c r="A78" s="20" t="s">
        <v>284</v>
      </c>
      <c r="B78" s="4" t="str">
        <f t="shared" si="5"/>
        <v>4</v>
      </c>
      <c r="C78" s="4" t="str">
        <f t="shared" si="6"/>
        <v>42</v>
      </c>
      <c r="D78" s="4" t="str">
        <f t="shared" si="7"/>
        <v>421</v>
      </c>
      <c r="E78" s="21" t="s">
        <v>285</v>
      </c>
      <c r="F78" s="22"/>
      <c r="G78" s="22"/>
      <c r="H78" s="22"/>
      <c r="I78" s="22">
        <v>3376.08</v>
      </c>
      <c r="J78" s="9">
        <v>1</v>
      </c>
      <c r="K78" s="22">
        <v>140</v>
      </c>
      <c r="M78" s="7"/>
      <c r="N78" s="9">
        <f t="shared" si="8"/>
        <v>0</v>
      </c>
      <c r="P78" s="7">
        <v>12450</v>
      </c>
    </row>
    <row r="79" spans="1:16">
      <c r="A79" s="20" t="s">
        <v>151</v>
      </c>
      <c r="B79" s="4" t="str">
        <f t="shared" si="5"/>
        <v>4</v>
      </c>
      <c r="C79" s="4" t="str">
        <f t="shared" si="6"/>
        <v>45</v>
      </c>
      <c r="D79" s="4" t="str">
        <f t="shared" si="7"/>
        <v>450</v>
      </c>
      <c r="E79" s="21" t="s">
        <v>152</v>
      </c>
      <c r="F79" s="22">
        <v>7782562</v>
      </c>
      <c r="G79" s="22"/>
      <c r="H79" s="22">
        <v>7782562</v>
      </c>
      <c r="I79" s="22">
        <v>6289758.3300000001</v>
      </c>
      <c r="J79" s="9">
        <f t="shared" si="9"/>
        <v>0.80818608704948325</v>
      </c>
      <c r="K79" s="22">
        <v>0</v>
      </c>
      <c r="N79" s="9"/>
      <c r="P79" s="7">
        <v>-513960</v>
      </c>
    </row>
    <row r="80" spans="1:16">
      <c r="A80" s="20" t="s">
        <v>153</v>
      </c>
      <c r="B80" s="4" t="str">
        <f t="shared" si="5"/>
        <v>4</v>
      </c>
      <c r="C80" s="4" t="str">
        <f t="shared" si="6"/>
        <v>45</v>
      </c>
      <c r="D80" s="4" t="str">
        <f t="shared" si="7"/>
        <v>450</v>
      </c>
      <c r="E80" s="21" t="s">
        <v>154</v>
      </c>
      <c r="F80" s="22">
        <v>128700</v>
      </c>
      <c r="G80" s="22"/>
      <c r="H80" s="22">
        <v>128700</v>
      </c>
      <c r="I80" s="22">
        <v>78000</v>
      </c>
      <c r="J80" s="9">
        <f t="shared" si="9"/>
        <v>0.60606060606060608</v>
      </c>
      <c r="K80" s="22">
        <v>98555.51</v>
      </c>
      <c r="N80" s="9"/>
    </row>
    <row r="81" spans="1:16">
      <c r="A81" s="20" t="s">
        <v>155</v>
      </c>
      <c r="B81" s="4" t="str">
        <f t="shared" si="5"/>
        <v>4</v>
      </c>
      <c r="C81" s="4" t="str">
        <f t="shared" si="6"/>
        <v>45</v>
      </c>
      <c r="D81" s="4" t="str">
        <f t="shared" si="7"/>
        <v>450</v>
      </c>
      <c r="E81" s="21" t="s">
        <v>156</v>
      </c>
      <c r="F81" s="22"/>
      <c r="G81" s="22"/>
      <c r="H81" s="22"/>
      <c r="I81" s="22">
        <v>830116.15</v>
      </c>
      <c r="J81" s="9">
        <v>1</v>
      </c>
      <c r="K81" s="22">
        <v>4641.53</v>
      </c>
      <c r="N81" s="9"/>
    </row>
    <row r="82" spans="1:16">
      <c r="A82" s="20" t="s">
        <v>157</v>
      </c>
      <c r="B82" s="4" t="str">
        <f t="shared" si="5"/>
        <v>4</v>
      </c>
      <c r="C82" s="4" t="str">
        <f t="shared" si="6"/>
        <v>45</v>
      </c>
      <c r="D82" s="4" t="str">
        <f t="shared" si="7"/>
        <v>450</v>
      </c>
      <c r="E82" s="21" t="s">
        <v>158</v>
      </c>
      <c r="F82" s="22">
        <v>491564</v>
      </c>
      <c r="G82" s="22"/>
      <c r="H82" s="22">
        <v>491564</v>
      </c>
      <c r="I82" s="22">
        <v>456407.45</v>
      </c>
      <c r="J82" s="9">
        <f t="shared" si="9"/>
        <v>0.92848021824218208</v>
      </c>
      <c r="K82" s="22">
        <v>92860.160000000003</v>
      </c>
      <c r="N82" s="9"/>
      <c r="P82" s="7">
        <v>-88000</v>
      </c>
    </row>
    <row r="83" spans="1:16">
      <c r="A83" s="20" t="s">
        <v>159</v>
      </c>
      <c r="B83" s="4" t="str">
        <f t="shared" si="5"/>
        <v>4</v>
      </c>
      <c r="C83" s="4" t="str">
        <f t="shared" si="6"/>
        <v>45</v>
      </c>
      <c r="D83" s="4" t="str">
        <f t="shared" si="7"/>
        <v>450</v>
      </c>
      <c r="E83" s="21" t="s">
        <v>160</v>
      </c>
      <c r="F83" s="22"/>
      <c r="G83" s="22">
        <v>25000</v>
      </c>
      <c r="H83" s="22">
        <v>25000</v>
      </c>
      <c r="I83" s="22">
        <v>37450</v>
      </c>
      <c r="J83" s="9">
        <f t="shared" si="9"/>
        <v>1.498</v>
      </c>
      <c r="K83" s="22">
        <v>51477.05</v>
      </c>
      <c r="N83" s="9"/>
    </row>
    <row r="84" spans="1:16">
      <c r="A84" s="20" t="s">
        <v>161</v>
      </c>
      <c r="B84" s="4" t="str">
        <f t="shared" si="5"/>
        <v>4</v>
      </c>
      <c r="C84" s="4" t="str">
        <f t="shared" si="6"/>
        <v>45</v>
      </c>
      <c r="D84" s="4" t="str">
        <f t="shared" si="7"/>
        <v>450</v>
      </c>
      <c r="E84" s="21" t="s">
        <v>162</v>
      </c>
      <c r="F84" s="22">
        <v>513960</v>
      </c>
      <c r="G84" s="22"/>
      <c r="H84" s="22">
        <v>513960</v>
      </c>
      <c r="I84" s="22">
        <v>513959</v>
      </c>
      <c r="J84" s="9">
        <f t="shared" si="9"/>
        <v>0.99999805432329369</v>
      </c>
      <c r="K84" s="22">
        <v>4638143.2</v>
      </c>
      <c r="N84" s="9"/>
      <c r="P84" s="7">
        <v>-466400</v>
      </c>
    </row>
    <row r="85" spans="1:16">
      <c r="A85" s="20" t="s">
        <v>163</v>
      </c>
      <c r="B85" s="4" t="str">
        <f t="shared" si="5"/>
        <v>4</v>
      </c>
      <c r="C85" s="4" t="str">
        <f t="shared" si="6"/>
        <v>45</v>
      </c>
      <c r="D85" s="4" t="str">
        <f t="shared" si="7"/>
        <v>450</v>
      </c>
      <c r="E85" s="21" t="s">
        <v>164</v>
      </c>
      <c r="F85" s="22"/>
      <c r="G85" s="22"/>
      <c r="H85" s="22"/>
      <c r="I85" s="22">
        <v>398.46</v>
      </c>
      <c r="J85" s="9">
        <v>1</v>
      </c>
      <c r="K85" s="22">
        <v>23894.76</v>
      </c>
      <c r="N85" s="9"/>
      <c r="P85" s="7">
        <v>-156400</v>
      </c>
    </row>
    <row r="86" spans="1:16">
      <c r="A86" s="20" t="s">
        <v>165</v>
      </c>
      <c r="B86" s="4" t="str">
        <f t="shared" si="5"/>
        <v>4</v>
      </c>
      <c r="C86" s="4" t="str">
        <f t="shared" si="6"/>
        <v>45</v>
      </c>
      <c r="D86" s="4" t="str">
        <f t="shared" si="7"/>
        <v>450</v>
      </c>
      <c r="E86" s="21" t="s">
        <v>166</v>
      </c>
      <c r="F86" s="22"/>
      <c r="G86" s="22"/>
      <c r="H86" s="22"/>
      <c r="I86" s="22">
        <v>2827.5</v>
      </c>
      <c r="J86" s="9">
        <v>1</v>
      </c>
      <c r="K86" s="22">
        <v>89779.97</v>
      </c>
      <c r="N86" s="9"/>
      <c r="P86" s="7">
        <v>-208540</v>
      </c>
    </row>
    <row r="87" spans="1:16">
      <c r="A87" s="20" t="s">
        <v>167</v>
      </c>
      <c r="B87" s="4" t="str">
        <f t="shared" si="5"/>
        <v>4</v>
      </c>
      <c r="C87" s="4" t="str">
        <f t="shared" si="6"/>
        <v>45</v>
      </c>
      <c r="D87" s="4" t="str">
        <f t="shared" si="7"/>
        <v>450</v>
      </c>
      <c r="E87" s="21" t="s">
        <v>168</v>
      </c>
      <c r="F87" s="22">
        <v>88000</v>
      </c>
      <c r="G87" s="22"/>
      <c r="H87" s="22">
        <v>88000</v>
      </c>
      <c r="I87" s="22">
        <v>88000</v>
      </c>
      <c r="J87" s="9">
        <f t="shared" si="9"/>
        <v>1</v>
      </c>
      <c r="K87" s="22">
        <v>1199257.8600000001</v>
      </c>
      <c r="N87" s="9"/>
      <c r="P87" s="7">
        <v>-10500</v>
      </c>
    </row>
    <row r="88" spans="1:16">
      <c r="A88" s="20" t="s">
        <v>169</v>
      </c>
      <c r="B88" s="4" t="str">
        <f t="shared" si="5"/>
        <v>4</v>
      </c>
      <c r="C88" s="4" t="str">
        <f t="shared" si="6"/>
        <v>45</v>
      </c>
      <c r="D88" s="4" t="str">
        <f t="shared" si="7"/>
        <v>450</v>
      </c>
      <c r="E88" s="21" t="s">
        <v>170</v>
      </c>
      <c r="F88" s="22"/>
      <c r="G88" s="22"/>
      <c r="H88" s="22"/>
      <c r="I88" s="22">
        <v>119462.5</v>
      </c>
      <c r="J88" s="9">
        <v>1</v>
      </c>
      <c r="K88" s="22">
        <v>484622.67</v>
      </c>
      <c r="N88" s="9"/>
    </row>
    <row r="89" spans="1:16">
      <c r="A89" s="20" t="s">
        <v>171</v>
      </c>
      <c r="B89" s="4" t="str">
        <f t="shared" si="5"/>
        <v>4</v>
      </c>
      <c r="C89" s="4" t="str">
        <f t="shared" si="6"/>
        <v>45</v>
      </c>
      <c r="D89" s="4" t="str">
        <f t="shared" si="7"/>
        <v>450</v>
      </c>
      <c r="E89" s="21" t="s">
        <v>172</v>
      </c>
      <c r="F89" s="22">
        <v>466400</v>
      </c>
      <c r="G89" s="22"/>
      <c r="H89" s="22">
        <v>466400</v>
      </c>
      <c r="I89" s="22"/>
      <c r="J89" s="9">
        <f t="shared" si="9"/>
        <v>0</v>
      </c>
      <c r="K89" s="22">
        <v>0</v>
      </c>
      <c r="N89" s="9"/>
      <c r="P89" s="7">
        <v>-298495</v>
      </c>
    </row>
    <row r="90" spans="1:16">
      <c r="A90" s="20" t="s">
        <v>173</v>
      </c>
      <c r="B90" s="4" t="str">
        <f t="shared" si="5"/>
        <v>4</v>
      </c>
      <c r="C90" s="4" t="str">
        <f t="shared" si="6"/>
        <v>45</v>
      </c>
      <c r="D90" s="4" t="str">
        <f t="shared" si="7"/>
        <v>450</v>
      </c>
      <c r="E90" s="21" t="s">
        <v>174</v>
      </c>
      <c r="F90" s="22">
        <v>156400</v>
      </c>
      <c r="G90" s="22"/>
      <c r="H90" s="22">
        <v>156400</v>
      </c>
      <c r="I90" s="22">
        <v>139681.70000000001</v>
      </c>
      <c r="J90" s="9">
        <f t="shared" si="9"/>
        <v>0.89310549872122769</v>
      </c>
      <c r="K90" s="22">
        <v>65643.63</v>
      </c>
      <c r="N90" s="9"/>
      <c r="P90" s="7">
        <v>-1311506</v>
      </c>
    </row>
    <row r="91" spans="1:16">
      <c r="A91" s="20" t="s">
        <v>175</v>
      </c>
      <c r="B91" s="4" t="str">
        <f t="shared" si="5"/>
        <v>4</v>
      </c>
      <c r="C91" s="4" t="str">
        <f t="shared" si="6"/>
        <v>45</v>
      </c>
      <c r="D91" s="4" t="str">
        <f t="shared" si="7"/>
        <v>450</v>
      </c>
      <c r="E91" s="21" t="s">
        <v>176</v>
      </c>
      <c r="F91" s="22">
        <v>208540</v>
      </c>
      <c r="G91" s="22"/>
      <c r="H91" s="22">
        <v>208540</v>
      </c>
      <c r="I91" s="22">
        <v>213365</v>
      </c>
      <c r="J91" s="9">
        <f t="shared" si="9"/>
        <v>1.0231370480483359</v>
      </c>
      <c r="K91" s="22">
        <v>0</v>
      </c>
      <c r="N91" s="9"/>
      <c r="P91" s="7">
        <v>-2325000</v>
      </c>
    </row>
    <row r="92" spans="1:16">
      <c r="A92" s="20" t="s">
        <v>177</v>
      </c>
      <c r="B92" s="4" t="str">
        <f t="shared" si="5"/>
        <v>4</v>
      </c>
      <c r="C92" s="4" t="str">
        <f t="shared" si="6"/>
        <v>45</v>
      </c>
      <c r="D92" s="4" t="str">
        <f t="shared" si="7"/>
        <v>450</v>
      </c>
      <c r="E92" s="21" t="s">
        <v>178</v>
      </c>
      <c r="F92" s="22">
        <v>10500</v>
      </c>
      <c r="G92" s="22"/>
      <c r="H92" s="22">
        <v>10500</v>
      </c>
      <c r="I92" s="22">
        <v>10500</v>
      </c>
      <c r="J92" s="9">
        <f t="shared" si="9"/>
        <v>1</v>
      </c>
      <c r="K92" s="22">
        <v>3041.96</v>
      </c>
      <c r="N92" s="9"/>
    </row>
    <row r="93" spans="1:16">
      <c r="A93" s="20" t="s">
        <v>179</v>
      </c>
      <c r="B93" s="4" t="str">
        <f t="shared" si="5"/>
        <v>4</v>
      </c>
      <c r="C93" s="4" t="str">
        <f t="shared" si="6"/>
        <v>45</v>
      </c>
      <c r="D93" s="4" t="str">
        <f t="shared" si="7"/>
        <v>450</v>
      </c>
      <c r="E93" s="21" t="s">
        <v>180</v>
      </c>
      <c r="F93" s="22"/>
      <c r="G93" s="22">
        <v>38580</v>
      </c>
      <c r="H93" s="22">
        <v>38580</v>
      </c>
      <c r="I93" s="22">
        <v>30380</v>
      </c>
      <c r="J93" s="9">
        <f t="shared" si="9"/>
        <v>0.78745463970969409</v>
      </c>
      <c r="K93" s="22">
        <v>10000</v>
      </c>
      <c r="N93" s="9"/>
      <c r="P93" s="7">
        <v>-25000</v>
      </c>
    </row>
    <row r="94" spans="1:16">
      <c r="A94" s="20" t="s">
        <v>181</v>
      </c>
      <c r="B94" s="4" t="str">
        <f t="shared" si="5"/>
        <v>4</v>
      </c>
      <c r="C94" s="4" t="str">
        <f t="shared" si="6"/>
        <v>45</v>
      </c>
      <c r="D94" s="4" t="str">
        <f t="shared" si="7"/>
        <v>450</v>
      </c>
      <c r="E94" s="21" t="s">
        <v>182</v>
      </c>
      <c r="F94" s="22">
        <v>298495</v>
      </c>
      <c r="G94" s="22"/>
      <c r="H94" s="22">
        <v>298495</v>
      </c>
      <c r="I94" s="22">
        <v>295352.96000000002</v>
      </c>
      <c r="J94" s="9">
        <f t="shared" si="9"/>
        <v>0.98947372652808263</v>
      </c>
      <c r="K94" s="22">
        <v>293084.59000000003</v>
      </c>
      <c r="N94" s="9"/>
      <c r="P94" s="7">
        <v>-500000</v>
      </c>
    </row>
    <row r="95" spans="1:16">
      <c r="A95" s="20" t="s">
        <v>183</v>
      </c>
      <c r="B95" s="4" t="str">
        <f t="shared" si="5"/>
        <v>4</v>
      </c>
      <c r="C95" s="4" t="str">
        <f t="shared" si="6"/>
        <v>45</v>
      </c>
      <c r="D95" s="4" t="str">
        <f t="shared" si="7"/>
        <v>450</v>
      </c>
      <c r="E95" s="21" t="s">
        <v>184</v>
      </c>
      <c r="F95" s="22">
        <v>1311506</v>
      </c>
      <c r="G95" s="22"/>
      <c r="H95" s="22">
        <v>1311506</v>
      </c>
      <c r="I95" s="22">
        <v>1297705.08</v>
      </c>
      <c r="J95" s="9">
        <f t="shared" si="9"/>
        <v>0.98947704394795</v>
      </c>
      <c r="K95" s="22">
        <v>8670.36</v>
      </c>
      <c r="N95" s="9"/>
    </row>
    <row r="96" spans="1:16">
      <c r="A96" s="20" t="s">
        <v>185</v>
      </c>
      <c r="B96" s="4" t="str">
        <f t="shared" si="5"/>
        <v>4</v>
      </c>
      <c r="C96" s="4" t="str">
        <f t="shared" si="6"/>
        <v>45</v>
      </c>
      <c r="D96" s="4" t="str">
        <f t="shared" si="7"/>
        <v>450</v>
      </c>
      <c r="E96" s="21" t="s">
        <v>186</v>
      </c>
      <c r="F96" s="22">
        <v>2325000</v>
      </c>
      <c r="G96" s="22"/>
      <c r="H96" s="22">
        <v>2325000</v>
      </c>
      <c r="I96" s="22">
        <v>933102.59</v>
      </c>
      <c r="J96" s="9">
        <f t="shared" si="9"/>
        <v>0.40133444731182794</v>
      </c>
      <c r="K96" s="22">
        <v>11963.18</v>
      </c>
      <c r="M96" s="7"/>
      <c r="N96" s="9">
        <f t="shared" si="8"/>
        <v>0</v>
      </c>
      <c r="P96" s="7">
        <v>-5501.44</v>
      </c>
    </row>
    <row r="97" spans="1:16">
      <c r="A97" s="20" t="s">
        <v>187</v>
      </c>
      <c r="B97" s="4" t="str">
        <f t="shared" si="5"/>
        <v>4</v>
      </c>
      <c r="C97" s="4" t="str">
        <f t="shared" si="6"/>
        <v>45</v>
      </c>
      <c r="D97" s="4" t="str">
        <f t="shared" si="7"/>
        <v>450</v>
      </c>
      <c r="E97" s="21" t="s">
        <v>286</v>
      </c>
      <c r="F97" s="22"/>
      <c r="G97" s="22"/>
      <c r="H97" s="22"/>
      <c r="I97" s="22">
        <v>1409755</v>
      </c>
      <c r="J97" s="9">
        <v>1</v>
      </c>
      <c r="K97" s="22">
        <v>1500</v>
      </c>
      <c r="M97" s="7"/>
      <c r="N97" s="9">
        <f t="shared" si="8"/>
        <v>0</v>
      </c>
      <c r="P97" s="7">
        <v>-5501.44</v>
      </c>
    </row>
    <row r="98" spans="1:16">
      <c r="A98" s="20" t="s">
        <v>188</v>
      </c>
      <c r="B98" s="4" t="str">
        <f t="shared" si="5"/>
        <v>4</v>
      </c>
      <c r="C98" s="4" t="str">
        <f t="shared" si="6"/>
        <v>45</v>
      </c>
      <c r="D98" s="4" t="str">
        <f t="shared" si="7"/>
        <v>450</v>
      </c>
      <c r="E98" s="21" t="s">
        <v>189</v>
      </c>
      <c r="F98" s="22">
        <v>25000</v>
      </c>
      <c r="G98" s="22"/>
      <c r="H98" s="22">
        <v>25000</v>
      </c>
      <c r="I98" s="22"/>
      <c r="J98" s="9">
        <f t="shared" si="9"/>
        <v>0</v>
      </c>
      <c r="K98" s="22">
        <v>0</v>
      </c>
      <c r="M98" s="7"/>
      <c r="N98" s="9" t="e">
        <f t="shared" si="8"/>
        <v>#DIV/0!</v>
      </c>
      <c r="P98" s="7">
        <v>-5501.44</v>
      </c>
    </row>
    <row r="99" spans="1:16">
      <c r="A99" s="20" t="s">
        <v>287</v>
      </c>
      <c r="B99" s="4" t="str">
        <f t="shared" si="5"/>
        <v>4</v>
      </c>
      <c r="C99" s="4" t="str">
        <f t="shared" si="6"/>
        <v>45</v>
      </c>
      <c r="D99" s="4" t="str">
        <f t="shared" si="7"/>
        <v>450</v>
      </c>
      <c r="E99" s="21" t="s">
        <v>288</v>
      </c>
      <c r="F99" s="22"/>
      <c r="G99" s="22"/>
      <c r="H99" s="22"/>
      <c r="I99" s="22">
        <v>466400</v>
      </c>
      <c r="J99" s="9">
        <v>1</v>
      </c>
      <c r="K99" s="22">
        <v>69882257.780000001</v>
      </c>
      <c r="M99" s="7"/>
      <c r="N99" s="9">
        <f t="shared" si="8"/>
        <v>0</v>
      </c>
      <c r="P99" s="7">
        <v>-50553.599999999999</v>
      </c>
    </row>
    <row r="100" spans="1:16">
      <c r="A100" s="20" t="s">
        <v>190</v>
      </c>
      <c r="B100" s="4" t="str">
        <f t="shared" si="5"/>
        <v>4</v>
      </c>
      <c r="C100" s="4" t="str">
        <f t="shared" si="6"/>
        <v>45</v>
      </c>
      <c r="D100" s="4" t="str">
        <f t="shared" si="7"/>
        <v>450</v>
      </c>
      <c r="E100" s="21" t="s">
        <v>191</v>
      </c>
      <c r="F100" s="22">
        <v>500000</v>
      </c>
      <c r="G100" s="22"/>
      <c r="H100" s="22">
        <v>500000</v>
      </c>
      <c r="I100" s="22"/>
      <c r="J100" s="9">
        <f t="shared" si="9"/>
        <v>0</v>
      </c>
      <c r="K100" s="22">
        <v>1515960.26</v>
      </c>
      <c r="M100" s="7"/>
      <c r="N100" s="9" t="e">
        <f t="shared" si="8"/>
        <v>#DIV/0!</v>
      </c>
      <c r="P100" s="7">
        <v>-80891.759999999995</v>
      </c>
    </row>
    <row r="101" spans="1:16">
      <c r="A101" s="20" t="s">
        <v>192</v>
      </c>
      <c r="B101" s="4" t="str">
        <f t="shared" si="5"/>
        <v>4</v>
      </c>
      <c r="C101" s="4" t="str">
        <f t="shared" si="6"/>
        <v>45</v>
      </c>
      <c r="D101" s="4" t="str">
        <f t="shared" si="7"/>
        <v>450</v>
      </c>
      <c r="E101" s="21" t="s">
        <v>193</v>
      </c>
      <c r="F101" s="22"/>
      <c r="G101" s="22">
        <v>41697</v>
      </c>
      <c r="H101" s="22">
        <v>41697</v>
      </c>
      <c r="I101" s="22">
        <v>41697</v>
      </c>
      <c r="J101" s="9">
        <f t="shared" si="9"/>
        <v>1</v>
      </c>
      <c r="K101" s="22">
        <v>0</v>
      </c>
      <c r="M101" s="7"/>
      <c r="N101" s="9">
        <f t="shared" si="8"/>
        <v>0</v>
      </c>
      <c r="P101" s="7">
        <v>-45946.32</v>
      </c>
    </row>
    <row r="102" spans="1:16">
      <c r="A102" s="20" t="s">
        <v>194</v>
      </c>
      <c r="B102" s="4" t="str">
        <f t="shared" si="5"/>
        <v>4</v>
      </c>
      <c r="C102" s="4" t="str">
        <f t="shared" si="6"/>
        <v>45</v>
      </c>
      <c r="D102" s="4" t="str">
        <f t="shared" si="7"/>
        <v>451</v>
      </c>
      <c r="E102" s="21" t="s">
        <v>289</v>
      </c>
      <c r="F102" s="22">
        <v>57916</v>
      </c>
      <c r="G102" s="22"/>
      <c r="H102" s="22">
        <v>57916</v>
      </c>
      <c r="I102" s="22">
        <v>80849.37</v>
      </c>
      <c r="J102" s="9">
        <f t="shared" si="9"/>
        <v>1.395976414116997</v>
      </c>
      <c r="K102" s="22">
        <v>3376.08</v>
      </c>
      <c r="N102" s="9"/>
      <c r="P102" s="7">
        <v>-30000</v>
      </c>
    </row>
    <row r="103" spans="1:16">
      <c r="A103" s="20" t="s">
        <v>195</v>
      </c>
      <c r="B103" s="4" t="str">
        <f t="shared" si="5"/>
        <v>4</v>
      </c>
      <c r="C103" s="4" t="str">
        <f t="shared" si="6"/>
        <v>45</v>
      </c>
      <c r="D103" s="4" t="str">
        <f t="shared" si="7"/>
        <v>451</v>
      </c>
      <c r="E103" s="21" t="s">
        <v>290</v>
      </c>
      <c r="F103" s="22">
        <v>57916</v>
      </c>
      <c r="G103" s="22"/>
      <c r="H103" s="22">
        <v>57916</v>
      </c>
      <c r="I103" s="22">
        <v>85874.45</v>
      </c>
      <c r="J103" s="9">
        <f t="shared" si="9"/>
        <v>1.4827413840734858</v>
      </c>
      <c r="K103" s="22">
        <v>5889758.3300000001</v>
      </c>
      <c r="M103" s="7"/>
      <c r="N103" s="9">
        <f t="shared" si="8"/>
        <v>0</v>
      </c>
      <c r="P103" s="7">
        <v>18000</v>
      </c>
    </row>
    <row r="104" spans="1:16">
      <c r="A104" s="20" t="s">
        <v>196</v>
      </c>
      <c r="B104" s="4" t="str">
        <f t="shared" si="5"/>
        <v>4</v>
      </c>
      <c r="C104" s="4" t="str">
        <f t="shared" si="6"/>
        <v>45</v>
      </c>
      <c r="D104" s="4" t="str">
        <f t="shared" si="7"/>
        <v>451</v>
      </c>
      <c r="E104" s="21" t="s">
        <v>291</v>
      </c>
      <c r="F104" s="22">
        <v>57916</v>
      </c>
      <c r="G104" s="22"/>
      <c r="H104" s="22">
        <v>57916</v>
      </c>
      <c r="I104" s="22">
        <v>86593.86</v>
      </c>
      <c r="J104" s="9">
        <f t="shared" si="9"/>
        <v>1.4951629946819531</v>
      </c>
      <c r="K104" s="22">
        <v>78000</v>
      </c>
      <c r="M104" s="7"/>
      <c r="N104" s="9">
        <f t="shared" si="8"/>
        <v>0</v>
      </c>
      <c r="P104" s="7">
        <v>33395.1</v>
      </c>
    </row>
    <row r="105" spans="1:16">
      <c r="A105" s="20" t="s">
        <v>197</v>
      </c>
      <c r="B105" s="4" t="str">
        <f t="shared" si="5"/>
        <v>4</v>
      </c>
      <c r="C105" s="4" t="str">
        <f t="shared" si="6"/>
        <v>45</v>
      </c>
      <c r="D105" s="4" t="str">
        <f t="shared" si="7"/>
        <v>451</v>
      </c>
      <c r="E105" s="21" t="s">
        <v>292</v>
      </c>
      <c r="F105" s="22">
        <v>181590</v>
      </c>
      <c r="G105" s="22"/>
      <c r="H105" s="22">
        <v>181590</v>
      </c>
      <c r="I105" s="22">
        <v>131036.4</v>
      </c>
      <c r="J105" s="9">
        <f t="shared" si="9"/>
        <v>0.72160581529819923</v>
      </c>
      <c r="K105" s="22">
        <v>830116.15</v>
      </c>
      <c r="M105" s="7"/>
      <c r="N105" s="9">
        <f t="shared" si="8"/>
        <v>0</v>
      </c>
      <c r="P105" s="7">
        <v>33427.33</v>
      </c>
    </row>
    <row r="106" spans="1:16">
      <c r="A106" s="20" t="s">
        <v>198</v>
      </c>
      <c r="B106" s="4" t="str">
        <f t="shared" si="5"/>
        <v>4</v>
      </c>
      <c r="C106" s="4" t="str">
        <f t="shared" si="6"/>
        <v>45</v>
      </c>
      <c r="D106" s="4" t="str">
        <f t="shared" si="7"/>
        <v>451</v>
      </c>
      <c r="E106" s="21" t="s">
        <v>293</v>
      </c>
      <c r="F106" s="22">
        <v>290550</v>
      </c>
      <c r="G106" s="22"/>
      <c r="H106" s="22">
        <v>290550</v>
      </c>
      <c r="I106" s="22">
        <v>209658.23999999999</v>
      </c>
      <c r="J106" s="9">
        <f t="shared" si="9"/>
        <v>0.72159091378420237</v>
      </c>
      <c r="K106" s="22">
        <v>456407.45</v>
      </c>
      <c r="M106" s="7"/>
      <c r="N106" s="9">
        <f t="shared" si="8"/>
        <v>0</v>
      </c>
      <c r="P106" s="7">
        <v>60232.800000000003</v>
      </c>
    </row>
    <row r="107" spans="1:16">
      <c r="A107" s="20" t="s">
        <v>199</v>
      </c>
      <c r="B107" s="4" t="str">
        <f t="shared" si="5"/>
        <v>4</v>
      </c>
      <c r="C107" s="4" t="str">
        <f t="shared" si="6"/>
        <v>45</v>
      </c>
      <c r="D107" s="4" t="str">
        <f t="shared" si="7"/>
        <v>451</v>
      </c>
      <c r="E107" s="21" t="s">
        <v>294</v>
      </c>
      <c r="F107" s="22">
        <v>203190</v>
      </c>
      <c r="G107" s="22"/>
      <c r="H107" s="22">
        <v>203190</v>
      </c>
      <c r="I107" s="22">
        <v>157233.94</v>
      </c>
      <c r="J107" s="9">
        <f t="shared" si="9"/>
        <v>0.77382715684827008</v>
      </c>
      <c r="K107" s="22">
        <v>37450</v>
      </c>
      <c r="M107" s="7"/>
      <c r="N107" s="9">
        <f t="shared" si="8"/>
        <v>0</v>
      </c>
      <c r="P107" s="7">
        <v>313458.67</v>
      </c>
    </row>
    <row r="108" spans="1:16">
      <c r="A108" s="20" t="s">
        <v>200</v>
      </c>
      <c r="B108" s="4" t="str">
        <f t="shared" si="5"/>
        <v>4</v>
      </c>
      <c r="C108" s="4" t="str">
        <f t="shared" si="6"/>
        <v>45</v>
      </c>
      <c r="D108" s="4" t="str">
        <f t="shared" si="7"/>
        <v>451</v>
      </c>
      <c r="E108" s="21" t="s">
        <v>295</v>
      </c>
      <c r="F108" s="22">
        <v>30000</v>
      </c>
      <c r="G108" s="22"/>
      <c r="H108" s="22">
        <v>30000</v>
      </c>
      <c r="I108" s="22">
        <v>-2699.62</v>
      </c>
      <c r="J108" s="9">
        <f t="shared" si="9"/>
        <v>-8.9987333333333336E-2</v>
      </c>
      <c r="K108" s="22">
        <v>513959</v>
      </c>
      <c r="N108" s="9"/>
      <c r="P108" s="7">
        <v>-145000</v>
      </c>
    </row>
    <row r="109" spans="1:16">
      <c r="A109" s="20" t="s">
        <v>201</v>
      </c>
      <c r="B109" s="4" t="str">
        <f t="shared" si="5"/>
        <v>4</v>
      </c>
      <c r="C109" s="4" t="str">
        <f t="shared" si="6"/>
        <v>45</v>
      </c>
      <c r="D109" s="4" t="str">
        <f t="shared" si="7"/>
        <v>451</v>
      </c>
      <c r="E109" s="21" t="s">
        <v>202</v>
      </c>
      <c r="F109" s="22"/>
      <c r="G109" s="22"/>
      <c r="H109" s="22"/>
      <c r="I109" s="22">
        <v>18000</v>
      </c>
      <c r="J109" s="9">
        <v>1</v>
      </c>
      <c r="K109" s="22">
        <v>398.46</v>
      </c>
      <c r="M109" s="7"/>
      <c r="N109" s="9">
        <f t="shared" si="8"/>
        <v>0</v>
      </c>
      <c r="P109" s="7">
        <v>8580.57</v>
      </c>
    </row>
    <row r="110" spans="1:16">
      <c r="A110" s="20" t="s">
        <v>203</v>
      </c>
      <c r="B110" s="4" t="str">
        <f t="shared" si="5"/>
        <v>4</v>
      </c>
      <c r="C110" s="4" t="str">
        <f t="shared" si="6"/>
        <v>45</v>
      </c>
      <c r="D110" s="4" t="str">
        <f t="shared" si="7"/>
        <v>451</v>
      </c>
      <c r="E110" s="21" t="s">
        <v>296</v>
      </c>
      <c r="F110" s="22"/>
      <c r="G110" s="22"/>
      <c r="H110" s="22"/>
      <c r="I110" s="22">
        <v>31490.44</v>
      </c>
      <c r="J110" s="9">
        <v>1</v>
      </c>
      <c r="K110" s="22">
        <v>2827.5</v>
      </c>
      <c r="N110" s="9"/>
      <c r="P110" s="7">
        <v>-100000</v>
      </c>
    </row>
    <row r="111" spans="1:16">
      <c r="A111" s="20" t="s">
        <v>204</v>
      </c>
      <c r="B111" s="4" t="str">
        <f t="shared" si="5"/>
        <v>4</v>
      </c>
      <c r="C111" s="4" t="str">
        <f t="shared" si="6"/>
        <v>45</v>
      </c>
      <c r="D111" s="4" t="str">
        <f t="shared" si="7"/>
        <v>451</v>
      </c>
      <c r="E111" s="21" t="s">
        <v>205</v>
      </c>
      <c r="F111" s="22"/>
      <c r="G111" s="22"/>
      <c r="H111" s="22"/>
      <c r="I111" s="22">
        <v>32675.07</v>
      </c>
      <c r="J111" s="9">
        <v>1</v>
      </c>
      <c r="K111" s="22">
        <v>88000</v>
      </c>
      <c r="N111" s="9"/>
    </row>
    <row r="112" spans="1:16">
      <c r="A112" s="20" t="s">
        <v>206</v>
      </c>
      <c r="B112" s="4" t="str">
        <f t="shared" si="5"/>
        <v>4</v>
      </c>
      <c r="C112" s="4" t="str">
        <f t="shared" si="6"/>
        <v>45</v>
      </c>
      <c r="D112" s="4" t="str">
        <f t="shared" si="7"/>
        <v>451</v>
      </c>
      <c r="E112" s="21" t="s">
        <v>207</v>
      </c>
      <c r="F112" s="22"/>
      <c r="G112" s="22"/>
      <c r="H112" s="22"/>
      <c r="I112" s="22">
        <v>54621.91</v>
      </c>
      <c r="J112" s="9">
        <v>1</v>
      </c>
      <c r="K112" s="22">
        <v>1909.25</v>
      </c>
      <c r="N112" s="9"/>
      <c r="P112" s="7">
        <v>-27559</v>
      </c>
    </row>
    <row r="113" spans="1:16">
      <c r="A113" s="20" t="s">
        <v>297</v>
      </c>
      <c r="B113" s="4" t="str">
        <f t="shared" si="5"/>
        <v>4</v>
      </c>
      <c r="C113" s="4" t="str">
        <f t="shared" si="6"/>
        <v>45</v>
      </c>
      <c r="D113" s="4" t="str">
        <f t="shared" si="7"/>
        <v>451</v>
      </c>
      <c r="E113" s="21" t="s">
        <v>298</v>
      </c>
      <c r="F113" s="22"/>
      <c r="G113" s="22">
        <v>50595.01</v>
      </c>
      <c r="H113" s="22">
        <v>50595.01</v>
      </c>
      <c r="I113" s="22">
        <v>12648.75</v>
      </c>
      <c r="J113" s="9">
        <f t="shared" si="9"/>
        <v>0.24999995058801253</v>
      </c>
      <c r="K113" s="22">
        <v>0</v>
      </c>
      <c r="N113" s="9"/>
    </row>
    <row r="114" spans="1:16">
      <c r="A114" s="20" t="s">
        <v>299</v>
      </c>
      <c r="B114" s="4" t="str">
        <f t="shared" si="5"/>
        <v>4</v>
      </c>
      <c r="C114" s="4" t="str">
        <f t="shared" si="6"/>
        <v>45</v>
      </c>
      <c r="D114" s="4" t="str">
        <f t="shared" si="7"/>
        <v>451</v>
      </c>
      <c r="E114" s="21" t="s">
        <v>300</v>
      </c>
      <c r="F114" s="22"/>
      <c r="G114" s="22">
        <v>34674.65</v>
      </c>
      <c r="H114" s="22">
        <v>34674.65</v>
      </c>
      <c r="I114" s="22">
        <v>8668.67</v>
      </c>
      <c r="J114" s="9">
        <f t="shared" si="9"/>
        <v>0.25000021629634328</v>
      </c>
      <c r="K114" s="22">
        <v>139681.70000000001</v>
      </c>
      <c r="M114" s="7"/>
      <c r="N114" s="9">
        <f t="shared" si="8"/>
        <v>0</v>
      </c>
      <c r="P114" s="7">
        <v>-11901.16</v>
      </c>
    </row>
    <row r="115" spans="1:16">
      <c r="A115" s="20" t="s">
        <v>301</v>
      </c>
      <c r="B115" s="4" t="str">
        <f t="shared" si="5"/>
        <v>4</v>
      </c>
      <c r="C115" s="4" t="str">
        <f t="shared" si="6"/>
        <v>45</v>
      </c>
      <c r="D115" s="4" t="str">
        <f t="shared" si="7"/>
        <v>451</v>
      </c>
      <c r="E115" s="21" t="s">
        <v>302</v>
      </c>
      <c r="F115" s="22"/>
      <c r="G115" s="22">
        <v>55279.44</v>
      </c>
      <c r="H115" s="22">
        <v>55279.44</v>
      </c>
      <c r="I115" s="22">
        <v>13819.86</v>
      </c>
      <c r="J115" s="9">
        <f t="shared" si="9"/>
        <v>0.25</v>
      </c>
      <c r="K115" s="22">
        <v>213365</v>
      </c>
      <c r="N115" s="9"/>
      <c r="P115" s="7">
        <v>-240000</v>
      </c>
    </row>
    <row r="116" spans="1:16">
      <c r="A116" s="20" t="s">
        <v>208</v>
      </c>
      <c r="B116" s="4" t="str">
        <f t="shared" si="5"/>
        <v>4</v>
      </c>
      <c r="C116" s="4" t="str">
        <f t="shared" si="6"/>
        <v>45</v>
      </c>
      <c r="D116" s="4" t="str">
        <f t="shared" si="7"/>
        <v>451</v>
      </c>
      <c r="E116" s="21" t="s">
        <v>209</v>
      </c>
      <c r="F116" s="22"/>
      <c r="G116" s="22"/>
      <c r="H116" s="22"/>
      <c r="I116" s="22">
        <v>313458.67</v>
      </c>
      <c r="J116" s="9">
        <v>1</v>
      </c>
      <c r="K116" s="22">
        <v>10500</v>
      </c>
      <c r="M116" s="7"/>
      <c r="N116" s="9">
        <f t="shared" si="8"/>
        <v>0</v>
      </c>
      <c r="O116" s="7">
        <v>7302.11</v>
      </c>
      <c r="P116" s="7">
        <v>-17315.810000000001</v>
      </c>
    </row>
    <row r="117" spans="1:16">
      <c r="A117" s="20" t="s">
        <v>303</v>
      </c>
      <c r="B117" s="4" t="str">
        <f t="shared" si="5"/>
        <v>4</v>
      </c>
      <c r="C117" s="4" t="str">
        <f t="shared" si="6"/>
        <v>45</v>
      </c>
      <c r="D117" s="4" t="str">
        <f t="shared" si="7"/>
        <v>451</v>
      </c>
      <c r="E117" s="21" t="s">
        <v>304</v>
      </c>
      <c r="F117" s="22"/>
      <c r="G117" s="22">
        <v>1500000</v>
      </c>
      <c r="H117" s="22">
        <v>1500000</v>
      </c>
      <c r="I117" s="22">
        <v>1500000</v>
      </c>
      <c r="J117" s="9">
        <f t="shared" si="9"/>
        <v>1</v>
      </c>
      <c r="K117" s="22">
        <v>30380</v>
      </c>
      <c r="M117" s="7"/>
      <c r="N117" s="9">
        <f t="shared" si="8"/>
        <v>0</v>
      </c>
      <c r="O117" s="7">
        <v>2230</v>
      </c>
      <c r="P117" s="7">
        <v>-24170</v>
      </c>
    </row>
    <row r="118" spans="1:16">
      <c r="A118" s="20" t="s">
        <v>305</v>
      </c>
      <c r="B118" s="4" t="str">
        <f t="shared" si="5"/>
        <v>4</v>
      </c>
      <c r="C118" s="4" t="str">
        <f t="shared" si="6"/>
        <v>45</v>
      </c>
      <c r="D118" s="4" t="str">
        <f t="shared" si="7"/>
        <v>451</v>
      </c>
      <c r="E118" s="21" t="s">
        <v>306</v>
      </c>
      <c r="F118" s="22"/>
      <c r="G118" s="22"/>
      <c r="H118" s="22"/>
      <c r="I118" s="22">
        <v>10416</v>
      </c>
      <c r="J118" s="9">
        <v>1</v>
      </c>
      <c r="K118" s="22">
        <v>221573.7</v>
      </c>
      <c r="M118" s="7"/>
      <c r="N118" s="9">
        <f t="shared" si="8"/>
        <v>0</v>
      </c>
      <c r="O118" s="7">
        <v>851595.13</v>
      </c>
      <c r="P118" s="7">
        <v>-315039.28000000003</v>
      </c>
    </row>
    <row r="119" spans="1:16">
      <c r="A119" s="20" t="s">
        <v>307</v>
      </c>
      <c r="B119" s="4" t="str">
        <f t="shared" si="5"/>
        <v>4</v>
      </c>
      <c r="C119" s="4" t="str">
        <f t="shared" si="6"/>
        <v>45</v>
      </c>
      <c r="D119" s="4" t="str">
        <f t="shared" si="7"/>
        <v>451</v>
      </c>
      <c r="E119" s="21" t="s">
        <v>308</v>
      </c>
      <c r="F119" s="22"/>
      <c r="G119" s="22"/>
      <c r="H119" s="22"/>
      <c r="I119" s="22"/>
      <c r="J119" s="9"/>
      <c r="K119" s="22">
        <v>973537.95</v>
      </c>
      <c r="N119" s="9"/>
      <c r="P119" s="7">
        <v>-5150000</v>
      </c>
    </row>
    <row r="120" spans="1:16">
      <c r="A120" s="20" t="s">
        <v>210</v>
      </c>
      <c r="B120" s="4" t="str">
        <f t="shared" si="5"/>
        <v>4</v>
      </c>
      <c r="C120" s="4" t="str">
        <f t="shared" si="6"/>
        <v>46</v>
      </c>
      <c r="D120" s="4" t="str">
        <f t="shared" si="7"/>
        <v>461</v>
      </c>
      <c r="E120" s="21" t="s">
        <v>211</v>
      </c>
      <c r="F120" s="22">
        <v>145000</v>
      </c>
      <c r="G120" s="22"/>
      <c r="H120" s="22">
        <v>145000</v>
      </c>
      <c r="I120" s="22">
        <v>100000</v>
      </c>
      <c r="J120" s="9">
        <f t="shared" si="9"/>
        <v>0.68965517241379315</v>
      </c>
      <c r="K120" s="22">
        <v>935094</v>
      </c>
      <c r="M120" s="7"/>
      <c r="N120" s="9">
        <f t="shared" si="8"/>
        <v>0</v>
      </c>
      <c r="O120" s="8">
        <v>99.81</v>
      </c>
      <c r="P120" s="7">
        <v>111573.49</v>
      </c>
    </row>
    <row r="121" spans="1:16">
      <c r="A121" s="20" t="s">
        <v>309</v>
      </c>
      <c r="B121" s="4" t="str">
        <f t="shared" si="5"/>
        <v>4</v>
      </c>
      <c r="C121" s="4" t="str">
        <f t="shared" si="6"/>
        <v>46</v>
      </c>
      <c r="D121" s="4" t="str">
        <f t="shared" si="7"/>
        <v>463</v>
      </c>
      <c r="E121" s="21" t="s">
        <v>310</v>
      </c>
      <c r="F121" s="22"/>
      <c r="G121" s="22"/>
      <c r="H121" s="22"/>
      <c r="I121" s="22">
        <v>110672</v>
      </c>
      <c r="J121" s="9">
        <v>1</v>
      </c>
      <c r="K121" s="22">
        <v>1409755</v>
      </c>
      <c r="M121" s="8"/>
      <c r="N121" s="9">
        <f t="shared" si="8"/>
        <v>0</v>
      </c>
      <c r="P121" s="7">
        <v>-944984</v>
      </c>
    </row>
    <row r="122" spans="1:16">
      <c r="A122" s="20" t="s">
        <v>212</v>
      </c>
      <c r="B122" s="4" t="str">
        <f t="shared" si="5"/>
        <v>4</v>
      </c>
      <c r="C122" s="4" t="str">
        <f t="shared" si="6"/>
        <v>46</v>
      </c>
      <c r="D122" s="4" t="str">
        <f t="shared" si="7"/>
        <v>466</v>
      </c>
      <c r="E122" s="21" t="s">
        <v>213</v>
      </c>
      <c r="F122" s="22"/>
      <c r="G122" s="22">
        <v>7087.76</v>
      </c>
      <c r="H122" s="22">
        <v>7087.76</v>
      </c>
      <c r="I122" s="22">
        <v>8580.57</v>
      </c>
      <c r="J122" s="9">
        <f t="shared" si="9"/>
        <v>1.2106180231836292</v>
      </c>
      <c r="K122" s="22">
        <v>0</v>
      </c>
      <c r="N122" s="9"/>
      <c r="P122" s="7">
        <v>-300000</v>
      </c>
    </row>
    <row r="123" spans="1:16">
      <c r="A123" s="20" t="s">
        <v>214</v>
      </c>
      <c r="B123" s="4" t="str">
        <f t="shared" si="5"/>
        <v>4</v>
      </c>
      <c r="C123" s="4" t="str">
        <f t="shared" si="6"/>
        <v>47</v>
      </c>
      <c r="D123" s="4" t="str">
        <f t="shared" si="7"/>
        <v>470</v>
      </c>
      <c r="E123" s="21" t="s">
        <v>215</v>
      </c>
      <c r="F123" s="22">
        <v>100000</v>
      </c>
      <c r="G123" s="22"/>
      <c r="H123" s="22">
        <v>100000</v>
      </c>
      <c r="I123" s="22">
        <v>100000</v>
      </c>
      <c r="J123" s="9">
        <f t="shared" si="9"/>
        <v>1</v>
      </c>
      <c r="K123" s="22">
        <v>466400</v>
      </c>
      <c r="M123" s="7"/>
      <c r="N123" s="9">
        <f t="shared" si="8"/>
        <v>0</v>
      </c>
      <c r="O123" s="7">
        <v>3910</v>
      </c>
      <c r="P123" s="7">
        <v>11384.55</v>
      </c>
    </row>
    <row r="124" spans="1:16">
      <c r="A124" s="20" t="s">
        <v>216</v>
      </c>
      <c r="B124" s="4" t="str">
        <f t="shared" si="5"/>
        <v>4</v>
      </c>
      <c r="C124" s="4" t="str">
        <f t="shared" si="6"/>
        <v>49</v>
      </c>
      <c r="D124" s="4" t="str">
        <f t="shared" si="7"/>
        <v>490</v>
      </c>
      <c r="E124" s="21" t="s">
        <v>217</v>
      </c>
      <c r="F124" s="22"/>
      <c r="G124" s="22"/>
      <c r="H124" s="22">
        <v>0</v>
      </c>
      <c r="I124" s="22">
        <v>2422.5</v>
      </c>
      <c r="J124" s="9">
        <v>1</v>
      </c>
      <c r="K124" s="22">
        <v>0</v>
      </c>
      <c r="N124" s="9">
        <f t="shared" si="8"/>
        <v>0</v>
      </c>
      <c r="O124" s="7">
        <v>160501.12</v>
      </c>
      <c r="P124" s="7">
        <v>-139498.88</v>
      </c>
    </row>
    <row r="125" spans="1:16">
      <c r="A125" s="20" t="s">
        <v>218</v>
      </c>
      <c r="B125" s="4" t="str">
        <f t="shared" ref="B125:B141" si="10">LEFT(A125,1)</f>
        <v>4</v>
      </c>
      <c r="C125" s="4" t="str">
        <f t="shared" ref="C125:C141" si="11">LEFT(A125,2)</f>
        <v>49</v>
      </c>
      <c r="D125" s="4" t="str">
        <f t="shared" ref="D125:D141" si="12">LEFT(A125,3)</f>
        <v>497</v>
      </c>
      <c r="E125" s="21" t="s">
        <v>219</v>
      </c>
      <c r="F125" s="22">
        <v>27559</v>
      </c>
      <c r="G125" s="22"/>
      <c r="H125" s="22">
        <v>27559</v>
      </c>
      <c r="I125" s="22">
        <v>43186</v>
      </c>
      <c r="J125" s="9">
        <f t="shared" si="9"/>
        <v>1.5670379912188397</v>
      </c>
      <c r="K125" s="22">
        <v>41697</v>
      </c>
      <c r="N125" s="9"/>
      <c r="O125" s="7"/>
      <c r="P125" s="7"/>
    </row>
    <row r="126" spans="1:16">
      <c r="A126" s="20" t="s">
        <v>311</v>
      </c>
      <c r="B126" s="4" t="str">
        <f t="shared" si="10"/>
        <v>4</v>
      </c>
      <c r="C126" s="4" t="str">
        <f t="shared" si="11"/>
        <v>49</v>
      </c>
      <c r="D126" s="4" t="str">
        <f t="shared" si="12"/>
        <v>497</v>
      </c>
      <c r="E126" s="21" t="s">
        <v>312</v>
      </c>
      <c r="F126" s="22"/>
      <c r="G126" s="22"/>
      <c r="H126" s="22"/>
      <c r="I126" s="22">
        <v>-400.3</v>
      </c>
      <c r="J126" s="9">
        <v>-1</v>
      </c>
      <c r="K126" s="22">
        <v>80849.37</v>
      </c>
      <c r="N126" s="9"/>
      <c r="O126" s="7"/>
      <c r="P126" s="7"/>
    </row>
    <row r="127" spans="1:16">
      <c r="A127" s="20" t="s">
        <v>313</v>
      </c>
      <c r="B127" s="4" t="str">
        <f t="shared" si="10"/>
        <v>4</v>
      </c>
      <c r="C127" s="4" t="str">
        <f t="shared" si="11"/>
        <v>49</v>
      </c>
      <c r="D127" s="4" t="str">
        <f t="shared" si="12"/>
        <v>497</v>
      </c>
      <c r="E127" s="21" t="s">
        <v>314</v>
      </c>
      <c r="F127" s="22"/>
      <c r="G127" s="22"/>
      <c r="H127" s="22"/>
      <c r="I127" s="22"/>
      <c r="J127" s="9"/>
      <c r="K127" s="22">
        <v>85874.45</v>
      </c>
      <c r="N127" s="9"/>
      <c r="O127" s="7"/>
      <c r="P127" s="7"/>
    </row>
    <row r="128" spans="1:16">
      <c r="A128" s="20" t="s">
        <v>220</v>
      </c>
      <c r="B128" s="4" t="str">
        <f t="shared" si="10"/>
        <v>4</v>
      </c>
      <c r="C128" s="4" t="str">
        <f t="shared" si="11"/>
        <v>49</v>
      </c>
      <c r="D128" s="4" t="str">
        <f t="shared" si="12"/>
        <v>497</v>
      </c>
      <c r="E128" s="21" t="s">
        <v>221</v>
      </c>
      <c r="F128" s="22"/>
      <c r="G128" s="22"/>
      <c r="H128" s="22"/>
      <c r="I128" s="22"/>
      <c r="J128" s="9"/>
      <c r="K128" s="22">
        <v>86593.86</v>
      </c>
      <c r="N128" s="9"/>
      <c r="O128" s="7"/>
      <c r="P128" s="7"/>
    </row>
    <row r="129" spans="1:16">
      <c r="A129" s="20" t="s">
        <v>315</v>
      </c>
      <c r="B129" s="4" t="str">
        <f t="shared" si="10"/>
        <v>4</v>
      </c>
      <c r="C129" s="4" t="str">
        <f t="shared" si="11"/>
        <v>49</v>
      </c>
      <c r="D129" s="4" t="str">
        <f t="shared" si="12"/>
        <v>497</v>
      </c>
      <c r="E129" s="21" t="s">
        <v>316</v>
      </c>
      <c r="F129" s="22"/>
      <c r="G129" s="22"/>
      <c r="H129" s="22"/>
      <c r="I129" s="22"/>
      <c r="J129" s="9"/>
      <c r="K129" s="22">
        <v>131036.4</v>
      </c>
      <c r="N129" s="9"/>
      <c r="O129" s="7"/>
      <c r="P129" s="7"/>
    </row>
    <row r="130" spans="1:16">
      <c r="A130" s="20" t="s">
        <v>222</v>
      </c>
      <c r="B130" s="4" t="str">
        <f t="shared" si="10"/>
        <v>5</v>
      </c>
      <c r="C130" s="4" t="str">
        <f t="shared" si="11"/>
        <v>52</v>
      </c>
      <c r="D130" s="4" t="str">
        <f t="shared" si="12"/>
        <v>520</v>
      </c>
      <c r="E130" s="21" t="s">
        <v>223</v>
      </c>
      <c r="F130" s="22">
        <v>20000</v>
      </c>
      <c r="G130" s="22"/>
      <c r="H130" s="22">
        <v>20000</v>
      </c>
      <c r="I130" s="22">
        <v>35515.17</v>
      </c>
      <c r="J130" s="9">
        <f t="shared" si="9"/>
        <v>1.7757585</v>
      </c>
      <c r="K130" s="22">
        <v>209658.23999999999</v>
      </c>
      <c r="N130" s="9"/>
      <c r="O130" s="7"/>
      <c r="P130" s="7"/>
    </row>
    <row r="131" spans="1:16">
      <c r="A131" s="20" t="s">
        <v>224</v>
      </c>
      <c r="B131" s="4" t="str">
        <f t="shared" si="10"/>
        <v>5</v>
      </c>
      <c r="C131" s="4" t="str">
        <f t="shared" si="11"/>
        <v>53</v>
      </c>
      <c r="D131" s="4" t="str">
        <f t="shared" si="12"/>
        <v>534</v>
      </c>
      <c r="E131" s="21" t="s">
        <v>225</v>
      </c>
      <c r="F131" s="22">
        <v>240000</v>
      </c>
      <c r="G131" s="22"/>
      <c r="H131" s="22">
        <v>240000</v>
      </c>
      <c r="I131" s="22">
        <v>378189.58</v>
      </c>
      <c r="J131" s="9">
        <f t="shared" si="9"/>
        <v>1.5757899166666667</v>
      </c>
      <c r="K131" s="22">
        <v>157243.68</v>
      </c>
      <c r="N131" s="9"/>
      <c r="O131" s="7"/>
      <c r="P131" s="7"/>
    </row>
    <row r="132" spans="1:16">
      <c r="A132" s="20" t="s">
        <v>317</v>
      </c>
      <c r="B132" s="4" t="str">
        <f t="shared" si="10"/>
        <v>5</v>
      </c>
      <c r="C132" s="4" t="str">
        <f t="shared" si="11"/>
        <v>53</v>
      </c>
      <c r="D132" s="4" t="str">
        <f t="shared" si="12"/>
        <v>537</v>
      </c>
      <c r="E132" s="21" t="s">
        <v>318</v>
      </c>
      <c r="F132" s="22"/>
      <c r="G132" s="22"/>
      <c r="H132" s="22"/>
      <c r="I132" s="22">
        <v>1335</v>
      </c>
      <c r="J132" s="9">
        <v>1</v>
      </c>
      <c r="K132" s="22">
        <v>0</v>
      </c>
      <c r="N132" s="9"/>
      <c r="O132" s="7"/>
      <c r="P132" s="7"/>
    </row>
    <row r="133" spans="1:16">
      <c r="A133" s="20" t="s">
        <v>226</v>
      </c>
      <c r="B133" s="4" t="str">
        <f t="shared" si="10"/>
        <v>5</v>
      </c>
      <c r="C133" s="4" t="str">
        <f t="shared" si="11"/>
        <v>54</v>
      </c>
      <c r="D133" s="4" t="str">
        <f t="shared" si="12"/>
        <v>541</v>
      </c>
      <c r="E133" s="21" t="s">
        <v>227</v>
      </c>
      <c r="F133" s="22">
        <v>30000</v>
      </c>
      <c r="G133" s="22"/>
      <c r="H133" s="22">
        <v>30000</v>
      </c>
      <c r="I133" s="22">
        <v>36132.54</v>
      </c>
      <c r="J133" s="9">
        <f t="shared" si="9"/>
        <v>1.204418</v>
      </c>
      <c r="K133" s="22">
        <v>18000</v>
      </c>
      <c r="N133" s="9"/>
      <c r="O133" s="7"/>
      <c r="P133" s="7"/>
    </row>
    <row r="134" spans="1:16">
      <c r="A134" s="20" t="s">
        <v>228</v>
      </c>
      <c r="B134" s="4" t="str">
        <f t="shared" si="10"/>
        <v>5</v>
      </c>
      <c r="C134" s="4" t="str">
        <f t="shared" si="11"/>
        <v>54</v>
      </c>
      <c r="D134" s="4" t="str">
        <f t="shared" si="12"/>
        <v>541</v>
      </c>
      <c r="E134" s="21" t="s">
        <v>229</v>
      </c>
      <c r="F134" s="22">
        <v>30000</v>
      </c>
      <c r="G134" s="22"/>
      <c r="H134" s="22">
        <v>30000</v>
      </c>
      <c r="I134" s="22">
        <v>11905</v>
      </c>
      <c r="J134" s="9">
        <f t="shared" si="9"/>
        <v>0.39683333333333332</v>
      </c>
      <c r="K134" s="22">
        <v>33395.1</v>
      </c>
      <c r="N134" s="9"/>
      <c r="O134" s="7"/>
      <c r="P134" s="7"/>
    </row>
    <row r="135" spans="1:16">
      <c r="A135" s="20" t="s">
        <v>230</v>
      </c>
      <c r="B135" s="4" t="str">
        <f t="shared" si="10"/>
        <v>5</v>
      </c>
      <c r="C135" s="4" t="str">
        <f t="shared" si="11"/>
        <v>55</v>
      </c>
      <c r="D135" s="4" t="str">
        <f t="shared" si="12"/>
        <v>550</v>
      </c>
      <c r="E135" s="21" t="s">
        <v>231</v>
      </c>
      <c r="F135" s="22">
        <v>1240000</v>
      </c>
      <c r="G135" s="22"/>
      <c r="H135" s="22">
        <v>1240000</v>
      </c>
      <c r="I135" s="22">
        <v>1101603.99</v>
      </c>
      <c r="J135" s="9">
        <f t="shared" ref="J135:J141" si="13">I135/H135</f>
        <v>0.88839031451612904</v>
      </c>
      <c r="K135" s="22">
        <v>33427.33</v>
      </c>
      <c r="N135" s="9"/>
      <c r="O135" s="7"/>
      <c r="P135" s="7"/>
    </row>
    <row r="136" spans="1:16">
      <c r="A136" s="20" t="s">
        <v>232</v>
      </c>
      <c r="B136" s="4" t="str">
        <f t="shared" si="10"/>
        <v>5</v>
      </c>
      <c r="C136" s="4" t="str">
        <f t="shared" si="11"/>
        <v>55</v>
      </c>
      <c r="D136" s="4" t="str">
        <f t="shared" si="12"/>
        <v>550</v>
      </c>
      <c r="E136" s="21" t="s">
        <v>233</v>
      </c>
      <c r="F136" s="22">
        <v>5150000</v>
      </c>
      <c r="G136" s="22"/>
      <c r="H136" s="22">
        <v>5150000</v>
      </c>
      <c r="I136" s="22">
        <v>4307865.01</v>
      </c>
      <c r="J136" s="9">
        <f t="shared" si="13"/>
        <v>0.83647864271844652</v>
      </c>
      <c r="K136" s="22">
        <v>60232.800000000003</v>
      </c>
      <c r="N136" s="9"/>
      <c r="O136" s="7"/>
      <c r="P136" s="7"/>
    </row>
    <row r="137" spans="1:16">
      <c r="A137" s="20" t="s">
        <v>234</v>
      </c>
      <c r="B137" s="4" t="str">
        <f t="shared" si="10"/>
        <v>5</v>
      </c>
      <c r="C137" s="4" t="str">
        <f t="shared" si="11"/>
        <v>55</v>
      </c>
      <c r="D137" s="4" t="str">
        <f t="shared" si="12"/>
        <v>550</v>
      </c>
      <c r="E137" s="21" t="s">
        <v>235</v>
      </c>
      <c r="F137" s="22"/>
      <c r="G137" s="22"/>
      <c r="H137" s="22"/>
      <c r="I137" s="22">
        <v>111573.49</v>
      </c>
      <c r="J137" s="9">
        <v>1</v>
      </c>
      <c r="K137" s="22">
        <v>12648.75</v>
      </c>
      <c r="N137" s="9"/>
      <c r="O137" s="7"/>
      <c r="P137" s="7"/>
    </row>
    <row r="138" spans="1:16">
      <c r="A138" s="20" t="s">
        <v>236</v>
      </c>
      <c r="B138" s="4" t="str">
        <f t="shared" si="10"/>
        <v>5</v>
      </c>
      <c r="C138" s="4" t="str">
        <f t="shared" si="11"/>
        <v>55</v>
      </c>
      <c r="D138" s="4" t="str">
        <f t="shared" si="12"/>
        <v>550</v>
      </c>
      <c r="E138" s="21" t="s">
        <v>237</v>
      </c>
      <c r="F138" s="22">
        <v>945000</v>
      </c>
      <c r="G138" s="22"/>
      <c r="H138" s="22">
        <v>945000</v>
      </c>
      <c r="I138" s="22">
        <v>445222.5</v>
      </c>
      <c r="J138" s="9">
        <f t="shared" si="13"/>
        <v>0.47113492063492063</v>
      </c>
      <c r="K138" s="22">
        <v>8668.67</v>
      </c>
      <c r="N138" s="9"/>
      <c r="O138" s="7"/>
      <c r="P138" s="7"/>
    </row>
    <row r="139" spans="1:16">
      <c r="A139" s="20" t="s">
        <v>238</v>
      </c>
      <c r="B139" s="4" t="str">
        <f t="shared" si="10"/>
        <v>5</v>
      </c>
      <c r="C139" s="4" t="str">
        <f t="shared" si="11"/>
        <v>55</v>
      </c>
      <c r="D139" s="4" t="str">
        <f t="shared" si="12"/>
        <v>550</v>
      </c>
      <c r="E139" s="21" t="s">
        <v>239</v>
      </c>
      <c r="F139" s="22">
        <v>300000</v>
      </c>
      <c r="G139" s="22"/>
      <c r="H139" s="22">
        <v>300000</v>
      </c>
      <c r="I139" s="22">
        <v>313178.95</v>
      </c>
      <c r="J139" s="9">
        <f t="shared" si="13"/>
        <v>1.0439298333333333</v>
      </c>
      <c r="K139" s="22">
        <v>13819.86</v>
      </c>
      <c r="N139" s="9"/>
      <c r="O139" s="7"/>
      <c r="P139" s="7"/>
    </row>
    <row r="140" spans="1:16">
      <c r="A140" s="20" t="s">
        <v>240</v>
      </c>
      <c r="B140" s="4" t="str">
        <f t="shared" si="10"/>
        <v>5</v>
      </c>
      <c r="C140" s="4" t="str">
        <f t="shared" si="11"/>
        <v>55</v>
      </c>
      <c r="D140" s="4" t="str">
        <f t="shared" si="12"/>
        <v>554</v>
      </c>
      <c r="E140" s="21" t="s">
        <v>241</v>
      </c>
      <c r="F140" s="22">
        <v>20000</v>
      </c>
      <c r="G140" s="22"/>
      <c r="H140" s="22">
        <v>20000</v>
      </c>
      <c r="I140" s="22">
        <v>59358.8</v>
      </c>
      <c r="J140" s="9">
        <f t="shared" si="13"/>
        <v>2.96794</v>
      </c>
      <c r="K140" s="22">
        <v>313458.67</v>
      </c>
      <c r="N140" s="9"/>
      <c r="O140" s="7"/>
      <c r="P140" s="7"/>
    </row>
    <row r="141" spans="1:16">
      <c r="A141" s="20" t="s">
        <v>242</v>
      </c>
      <c r="B141" s="4" t="str">
        <f t="shared" si="10"/>
        <v>5</v>
      </c>
      <c r="C141" s="4" t="str">
        <f t="shared" si="11"/>
        <v>59</v>
      </c>
      <c r="D141" s="4" t="str">
        <f t="shared" si="12"/>
        <v>599</v>
      </c>
      <c r="E141" s="21" t="s">
        <v>243</v>
      </c>
      <c r="F141" s="22">
        <v>300000</v>
      </c>
      <c r="G141" s="22"/>
      <c r="H141" s="22">
        <v>300000</v>
      </c>
      <c r="I141" s="22">
        <v>321002.23999999999</v>
      </c>
      <c r="J141" s="9">
        <f t="shared" si="13"/>
        <v>1.0700074666666666</v>
      </c>
      <c r="K141" s="22">
        <v>1500000</v>
      </c>
      <c r="N141" s="9"/>
      <c r="O141" s="7"/>
      <c r="P141" s="7"/>
    </row>
    <row r="142" spans="1:16">
      <c r="A142" s="4"/>
      <c r="B142" s="4"/>
      <c r="C142" s="4"/>
      <c r="D142" s="4"/>
      <c r="E142" s="15" t="s">
        <v>270</v>
      </c>
      <c r="F142" s="11">
        <f>SUBTOTAL(9,F6:F141)</f>
        <v>242861179</v>
      </c>
      <c r="G142" s="11">
        <f t="shared" ref="G142:I142" si="14">SUBTOTAL(9,G6:G141)</f>
        <v>2515237.1999999997</v>
      </c>
      <c r="H142" s="11">
        <f t="shared" si="14"/>
        <v>245376416.19999999</v>
      </c>
      <c r="I142" s="11">
        <f t="shared" si="14"/>
        <v>244113829.81000006</v>
      </c>
      <c r="J142" s="12">
        <f t="shared" ref="J142:J160" si="15">I142/H142</f>
        <v>0.99485449168443785</v>
      </c>
      <c r="K142" s="22">
        <v>10416</v>
      </c>
      <c r="L142" s="11">
        <f t="shared" ref="L142:P142" si="16">SUBTOTAL(9,L6:L124)</f>
        <v>0</v>
      </c>
      <c r="M142" s="11">
        <f t="shared" si="16"/>
        <v>0</v>
      </c>
      <c r="N142" s="12">
        <f t="shared" si="8"/>
        <v>0</v>
      </c>
      <c r="O142" s="11">
        <f t="shared" si="16"/>
        <v>19175072.989999987</v>
      </c>
      <c r="P142" s="11">
        <f t="shared" si="16"/>
        <v>-197716830.57999995</v>
      </c>
    </row>
    <row r="143" spans="1:16">
      <c r="A143" s="4"/>
      <c r="B143" s="4"/>
      <c r="C143" s="4"/>
      <c r="D143" s="4"/>
      <c r="E143" s="4"/>
      <c r="F143" s="7"/>
      <c r="H143" s="7"/>
      <c r="J143" s="9"/>
      <c r="K143" s="22">
        <v>0</v>
      </c>
      <c r="N143" s="9"/>
      <c r="P143" s="7"/>
    </row>
    <row r="144" spans="1:16">
      <c r="A144" s="4" t="s">
        <v>244</v>
      </c>
      <c r="B144" s="4" t="str">
        <f t="shared" ref="B144:B149" si="17">LEFT(A144,1)</f>
        <v>6</v>
      </c>
      <c r="C144" s="4" t="str">
        <f t="shared" ref="C144" si="18">LEFT(A144,2)</f>
        <v>60</v>
      </c>
      <c r="D144" s="4" t="str">
        <f t="shared" ref="D144:D149" si="19">LEFT(A144,3)</f>
        <v>603</v>
      </c>
      <c r="E144" s="4" t="s">
        <v>245</v>
      </c>
      <c r="F144" s="7">
        <v>6271923</v>
      </c>
      <c r="H144" s="7">
        <v>6271923</v>
      </c>
      <c r="J144" s="9">
        <f t="shared" si="15"/>
        <v>0</v>
      </c>
      <c r="K144" s="22">
        <v>100000</v>
      </c>
      <c r="N144" s="9"/>
      <c r="P144" s="7">
        <v>-6271923</v>
      </c>
    </row>
    <row r="145" spans="1:16">
      <c r="A145" s="4" t="s">
        <v>246</v>
      </c>
      <c r="B145" s="4" t="str">
        <f t="shared" si="17"/>
        <v>6</v>
      </c>
      <c r="C145" s="4" t="str">
        <f t="shared" ref="C145:C149" si="20">LEFT(A145,2)</f>
        <v>60</v>
      </c>
      <c r="D145" s="4" t="str">
        <f t="shared" si="19"/>
        <v>609</v>
      </c>
      <c r="E145" s="4" t="s">
        <v>247</v>
      </c>
      <c r="F145" s="7">
        <v>8338644</v>
      </c>
      <c r="H145" s="7">
        <v>8338644</v>
      </c>
      <c r="J145" s="9">
        <f t="shared" si="15"/>
        <v>0</v>
      </c>
      <c r="K145" s="22">
        <v>110672</v>
      </c>
      <c r="N145" s="9"/>
      <c r="P145" s="7">
        <v>-8338644</v>
      </c>
    </row>
    <row r="146" spans="1:16">
      <c r="A146" s="4" t="s">
        <v>248</v>
      </c>
      <c r="B146" s="4" t="str">
        <f t="shared" si="17"/>
        <v>7</v>
      </c>
      <c r="C146" s="4" t="str">
        <f t="shared" si="20"/>
        <v>72</v>
      </c>
      <c r="D146" s="4" t="str">
        <f t="shared" si="19"/>
        <v>720</v>
      </c>
      <c r="E146" s="4" t="s">
        <v>249</v>
      </c>
      <c r="F146" s="7">
        <v>1642145</v>
      </c>
      <c r="H146" s="7">
        <v>1642145</v>
      </c>
      <c r="J146" s="9">
        <f t="shared" si="15"/>
        <v>0</v>
      </c>
      <c r="K146" s="22">
        <v>8580.57</v>
      </c>
      <c r="N146" s="9"/>
      <c r="P146" s="7">
        <v>-1642145</v>
      </c>
    </row>
    <row r="147" spans="1:16">
      <c r="A147" s="4" t="s">
        <v>250</v>
      </c>
      <c r="B147" s="4" t="str">
        <f t="shared" si="17"/>
        <v>7</v>
      </c>
      <c r="C147" s="4" t="str">
        <f t="shared" si="20"/>
        <v>72</v>
      </c>
      <c r="D147" s="4" t="str">
        <f t="shared" si="19"/>
        <v>720</v>
      </c>
      <c r="E147" s="4" t="s">
        <v>251</v>
      </c>
      <c r="J147" s="9"/>
      <c r="K147" s="22">
        <v>100000</v>
      </c>
      <c r="N147" s="9"/>
    </row>
    <row r="148" spans="1:16">
      <c r="A148" s="4" t="s">
        <v>252</v>
      </c>
      <c r="B148" s="4" t="str">
        <f t="shared" si="17"/>
        <v>7</v>
      </c>
      <c r="C148" s="4" t="str">
        <f t="shared" si="20"/>
        <v>75</v>
      </c>
      <c r="D148" s="4" t="str">
        <f t="shared" si="19"/>
        <v>750</v>
      </c>
      <c r="E148" s="4" t="s">
        <v>253</v>
      </c>
      <c r="F148" s="7">
        <v>746567</v>
      </c>
      <c r="H148" s="7">
        <v>746567</v>
      </c>
      <c r="J148" s="9">
        <f t="shared" si="15"/>
        <v>0</v>
      </c>
      <c r="K148" s="22">
        <v>2422.5</v>
      </c>
      <c r="N148" s="9"/>
      <c r="P148" s="7">
        <v>-746567</v>
      </c>
    </row>
    <row r="149" spans="1:16">
      <c r="A149" s="4" t="s">
        <v>254</v>
      </c>
      <c r="B149" s="4" t="str">
        <f t="shared" si="17"/>
        <v>7</v>
      </c>
      <c r="C149" s="4" t="str">
        <f t="shared" si="20"/>
        <v>79</v>
      </c>
      <c r="D149" s="4" t="str">
        <f t="shared" si="19"/>
        <v>797</v>
      </c>
      <c r="E149" s="4" t="s">
        <v>255</v>
      </c>
      <c r="F149" s="7">
        <v>240000</v>
      </c>
      <c r="H149" s="7">
        <v>240000</v>
      </c>
      <c r="J149" s="9">
        <f t="shared" si="15"/>
        <v>0</v>
      </c>
      <c r="K149" s="22">
        <v>27559</v>
      </c>
      <c r="N149" s="9"/>
      <c r="P149" s="7">
        <v>-240000</v>
      </c>
    </row>
    <row r="150" spans="1:16" s="10" customFormat="1">
      <c r="A150" s="15"/>
      <c r="B150" s="15"/>
      <c r="C150" s="15"/>
      <c r="D150" s="15"/>
      <c r="E150" s="15" t="s">
        <v>271</v>
      </c>
      <c r="F150" s="11">
        <f>SUBTOTAL(9,F144:F149)</f>
        <v>17239279</v>
      </c>
      <c r="G150" s="11">
        <f t="shared" ref="G150:I150" si="21">SUBTOTAL(9,G144:G149)</f>
        <v>0</v>
      </c>
      <c r="H150" s="11">
        <f t="shared" si="21"/>
        <v>17239279</v>
      </c>
      <c r="I150" s="11">
        <f t="shared" si="21"/>
        <v>0</v>
      </c>
      <c r="J150" s="12">
        <f t="shared" si="15"/>
        <v>0</v>
      </c>
      <c r="K150" s="22">
        <v>0</v>
      </c>
      <c r="L150" s="11">
        <f t="shared" ref="L150" si="22">SUBTOTAL(9,L144:L149)</f>
        <v>0</v>
      </c>
      <c r="M150" s="11">
        <f t="shared" ref="M150:P150" si="23">SUBTOTAL(9,M144:M149)</f>
        <v>0</v>
      </c>
      <c r="N150" s="12"/>
      <c r="O150" s="11">
        <f t="shared" si="23"/>
        <v>0</v>
      </c>
      <c r="P150" s="11">
        <f t="shared" si="23"/>
        <v>-17239279</v>
      </c>
    </row>
    <row r="151" spans="1:16">
      <c r="A151" s="4"/>
      <c r="B151" s="4"/>
      <c r="C151" s="4"/>
      <c r="D151" s="4"/>
      <c r="E151" s="4"/>
      <c r="F151" s="7"/>
      <c r="H151" s="7"/>
      <c r="J151" s="9"/>
      <c r="K151" s="22">
        <v>0</v>
      </c>
      <c r="N151" s="9"/>
      <c r="P151" s="7"/>
    </row>
    <row r="152" spans="1:16">
      <c r="A152" s="4" t="s">
        <v>256</v>
      </c>
      <c r="B152" s="4" t="str">
        <f t="shared" ref="B152:B157" si="24">LEFT(A152,1)</f>
        <v>8</v>
      </c>
      <c r="C152" s="4" t="str">
        <f t="shared" ref="C152" si="25">LEFT(A152,2)</f>
        <v>82</v>
      </c>
      <c r="D152" s="4" t="str">
        <f t="shared" ref="D152:D157" si="26">LEFT(A152,3)</f>
        <v>820</v>
      </c>
      <c r="E152" s="4" t="s">
        <v>257</v>
      </c>
      <c r="F152" s="7">
        <v>300000</v>
      </c>
      <c r="H152" s="7">
        <v>300000</v>
      </c>
      <c r="J152" s="9">
        <f t="shared" si="15"/>
        <v>0</v>
      </c>
      <c r="K152" s="22">
        <v>0</v>
      </c>
      <c r="N152" s="9"/>
      <c r="P152" s="7">
        <v>-300000</v>
      </c>
    </row>
    <row r="153" spans="1:16">
      <c r="A153" s="4" t="s">
        <v>258</v>
      </c>
      <c r="B153" s="4" t="str">
        <f t="shared" si="24"/>
        <v>8</v>
      </c>
      <c r="C153" s="4" t="str">
        <f t="shared" ref="C153:C157" si="27">LEFT(A153,2)</f>
        <v>83</v>
      </c>
      <c r="D153" s="4" t="str">
        <f t="shared" si="26"/>
        <v>830</v>
      </c>
      <c r="E153" s="4" t="s">
        <v>259</v>
      </c>
      <c r="F153" s="7">
        <v>69500</v>
      </c>
      <c r="H153" s="7">
        <v>69500</v>
      </c>
      <c r="I153" s="7">
        <v>1381.58</v>
      </c>
      <c r="J153" s="9">
        <f t="shared" si="15"/>
        <v>1.9878848920863307E-2</v>
      </c>
      <c r="K153" s="22">
        <v>0</v>
      </c>
      <c r="M153" s="8">
        <v>527.67999999999995</v>
      </c>
      <c r="N153" s="9">
        <f t="shared" si="8"/>
        <v>0.38193951852227159</v>
      </c>
      <c r="O153" s="8">
        <v>853.9</v>
      </c>
      <c r="P153" s="7">
        <v>-68118.42</v>
      </c>
    </row>
    <row r="154" spans="1:16">
      <c r="A154" s="4" t="s">
        <v>260</v>
      </c>
      <c r="B154" s="4" t="str">
        <f t="shared" si="24"/>
        <v>8</v>
      </c>
      <c r="C154" s="4" t="str">
        <f t="shared" si="27"/>
        <v>83</v>
      </c>
      <c r="D154" s="4" t="str">
        <f t="shared" si="26"/>
        <v>830</v>
      </c>
      <c r="E154" s="4" t="s">
        <v>261</v>
      </c>
      <c r="F154" s="7">
        <v>157000</v>
      </c>
      <c r="H154" s="7">
        <v>157000</v>
      </c>
      <c r="I154" s="7">
        <v>4054.41</v>
      </c>
      <c r="J154" s="9">
        <f t="shared" si="15"/>
        <v>2.5824267515923566E-2</v>
      </c>
      <c r="K154" s="22">
        <v>35515.17</v>
      </c>
      <c r="M154" s="7">
        <v>4054.41</v>
      </c>
      <c r="N154" s="9">
        <f t="shared" si="8"/>
        <v>1</v>
      </c>
      <c r="P154" s="7">
        <v>-152945.59</v>
      </c>
    </row>
    <row r="155" spans="1:16">
      <c r="A155" s="4" t="s">
        <v>262</v>
      </c>
      <c r="B155" s="4" t="str">
        <f t="shared" si="24"/>
        <v>8</v>
      </c>
      <c r="C155" s="4" t="str">
        <f t="shared" si="27"/>
        <v>83</v>
      </c>
      <c r="D155" s="4" t="str">
        <f t="shared" si="26"/>
        <v>830</v>
      </c>
      <c r="E155" s="4" t="s">
        <v>263</v>
      </c>
      <c r="F155" s="7">
        <v>35000</v>
      </c>
      <c r="H155" s="7">
        <v>35000</v>
      </c>
      <c r="J155" s="9">
        <f t="shared" si="15"/>
        <v>0</v>
      </c>
      <c r="K155" s="22">
        <v>378189.58</v>
      </c>
      <c r="N155" s="9"/>
      <c r="P155" s="7">
        <v>-35000</v>
      </c>
    </row>
    <row r="156" spans="1:16">
      <c r="A156" s="4" t="s">
        <v>264</v>
      </c>
      <c r="B156" s="4" t="str">
        <f t="shared" si="24"/>
        <v>8</v>
      </c>
      <c r="C156" s="4" t="str">
        <f t="shared" si="27"/>
        <v>83</v>
      </c>
      <c r="D156" s="4" t="str">
        <f t="shared" si="26"/>
        <v>831</v>
      </c>
      <c r="E156" s="4" t="s">
        <v>265</v>
      </c>
      <c r="F156" s="7">
        <v>315000</v>
      </c>
      <c r="H156" s="7">
        <v>315000</v>
      </c>
      <c r="J156" s="9">
        <f t="shared" si="15"/>
        <v>0</v>
      </c>
      <c r="K156" s="22">
        <v>1335</v>
      </c>
      <c r="N156" s="9"/>
      <c r="P156" s="7">
        <v>-315000</v>
      </c>
    </row>
    <row r="157" spans="1:16">
      <c r="A157" s="4" t="s">
        <v>266</v>
      </c>
      <c r="B157" s="4" t="str">
        <f t="shared" si="24"/>
        <v>8</v>
      </c>
      <c r="C157" s="4" t="str">
        <f t="shared" si="27"/>
        <v>83</v>
      </c>
      <c r="D157" s="4" t="str">
        <f t="shared" si="26"/>
        <v>831</v>
      </c>
      <c r="E157" s="4" t="s">
        <v>267</v>
      </c>
      <c r="F157" s="7">
        <v>400000</v>
      </c>
      <c r="H157" s="7">
        <v>400000</v>
      </c>
      <c r="I157" s="7">
        <v>29821.68</v>
      </c>
      <c r="J157" s="9">
        <f t="shared" si="15"/>
        <v>7.4554200000000001E-2</v>
      </c>
      <c r="K157" s="22">
        <v>36132.54</v>
      </c>
      <c r="M157" s="7">
        <v>29821.68</v>
      </c>
      <c r="N157" s="9">
        <f t="shared" ref="N157:N160" si="28">M157/I157</f>
        <v>1</v>
      </c>
      <c r="P157" s="7">
        <v>-370178.32</v>
      </c>
    </row>
    <row r="158" spans="1:16" s="10" customFormat="1">
      <c r="A158" s="15"/>
      <c r="B158" s="15"/>
      <c r="C158" s="15"/>
      <c r="D158" s="15"/>
      <c r="E158" s="15" t="s">
        <v>272</v>
      </c>
      <c r="F158" s="11">
        <f>SUBTOTAL(9,F152:F157)</f>
        <v>1276500</v>
      </c>
      <c r="G158" s="11">
        <f t="shared" ref="G158:I158" si="29">SUBTOTAL(9,G152:G157)</f>
        <v>0</v>
      </c>
      <c r="H158" s="11">
        <f t="shared" si="29"/>
        <v>1276500</v>
      </c>
      <c r="I158" s="11">
        <f t="shared" si="29"/>
        <v>35257.67</v>
      </c>
      <c r="J158" s="12">
        <f t="shared" si="15"/>
        <v>2.7620579710144925E-2</v>
      </c>
      <c r="K158" s="22">
        <v>7740</v>
      </c>
      <c r="L158" s="11">
        <f t="shared" ref="L158" si="30">SUBTOTAL(9,L152:L157)</f>
        <v>0</v>
      </c>
      <c r="M158" s="11">
        <f t="shared" ref="M158:P158" si="31">SUBTOTAL(9,M152:M157)</f>
        <v>34403.770000000004</v>
      </c>
      <c r="N158" s="12">
        <f t="shared" si="28"/>
        <v>0.97578115627039463</v>
      </c>
      <c r="O158" s="11">
        <f t="shared" si="31"/>
        <v>853.9</v>
      </c>
      <c r="P158" s="11">
        <f t="shared" si="31"/>
        <v>-1241242.33</v>
      </c>
    </row>
    <row r="159" spans="1:16">
      <c r="K159" s="22">
        <v>1101460.8899999999</v>
      </c>
    </row>
    <row r="160" spans="1:16" s="10" customFormat="1">
      <c r="E160" s="10" t="s">
        <v>268</v>
      </c>
      <c r="F160" s="11">
        <f>SUBTOTAL(9,F6:F157)</f>
        <v>261376958</v>
      </c>
      <c r="G160" s="11">
        <f t="shared" ref="G160:P160" si="32">SUBTOTAL(9,G6:G157)</f>
        <v>2515237.1999999997</v>
      </c>
      <c r="H160" s="11">
        <f t="shared" si="32"/>
        <v>263892195.19999999</v>
      </c>
      <c r="I160" s="11">
        <f t="shared" si="32"/>
        <v>244149087.48000008</v>
      </c>
      <c r="J160" s="12">
        <f t="shared" si="15"/>
        <v>0.92518495022167324</v>
      </c>
      <c r="K160" s="22">
        <v>4340560</v>
      </c>
      <c r="L160" s="11">
        <f t="shared" si="32"/>
        <v>0</v>
      </c>
      <c r="M160" s="11">
        <f t="shared" si="32"/>
        <v>34403.770000000004</v>
      </c>
      <c r="N160" s="12">
        <f t="shared" si="28"/>
        <v>1.4091295755024378E-4</v>
      </c>
      <c r="O160" s="11">
        <f t="shared" si="32"/>
        <v>19175926.889999986</v>
      </c>
      <c r="P160" s="11">
        <f t="shared" si="32"/>
        <v>-216197351.90999994</v>
      </c>
    </row>
    <row r="161" spans="11:13">
      <c r="K161" s="22">
        <v>111573.49</v>
      </c>
    </row>
    <row r="162" spans="11:13">
      <c r="K162" s="22">
        <v>16</v>
      </c>
      <c r="M162" s="19"/>
    </row>
    <row r="163" spans="11:13">
      <c r="K163" s="22">
        <v>313178.95</v>
      </c>
    </row>
    <row r="164" spans="11:13">
      <c r="K164" s="22">
        <v>59358.8</v>
      </c>
    </row>
    <row r="165" spans="11:13">
      <c r="K165" s="22">
        <v>238501.12</v>
      </c>
    </row>
  </sheetData>
  <autoFilter ref="A5:P157">
    <filterColumn colId="1"/>
    <filterColumn colId="2"/>
    <filterColumn colId="3"/>
  </autoFilter>
  <pageMargins left="0.75" right="0.75" top="1" bottom="1" header="0" footer="0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dcterms:created xsi:type="dcterms:W3CDTF">2016-04-19T12:01:28Z</dcterms:created>
  <dcterms:modified xsi:type="dcterms:W3CDTF">2017-02-16T12:41:13Z</dcterms:modified>
</cp:coreProperties>
</file>