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" sheetId="1" r:id="rId1"/>
    <sheet name="Hoja1" sheetId="2" r:id="rId2"/>
  </sheets>
  <definedNames>
    <definedName name="_xlnm._FilterDatabase" localSheetId="0" hidden="1">'EJECUCIÓN INGRESOS'!$A$5:$P$153</definedName>
    <definedName name="_xlnm.Print_Titles" localSheetId="0">'EJECUCIÓN INGRESOS'!$5:$5</definedName>
  </definedNames>
  <calcPr calcId="125725"/>
</workbook>
</file>

<file path=xl/calcChain.xml><?xml version="1.0" encoding="utf-8"?>
<calcChain xmlns="http://schemas.openxmlformats.org/spreadsheetml/2006/main">
  <c r="P161" i="1"/>
  <c r="O161"/>
  <c r="M161"/>
  <c r="L161"/>
  <c r="K161"/>
  <c r="I161"/>
  <c r="H161"/>
  <c r="G161"/>
  <c r="F161"/>
  <c r="P159"/>
  <c r="O159"/>
  <c r="M159"/>
  <c r="N159" s="1"/>
  <c r="L159"/>
  <c r="K159"/>
  <c r="I159"/>
  <c r="H159"/>
  <c r="G159"/>
  <c r="F159"/>
  <c r="P149"/>
  <c r="O149"/>
  <c r="N149"/>
  <c r="M149"/>
  <c r="L149"/>
  <c r="K149"/>
  <c r="G149"/>
  <c r="H149"/>
  <c r="I149"/>
  <c r="J149" s="1"/>
  <c r="F149"/>
  <c r="P138"/>
  <c r="O138"/>
  <c r="L138"/>
  <c r="M138"/>
  <c r="K138"/>
  <c r="G138"/>
  <c r="H138"/>
  <c r="I138"/>
  <c r="F138"/>
  <c r="N138"/>
  <c r="J138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40"/>
  <c r="P141"/>
  <c r="P142"/>
  <c r="P143"/>
  <c r="P144"/>
  <c r="P145"/>
  <c r="P146"/>
  <c r="P147"/>
  <c r="P148"/>
  <c r="P151"/>
  <c r="P152"/>
  <c r="P153"/>
  <c r="P154"/>
  <c r="P155"/>
  <c r="P156"/>
  <c r="P157"/>
  <c r="P158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9"/>
  <c r="N40"/>
  <c r="N41"/>
  <c r="N42"/>
  <c r="N43"/>
  <c r="N44"/>
  <c r="N45"/>
  <c r="N46"/>
  <c r="N49"/>
  <c r="N50"/>
  <c r="N51"/>
  <c r="N52"/>
  <c r="N53"/>
  <c r="N54"/>
  <c r="N56"/>
  <c r="N57"/>
  <c r="N58"/>
  <c r="N59"/>
  <c r="N60"/>
  <c r="N61"/>
  <c r="N62"/>
  <c r="N63"/>
  <c r="N64"/>
  <c r="N66"/>
  <c r="N69"/>
  <c r="N70"/>
  <c r="N71"/>
  <c r="N72"/>
  <c r="N73"/>
  <c r="N74"/>
  <c r="N77"/>
  <c r="N78"/>
  <c r="N80"/>
  <c r="N81"/>
  <c r="N82"/>
  <c r="N85"/>
  <c r="N88"/>
  <c r="N89"/>
  <c r="N90"/>
  <c r="N91"/>
  <c r="N92"/>
  <c r="N93"/>
  <c r="N94"/>
  <c r="N95"/>
  <c r="N97"/>
  <c r="N99"/>
  <c r="N100"/>
  <c r="N101"/>
  <c r="N102"/>
  <c r="N103"/>
  <c r="N104"/>
  <c r="N105"/>
  <c r="N106"/>
  <c r="N107"/>
  <c r="N108"/>
  <c r="N109"/>
  <c r="N110"/>
  <c r="N114"/>
  <c r="N115"/>
  <c r="N117"/>
  <c r="N119"/>
  <c r="N120"/>
  <c r="N122"/>
  <c r="N126"/>
  <c r="N127"/>
  <c r="N128"/>
  <c r="N129"/>
  <c r="N130"/>
  <c r="N131"/>
  <c r="N132"/>
  <c r="N133"/>
  <c r="N134"/>
  <c r="N135"/>
  <c r="N136"/>
  <c r="N137"/>
  <c r="N140"/>
  <c r="N145"/>
  <c r="N147"/>
  <c r="N152"/>
  <c r="N153"/>
  <c r="N155"/>
  <c r="N156"/>
  <c r="N6"/>
  <c r="J7"/>
  <c r="J8"/>
  <c r="J9"/>
  <c r="J10"/>
  <c r="J11"/>
  <c r="J12"/>
  <c r="J13"/>
  <c r="J14"/>
  <c r="J15"/>
  <c r="J16"/>
  <c r="J17"/>
  <c r="J18"/>
  <c r="J20"/>
  <c r="J21"/>
  <c r="J22"/>
  <c r="J23"/>
  <c r="J24"/>
  <c r="J25"/>
  <c r="J26"/>
  <c r="J27"/>
  <c r="J28"/>
  <c r="J30"/>
  <c r="J31"/>
  <c r="J32"/>
  <c r="J33"/>
  <c r="J34"/>
  <c r="J35"/>
  <c r="J36"/>
  <c r="J37"/>
  <c r="J39"/>
  <c r="J40"/>
  <c r="J41"/>
  <c r="J44"/>
  <c r="J45"/>
  <c r="J48"/>
  <c r="J49"/>
  <c r="J50"/>
  <c r="J51"/>
  <c r="J52"/>
  <c r="J53"/>
  <c r="J56"/>
  <c r="J58"/>
  <c r="J59"/>
  <c r="J60"/>
  <c r="J61"/>
  <c r="J62"/>
  <c r="J63"/>
  <c r="J64"/>
  <c r="J67"/>
  <c r="J68"/>
  <c r="J69"/>
  <c r="J70"/>
  <c r="J73"/>
  <c r="J74"/>
  <c r="J75"/>
  <c r="J77"/>
  <c r="J78"/>
  <c r="J80"/>
  <c r="J81"/>
  <c r="J82"/>
  <c r="J85"/>
  <c r="J87"/>
  <c r="J88"/>
  <c r="J89"/>
  <c r="J90"/>
  <c r="J91"/>
  <c r="J92"/>
  <c r="J93"/>
  <c r="J94"/>
  <c r="J96"/>
  <c r="J98"/>
  <c r="J100"/>
  <c r="J101"/>
  <c r="J102"/>
  <c r="J103"/>
  <c r="J104"/>
  <c r="J105"/>
  <c r="J106"/>
  <c r="J115"/>
  <c r="J117"/>
  <c r="J120"/>
  <c r="J122"/>
  <c r="J126"/>
  <c r="J127"/>
  <c r="J129"/>
  <c r="J130"/>
  <c r="J131"/>
  <c r="J132"/>
  <c r="J134"/>
  <c r="J135"/>
  <c r="J136"/>
  <c r="J137"/>
  <c r="J140"/>
  <c r="J141"/>
  <c r="J142"/>
  <c r="J144"/>
  <c r="J147"/>
  <c r="J151"/>
  <c r="J152"/>
  <c r="J153"/>
  <c r="J154"/>
  <c r="J155"/>
  <c r="J156"/>
  <c r="J157"/>
  <c r="J158"/>
  <c r="J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D109"/>
  <c r="B110"/>
  <c r="C110"/>
  <c r="D110"/>
  <c r="B111"/>
  <c r="C111"/>
  <c r="D111"/>
  <c r="B112"/>
  <c r="C112"/>
  <c r="D112"/>
  <c r="B113"/>
  <c r="C113"/>
  <c r="D113"/>
  <c r="B114"/>
  <c r="C114"/>
  <c r="D114"/>
  <c r="B115"/>
  <c r="C115"/>
  <c r="D115"/>
  <c r="B116"/>
  <c r="C116"/>
  <c r="D116"/>
  <c r="B117"/>
  <c r="C117"/>
  <c r="D117"/>
  <c r="B118"/>
  <c r="C118"/>
  <c r="D118"/>
  <c r="B119"/>
  <c r="C119"/>
  <c r="D119"/>
  <c r="B120"/>
  <c r="C120"/>
  <c r="D120"/>
  <c r="B121"/>
  <c r="C121"/>
  <c r="D121"/>
  <c r="B122"/>
  <c r="C122"/>
  <c r="D122"/>
  <c r="B123"/>
  <c r="C123"/>
  <c r="D123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B135"/>
  <c r="C135"/>
  <c r="D135"/>
  <c r="B136"/>
  <c r="C136"/>
  <c r="D136"/>
  <c r="B137"/>
  <c r="C137"/>
  <c r="D137"/>
  <c r="B140"/>
  <c r="C140"/>
  <c r="D140"/>
  <c r="B141"/>
  <c r="C141"/>
  <c r="D141"/>
  <c r="B142"/>
  <c r="C142"/>
  <c r="D142"/>
  <c r="B143"/>
  <c r="C143"/>
  <c r="D143"/>
  <c r="B144"/>
  <c r="C144"/>
  <c r="D144"/>
  <c r="B145"/>
  <c r="C145"/>
  <c r="D145"/>
  <c r="B146"/>
  <c r="C146"/>
  <c r="D146"/>
  <c r="B147"/>
  <c r="C147"/>
  <c r="D147"/>
  <c r="B148"/>
  <c r="C148"/>
  <c r="D148"/>
  <c r="B151"/>
  <c r="C151"/>
  <c r="D151"/>
  <c r="B152"/>
  <c r="C152"/>
  <c r="D152"/>
  <c r="B153"/>
  <c r="C153"/>
  <c r="D153"/>
  <c r="B154"/>
  <c r="C154"/>
  <c r="D154"/>
  <c r="B155"/>
  <c r="C155"/>
  <c r="D155"/>
  <c r="B156"/>
  <c r="C156"/>
  <c r="D156"/>
  <c r="B157"/>
  <c r="C157"/>
  <c r="D157"/>
  <c r="B158"/>
  <c r="C158"/>
  <c r="D158"/>
  <c r="D6"/>
  <c r="C6"/>
  <c r="B6"/>
  <c r="N161" l="1"/>
  <c r="J161"/>
  <c r="J159"/>
  <c r="P6"/>
</calcChain>
</file>

<file path=xl/sharedStrings.xml><?xml version="1.0" encoding="utf-8"?>
<sst xmlns="http://schemas.openxmlformats.org/spreadsheetml/2006/main" count="321" uniqueCount="321">
  <si>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</si>
  <si>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</si>
  <si>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</si>
  <si>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</si>
  <si>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</si>
  <si>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</si>
  <si>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</si>
  <si>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</si>
  <si>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</si>
  <si>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</si>
  <si>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</si>
  <si>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</si>
  <si>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</si>
  <si>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</si>
  <si>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</si>
  <si>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</si>
  <si>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</si>
  <si>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</si>
  <si>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</si>
  <si>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</si>
  <si>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</si>
  <si>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</si>
  <si>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</si>
  <si>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</si>
  <si>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</si>
  <si>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</si>
  <si>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</si>
  <si>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</si>
  <si>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</si>
  <si>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</si>
  <si>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</si>
  <si>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</si>
  <si>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</si>
  <si>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</si>
  <si>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</si>
  <si>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</si>
  <si>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</si>
  <si>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</si>
  <si>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</si>
  <si>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</si>
  <si>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</si>
  <si>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</si>
  <si>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</si>
  <si>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</si>
  <si>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</si>
  <si>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</si>
  <si>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</si>
  <si>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</si>
  <si>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</si>
  <si>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</si>
  <si>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</si>
  <si>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</si>
  <si>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</si>
  <si>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</si>
  <si>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</si>
  <si>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</si>
  <si>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</si>
  <si>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</si>
  <si>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</si>
  <si>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</si>
  <si>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</si>
  <si>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</si>
  <si>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</si>
  <si>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</si>
  <si>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</si>
  <si>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</si>
  <si>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</si>
  <si>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</si>
  <si>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apertura de calas y zanjas.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</si>
  <si>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</si>
  <si>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</si>
  <si>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</si>
  <si>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</si>
  <si>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</si>
  <si>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</si>
  <si>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</si>
  <si>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</si>
  <si>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</si>
  <si>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</si>
  <si>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</si>
  <si>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</si>
  <si>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</si>
  <si>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</si>
  <si>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</si>
  <si>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</si>
  <si>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</si>
  <si>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</si>
  <si>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</si>
  <si>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</si>
  <si>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</si>
  <si>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</si>
  <si>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</si>
  <si>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</si>
  <si>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</si>
  <si>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</si>
  <si>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</si>
  <si>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</si>
  <si>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</si>
  <si>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</si>
  <si>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</si>
  <si>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</si>
  <si>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</si>
  <si>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</si>
  <si>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</si>
  <si>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</si>
  <si>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</si>
  <si>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</si>
  <si>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36007</t>
  </si>
  <si>
    <t>COMPENSACIÓN EMISIONES CO2</t>
  </si>
  <si>
    <t>36009</t>
  </si>
  <si>
    <t>LIQUIDACION MATERIAL ALMACEN ASVA</t>
  </si>
  <si>
    <t>38900</t>
  </si>
  <si>
    <t>Otros reintegros de operaciones corrientes.</t>
  </si>
  <si>
    <t>38901</t>
  </si>
  <si>
    <t>REGULARIZ.TRIBUNAL DE CUENTAS NÓMINAS 2012.</t>
  </si>
  <si>
    <t>39101</t>
  </si>
  <si>
    <t>Multas por infracciones ordenanzas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</si>
  <si>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</si>
  <si>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</si>
  <si>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</si>
  <si>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</si>
  <si>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</si>
  <si>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</si>
  <si>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</si>
  <si>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</si>
  <si>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</si>
  <si>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</si>
  <si>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</si>
  <si>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</si>
  <si>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</si>
  <si>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</si>
  <si>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39710</t>
  </si>
  <si>
    <t>Otros ingresos por aprovechamientos urbanísticos.</t>
  </si>
  <si>
    <t>39800</t>
  </si>
  <si>
    <t>Indemnizaciones de seguros de no vida.</t>
  </si>
  <si>
    <t>39900</t>
  </si>
  <si>
    <t>Otros ingresos diversos.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</si>
  <si>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</si>
  <si>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</si>
  <si>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</si>
  <si>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</si>
  <si>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</si>
  <si>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</si>
  <si>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</si>
  <si>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COMPENSACION GASTOS SUMINISTROS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</si>
  <si>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</si>
  <si>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</si>
  <si>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</si>
  <si>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</si>
  <si>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</si>
  <si>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</si>
  <si>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</si>
  <si>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</si>
  <si>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</si>
  <si>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</si>
  <si>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</si>
  <si>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</si>
  <si>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</si>
  <si>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</si>
  <si>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</si>
  <si>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</si>
  <si>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</si>
  <si>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</si>
  <si>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</si>
  <si>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</si>
  <si>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</si>
  <si>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</si>
  <si>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</si>
  <si>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</si>
  <si>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</si>
  <si>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</si>
  <si>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45013</t>
  </si>
  <si>
    <t>Junta CyL: estancias temporales centro de integración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</si>
  <si>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</si>
  <si>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</si>
  <si>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</si>
  <si>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</si>
  <si>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</si>
  <si>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</si>
  <si>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</si>
  <si>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</si>
  <si>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</si>
  <si>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</si>
  <si>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</si>
  <si>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Subvención Junta Castilla y León: Centros de Personas Mayore</t>
  </si>
  <si>
    <t>45083</t>
  </si>
  <si>
    <t>Aportación Junta CyL: Fondo participación tributos Comunidad</t>
  </si>
  <si>
    <t>45084</t>
  </si>
  <si>
    <t>45085</t>
  </si>
  <si>
    <t>Plan de Formación Continua</t>
  </si>
  <si>
    <t>45087</t>
  </si>
  <si>
    <t>Gerencia Servicios Sociales: Renta garantizada de ciudadanía</t>
  </si>
  <si>
    <t>45088</t>
  </si>
  <si>
    <t>PROYECTO EUROPEO PACT.- PROGRAMA UE EASI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</si>
  <si>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</si>
  <si>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</si>
  <si>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</si>
  <si>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</si>
  <si>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</si>
  <si>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</si>
  <si>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</si>
  <si>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</si>
  <si>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ECYL: CURSOS: 521/FOD/47/2015 CARPINTERÍA Y MUEBLE</t>
  </si>
  <si>
    <t>45113</t>
  </si>
  <si>
    <t>45114</t>
  </si>
  <si>
    <t>Subvención ECYL E.T. Jardines</t>
  </si>
  <si>
    <t>45115</t>
  </si>
  <si>
    <t>Subvención ECYL E.T. reformas y edificaciones</t>
  </si>
  <si>
    <t>45128</t>
  </si>
  <si>
    <t>ECYL.- CONTRAT.DESEMPLEADOS (VENTEL 2014)</t>
  </si>
  <si>
    <t>46100</t>
  </si>
  <si>
    <t>Aportación de la Diputación Provincial</t>
  </si>
  <si>
    <t>46607</t>
  </si>
  <si>
    <t>FEMP.- PROGRAMA EDUCACIÓN SALUD</t>
  </si>
  <si>
    <t>47002</t>
  </si>
  <si>
    <t>EUROPAC: Convenio servicio comedor social</t>
  </si>
  <si>
    <t>49012</t>
  </si>
  <si>
    <t>FEDER.- PROYECTO CENCYL</t>
  </si>
  <si>
    <t>49700</t>
  </si>
  <si>
    <t>STORM CLOUD.- NUBE CIBERNÉTICA</t>
  </si>
  <si>
    <t>49706</t>
  </si>
  <si>
    <t>PROYECTO CARESS FIRST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</si>
  <si>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</si>
  <si>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</si>
  <si>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</si>
  <si>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</si>
  <si>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</si>
  <si>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</si>
  <si>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</si>
  <si>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</si>
  <si>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</si>
  <si>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</si>
  <si>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55001</t>
  </si>
  <si>
    <t>Canon del agua y alcantarillado</t>
  </si>
  <si>
    <t>55002</t>
  </si>
  <si>
    <t>Canon estacionamiento vehículos en vías públicas</t>
  </si>
  <si>
    <t>55003</t>
  </si>
  <si>
    <t>Canon depuración</t>
  </si>
  <si>
    <t>55004</t>
  </si>
  <si>
    <t>ABASTECIMIENTO AGUA PUEBLOS DEL ALFOZ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</si>
  <si>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</si>
  <si>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</si>
  <si>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</si>
  <si>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</si>
  <si>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</si>
  <si>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</si>
  <si>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</si>
  <si>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</si>
  <si>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72005</t>
  </si>
  <si>
    <t>Mº de Fomento: Convenio ARU 29 de Octubre</t>
  </si>
  <si>
    <t>72008</t>
  </si>
  <si>
    <t>Mº Industri, comercio y turismo: Plan AVANZA</t>
  </si>
  <si>
    <t>75062</t>
  </si>
  <si>
    <t>Junta CyL: Convenio ARU 29 de Octubre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</si>
  <si>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</si>
  <si>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</si>
  <si>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</si>
  <si>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</si>
  <si>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</si>
  <si>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</si>
  <si>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</si>
  <si>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</si>
  <si>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</si>
  <si>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</si>
  <si>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</si>
  <si>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</si>
  <si>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</si>
  <si>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</si>
  <si>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</si>
  <si>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</si>
  <si>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</si>
  <si>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</si>
  <si>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34906</t>
  </si>
  <si>
    <t>45086</t>
  </si>
  <si>
    <t>45129</t>
  </si>
  <si>
    <t>45130</t>
  </si>
  <si>
    <t>46300</t>
  </si>
  <si>
    <t>53700</t>
  </si>
  <si>
    <t>REPOSICIÓN ACERAS CON ASFALTO FUNDIDO</t>
  </si>
  <si>
    <t>FONDO COOP. LOCAL 2016.- PARTE INCONDICIONADA</t>
  </si>
  <si>
    <t>JUNTA CYL.- ESTANCIAS TEMPORALES CTRO.</t>
  </si>
  <si>
    <t>ECYL: PROGR.MIXTO F.E. ""CONSERV. Y MEJORA ESPACIO NATURALES</t>
  </si>
  <si>
    <t>ECYL: PROGR.MIXTO F.E. ""PINTURA II""</t>
  </si>
  <si>
    <t>ECYL: PROGR.MIXTO F.E. ""VIVEROS Y JARDINES""</t>
  </si>
  <si>
    <t>ECYL: PROGR.MIXTO F.E. ""CARPINTERÍA Y MUEBLE, DUPLO""</t>
  </si>
  <si>
    <t>ECYL: PROGR.MIXTO F.E. ""ATENC.SOCIOSANT.EN INSTIT., DUPLO""</t>
  </si>
  <si>
    <t>ECYL: PROGR.MIXTO F.E. ""TURISMO VALLADOLID""</t>
  </si>
  <si>
    <t>ECYL: Curso fod: ""trabajos de carpintería y mueble""</t>
  </si>
  <si>
    <t>ECYL: Prog. mixto f y e: ""pintura""</t>
  </si>
  <si>
    <t>ECYL.- CONTRAT.PERCEPT.RENTA GARANTIZADA DE CIUDADANÍA</t>
  </si>
  <si>
    <t>ECYL, SUBV.CONTRATACION AGENTES IGUALDAD OPORTUNIDADES</t>
  </si>
  <si>
    <t>MANCOMUNIDAD MPAL.TIERRAS DE VALLADOLID</t>
  </si>
  <si>
    <t>De empresas privadas.</t>
  </si>
  <si>
    <t>79702</t>
  </si>
  <si>
    <t>R2 CITIES (REHABILIT.Bº CUATRO DE MARZO)</t>
  </si>
  <si>
    <t>87000</t>
  </si>
  <si>
    <t>87010</t>
  </si>
  <si>
    <t>Para gastos generales.</t>
  </si>
  <si>
    <t>Para gastos con financiación afectada.</t>
  </si>
  <si>
    <t>33506</t>
  </si>
  <si>
    <t>Tasa ocupación vía pública con cajeros automáticos</t>
  </si>
  <si>
    <t>42191</t>
  </si>
  <si>
    <t>INAP.- ACTUALIZACIÓN CENSO ELECTORAL</t>
  </si>
  <si>
    <t>45116</t>
  </si>
  <si>
    <t>ECYL.- PROG.MIXTO VALLADOLID SOCIAL DUPLO</t>
  </si>
  <si>
    <t>45117</t>
  </si>
  <si>
    <t>ECYL.- PROGRAMA MIXTO CARPINTERÍA DUPLO</t>
  </si>
  <si>
    <t>45118</t>
  </si>
  <si>
    <t>ECYL.- PROGRAMA MIXTO BARRIO ESPAÑA</t>
  </si>
  <si>
    <t>49702</t>
  </si>
  <si>
    <t>Séptimo Programa Marco Proyecto Livecity</t>
  </si>
  <si>
    <t>49705</t>
  </si>
  <si>
    <t>COMMONENERGY.- EFICIENCIA ENERG.EN EDIFICIOS COMERCIALES</t>
  </si>
  <si>
    <t>75081</t>
  </si>
  <si>
    <t>SUBV.INFRAEST.PUNTOS RECARGA VEHÍCULOS ELÉCTRICOS</t>
  </si>
  <si>
    <t>79700</t>
  </si>
  <si>
    <t>FDOS.EUROPEOS.- PROY. COMMONENERGY (APORT. A CONSOR.VAL)</t>
  </si>
  <si>
    <t>Total operaciones corrientes</t>
  </si>
  <si>
    <t>Total operaciones de capital</t>
  </si>
  <si>
    <t>Total operaciones financieras</t>
  </si>
  <si>
    <t>TOTALES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</si>
</sst>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1" fontId="2" fillId="0" borderId="0" xfId="1" applyNumberFormat="1" applyFont="1"/>
    <xf numFmtId="49" fontId="2" fillId="0" borderId="0" xfId="1" applyNumberFormat="1" applyFont="1"/>
    <xf numFmtId="4" fontId="2" fillId="0" borderId="0" xfId="1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1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</cellXfs>
  <cellStyles count="2">
    <cellStyle name="Normal" xfId="0" builtinId="0"/>
    <cellStyle name="Normal_EJECUCIÓN INGRESO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1"/>
  <sheetViews>
    <sheetView tabSelected="1" showWhiteSpace="0" view="pageLayout" topLeftCell="F1" zoomScaleNormal="85" workbookViewId="0">
      <selection activeCell="A161" sqref="A1:P161"/>
    </sheetView>
  </sheetViews>
  <sheetFormatPr baseColWidth="10" defaultColWidth="11.42578125" defaultRowHeight="12.75"/>
  <cols>
    <col min="1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8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>
      <c r="A1" s="4" t="s">
        <v>0</v>
      </c>
      <c r="B1" s="4"/>
      <c r="C1" s="4"/>
      <c r="D1" s="4"/>
      <c r="E1" s="5"/>
      <c r="F1" s="6"/>
      <c r="G1" s="7"/>
    </row>
    <row r="2" spans="1:16">
      <c r="A2" s="4" t="s">
        <v>1</v>
      </c>
      <c r="B2" s="4"/>
      <c r="C2" s="4"/>
      <c r="D2" s="4"/>
      <c r="F2" s="10">
        <v>2016</v>
      </c>
      <c r="G2" s="11"/>
    </row>
    <row r="3" spans="1:16">
      <c r="A3" s="12" t="s">
        <v>268</v>
      </c>
      <c r="B3" s="12"/>
      <c r="C3" s="12"/>
      <c r="D3" s="12"/>
      <c r="F3" s="13">
        <v>42643</v>
      </c>
      <c r="G3" s="14"/>
    </row>
    <row r="5" spans="1:16" s="17" customFormat="1" ht="36" customHeight="1">
      <c r="A5" s="15" t="s">
        <v>2</v>
      </c>
      <c r="B5" s="15" t="s">
        <v>269</v>
      </c>
      <c r="C5" s="15" t="s">
        <v>270</v>
      </c>
      <c r="D5" s="15" t="s">
        <v>271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>
      <c r="A6" s="1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" t="s">
        <v>16</v>
      </c>
      <c r="F6" s="3">
        <v>6886135</v>
      </c>
      <c r="G6" s="3">
        <v>0</v>
      </c>
      <c r="H6" s="3">
        <v>6886135</v>
      </c>
      <c r="I6" s="3">
        <v>5667804.0700000003</v>
      </c>
      <c r="J6" s="18">
        <f>I6/H6</f>
        <v>0.82307478287892999</v>
      </c>
      <c r="K6" s="3">
        <v>5698311.1900000004</v>
      </c>
      <c r="L6" s="3">
        <v>34865.279999999999</v>
      </c>
      <c r="M6" s="3">
        <v>5663445.9100000001</v>
      </c>
      <c r="N6" s="18">
        <f>M6/I6</f>
        <v>0.99923106727999511</v>
      </c>
      <c r="O6" s="3">
        <v>4358.16</v>
      </c>
      <c r="P6" s="19">
        <f>I6-H6</f>
        <v>-1218330.9299999997</v>
      </c>
    </row>
    <row r="7" spans="1:16">
      <c r="A7" s="1" t="s">
        <v>17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" t="s">
        <v>18</v>
      </c>
      <c r="F7" s="3">
        <v>155000</v>
      </c>
      <c r="G7" s="3">
        <v>0</v>
      </c>
      <c r="H7" s="3">
        <v>155000</v>
      </c>
      <c r="I7" s="3">
        <v>163649.44</v>
      </c>
      <c r="J7" s="18">
        <f t="shared" ref="J7:J70" si="3">I7/H7</f>
        <v>1.0558028387096774</v>
      </c>
      <c r="K7" s="3">
        <v>139590.04999999999</v>
      </c>
      <c r="L7" s="3">
        <v>0</v>
      </c>
      <c r="M7" s="3">
        <v>139590.04999999999</v>
      </c>
      <c r="N7" s="18">
        <f t="shared" ref="N7:N70" si="4">M7/I7</f>
        <v>0.85298214280476603</v>
      </c>
      <c r="O7" s="3">
        <v>24059.39</v>
      </c>
      <c r="P7" s="19">
        <f t="shared" ref="P7:P70" si="5">I7-H7</f>
        <v>8649.4400000000023</v>
      </c>
    </row>
    <row r="8" spans="1:16">
      <c r="A8" s="1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" t="s">
        <v>20</v>
      </c>
      <c r="F8" s="3">
        <v>70600000</v>
      </c>
      <c r="G8" s="3">
        <v>0</v>
      </c>
      <c r="H8" s="3">
        <v>70600000</v>
      </c>
      <c r="I8" s="3">
        <v>69237766.769999996</v>
      </c>
      <c r="J8" s="18">
        <f t="shared" si="3"/>
        <v>0.98070491175637386</v>
      </c>
      <c r="K8" s="3">
        <v>63388707.479999997</v>
      </c>
      <c r="L8" s="3">
        <v>99974.3</v>
      </c>
      <c r="M8" s="3">
        <v>63288733.18</v>
      </c>
      <c r="N8" s="18">
        <f t="shared" si="4"/>
        <v>0.91407819940579527</v>
      </c>
      <c r="O8" s="3">
        <v>5949033.5899999999</v>
      </c>
      <c r="P8" s="19">
        <f t="shared" si="5"/>
        <v>-1362233.2300000042</v>
      </c>
    </row>
    <row r="9" spans="1:16">
      <c r="A9" s="1" t="s">
        <v>21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" t="s">
        <v>22</v>
      </c>
      <c r="F9" s="3">
        <v>16850000</v>
      </c>
      <c r="G9" s="3">
        <v>0</v>
      </c>
      <c r="H9" s="3">
        <v>16850000</v>
      </c>
      <c r="I9" s="3">
        <v>15845861.119999999</v>
      </c>
      <c r="J9" s="18">
        <f t="shared" si="3"/>
        <v>0.94040718813056379</v>
      </c>
      <c r="K9" s="3">
        <v>14218262.42</v>
      </c>
      <c r="L9" s="3">
        <v>51375.15</v>
      </c>
      <c r="M9" s="3">
        <v>14166887.27</v>
      </c>
      <c r="N9" s="18">
        <f t="shared" si="4"/>
        <v>0.89404338222547797</v>
      </c>
      <c r="O9" s="3">
        <v>1678973.85</v>
      </c>
      <c r="P9" s="19">
        <f t="shared" si="5"/>
        <v>-1004138.8800000008</v>
      </c>
    </row>
    <row r="10" spans="1:16">
      <c r="A10" s="1" t="s">
        <v>23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" t="s">
        <v>24</v>
      </c>
      <c r="F10" s="3">
        <v>6000000</v>
      </c>
      <c r="G10" s="3">
        <v>0</v>
      </c>
      <c r="H10" s="3">
        <v>6000000</v>
      </c>
      <c r="I10" s="3">
        <v>4370229.5199999996</v>
      </c>
      <c r="J10" s="18">
        <f t="shared" si="3"/>
        <v>0.72837158666666657</v>
      </c>
      <c r="K10" s="3">
        <v>3677648.21</v>
      </c>
      <c r="L10" s="3">
        <v>18959.240000000002</v>
      </c>
      <c r="M10" s="3">
        <v>3658688.97</v>
      </c>
      <c r="N10" s="18">
        <f t="shared" si="4"/>
        <v>0.83718462686142869</v>
      </c>
      <c r="O10" s="3">
        <v>711540.55</v>
      </c>
      <c r="P10" s="19">
        <f t="shared" si="5"/>
        <v>-1629770.4800000004</v>
      </c>
    </row>
    <row r="11" spans="1:16">
      <c r="A11" s="1" t="s">
        <v>25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" t="s">
        <v>26</v>
      </c>
      <c r="F11" s="3">
        <v>11500000</v>
      </c>
      <c r="G11" s="3">
        <v>0</v>
      </c>
      <c r="H11" s="3">
        <v>11500000</v>
      </c>
      <c r="I11" s="3">
        <v>10633181.369999999</v>
      </c>
      <c r="J11" s="18">
        <f t="shared" si="3"/>
        <v>0.92462446695652167</v>
      </c>
      <c r="K11" s="3">
        <v>1746806.37</v>
      </c>
      <c r="L11" s="3">
        <v>52954.239999999998</v>
      </c>
      <c r="M11" s="3">
        <v>1693852.13</v>
      </c>
      <c r="N11" s="18">
        <f t="shared" si="4"/>
        <v>0.15929871513138688</v>
      </c>
      <c r="O11" s="3">
        <v>8939329.2400000002</v>
      </c>
      <c r="P11" s="19">
        <f t="shared" si="5"/>
        <v>-866818.63000000082</v>
      </c>
    </row>
    <row r="12" spans="1:16">
      <c r="A12" s="1" t="s">
        <v>27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" t="s">
        <v>28</v>
      </c>
      <c r="F12" s="3">
        <v>4741025</v>
      </c>
      <c r="G12" s="3">
        <v>0</v>
      </c>
      <c r="H12" s="3">
        <v>4741025</v>
      </c>
      <c r="I12" s="3">
        <v>3742192.03</v>
      </c>
      <c r="J12" s="18">
        <f t="shared" si="3"/>
        <v>0.78932130288281543</v>
      </c>
      <c r="K12" s="3">
        <v>4071236.83</v>
      </c>
      <c r="L12" s="3">
        <v>341481.26</v>
      </c>
      <c r="M12" s="3">
        <v>3729755.57</v>
      </c>
      <c r="N12" s="18">
        <f t="shared" si="4"/>
        <v>0.99667669112105939</v>
      </c>
      <c r="O12" s="3">
        <v>12436.46</v>
      </c>
      <c r="P12" s="19">
        <f t="shared" si="5"/>
        <v>-998832.9700000002</v>
      </c>
    </row>
    <row r="13" spans="1:16">
      <c r="A13" s="1" t="s">
        <v>29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" t="s">
        <v>30</v>
      </c>
      <c r="F13" s="3">
        <v>78250</v>
      </c>
      <c r="G13" s="3">
        <v>0</v>
      </c>
      <c r="H13" s="3">
        <v>78250</v>
      </c>
      <c r="I13" s="3">
        <v>51528.08</v>
      </c>
      <c r="J13" s="18">
        <f t="shared" si="3"/>
        <v>0.65850581469648561</v>
      </c>
      <c r="K13" s="3">
        <v>58892.94</v>
      </c>
      <c r="L13" s="3">
        <v>7404.37</v>
      </c>
      <c r="M13" s="3">
        <v>51488.57</v>
      </c>
      <c r="N13" s="18">
        <f t="shared" si="4"/>
        <v>0.99923323360777261</v>
      </c>
      <c r="O13" s="3">
        <v>39.51</v>
      </c>
      <c r="P13" s="19">
        <f t="shared" si="5"/>
        <v>-26721.919999999998</v>
      </c>
    </row>
    <row r="14" spans="1:16">
      <c r="A14" s="1" t="s">
        <v>31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" t="s">
        <v>32</v>
      </c>
      <c r="F14" s="3">
        <v>26625</v>
      </c>
      <c r="G14" s="3">
        <v>0</v>
      </c>
      <c r="H14" s="3">
        <v>26625</v>
      </c>
      <c r="I14" s="3">
        <v>22053.43</v>
      </c>
      <c r="J14" s="18">
        <f t="shared" si="3"/>
        <v>0.82829784037558685</v>
      </c>
      <c r="K14" s="3">
        <v>22441.75</v>
      </c>
      <c r="L14" s="3">
        <v>388.32</v>
      </c>
      <c r="M14" s="3">
        <v>22053.43</v>
      </c>
      <c r="N14" s="18">
        <f t="shared" si="4"/>
        <v>1</v>
      </c>
      <c r="O14" s="3">
        <v>0</v>
      </c>
      <c r="P14" s="19">
        <f t="shared" si="5"/>
        <v>-4571.57</v>
      </c>
    </row>
    <row r="15" spans="1:16">
      <c r="A15" s="1" t="s">
        <v>33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" t="s">
        <v>34</v>
      </c>
      <c r="F15" s="3">
        <v>631580</v>
      </c>
      <c r="G15" s="3">
        <v>0</v>
      </c>
      <c r="H15" s="3">
        <v>631580</v>
      </c>
      <c r="I15" s="3">
        <v>435301.11</v>
      </c>
      <c r="J15" s="18">
        <f t="shared" si="3"/>
        <v>0.68922560879065198</v>
      </c>
      <c r="K15" s="3">
        <v>494809.83</v>
      </c>
      <c r="L15" s="3">
        <v>59508.72</v>
      </c>
      <c r="M15" s="3">
        <v>435301.11</v>
      </c>
      <c r="N15" s="18">
        <f t="shared" si="4"/>
        <v>1</v>
      </c>
      <c r="O15" s="3">
        <v>0</v>
      </c>
      <c r="P15" s="19">
        <f t="shared" si="5"/>
        <v>-196278.89</v>
      </c>
    </row>
    <row r="16" spans="1:16">
      <c r="A16" s="1" t="s">
        <v>35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" t="s">
        <v>36</v>
      </c>
      <c r="F16" s="3">
        <v>1238840</v>
      </c>
      <c r="G16" s="3">
        <v>0</v>
      </c>
      <c r="H16" s="3">
        <v>1238840</v>
      </c>
      <c r="I16" s="3">
        <v>830944.79</v>
      </c>
      <c r="J16" s="18">
        <f t="shared" si="3"/>
        <v>0.67074423654386361</v>
      </c>
      <c r="K16" s="3">
        <v>894770.19</v>
      </c>
      <c r="L16" s="3">
        <v>64092.52</v>
      </c>
      <c r="M16" s="3">
        <v>830677.67</v>
      </c>
      <c r="N16" s="18">
        <f t="shared" si="4"/>
        <v>0.9996785345991519</v>
      </c>
      <c r="O16" s="3">
        <v>267.12</v>
      </c>
      <c r="P16" s="19">
        <f t="shared" si="5"/>
        <v>-407895.20999999996</v>
      </c>
    </row>
    <row r="17" spans="1:16">
      <c r="A17" s="1" t="s">
        <v>37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" t="s">
        <v>38</v>
      </c>
      <c r="F17" s="3">
        <v>1820</v>
      </c>
      <c r="G17" s="3">
        <v>0</v>
      </c>
      <c r="H17" s="3">
        <v>1820</v>
      </c>
      <c r="I17" s="3">
        <v>1483.37</v>
      </c>
      <c r="J17" s="18">
        <f t="shared" si="3"/>
        <v>0.81503846153846149</v>
      </c>
      <c r="K17" s="3">
        <v>1483.37</v>
      </c>
      <c r="L17" s="3">
        <v>0</v>
      </c>
      <c r="M17" s="3">
        <v>1483.37</v>
      </c>
      <c r="N17" s="18">
        <f t="shared" si="4"/>
        <v>1</v>
      </c>
      <c r="O17" s="3">
        <v>0</v>
      </c>
      <c r="P17" s="19">
        <f t="shared" si="5"/>
        <v>-336.63000000000011</v>
      </c>
    </row>
    <row r="18" spans="1:16">
      <c r="A18" s="1" t="s">
        <v>39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" t="s">
        <v>40</v>
      </c>
      <c r="F18" s="3">
        <v>3000000</v>
      </c>
      <c r="G18" s="3">
        <v>0</v>
      </c>
      <c r="H18" s="3">
        <v>3000000</v>
      </c>
      <c r="I18" s="3">
        <v>1256725.54</v>
      </c>
      <c r="J18" s="18">
        <f t="shared" si="3"/>
        <v>0.41890851333333334</v>
      </c>
      <c r="K18" s="3">
        <v>1901095.22</v>
      </c>
      <c r="L18" s="3">
        <v>886997.37</v>
      </c>
      <c r="M18" s="3">
        <v>1014097.85</v>
      </c>
      <c r="N18" s="18">
        <f t="shared" si="4"/>
        <v>0.806936612428518</v>
      </c>
      <c r="O18" s="3">
        <v>242627.69</v>
      </c>
      <c r="P18" s="19">
        <f t="shared" si="5"/>
        <v>-1743274.46</v>
      </c>
    </row>
    <row r="19" spans="1:16">
      <c r="A19" s="1" t="s">
        <v>41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" t="s">
        <v>42</v>
      </c>
      <c r="F19" s="3">
        <v>0</v>
      </c>
      <c r="G19" s="3">
        <v>0</v>
      </c>
      <c r="H19" s="3">
        <v>0</v>
      </c>
      <c r="I19" s="3">
        <v>2249.9699999999998</v>
      </c>
      <c r="J19" s="18"/>
      <c r="K19" s="3">
        <v>3764.67</v>
      </c>
      <c r="L19" s="3">
        <v>4942.22</v>
      </c>
      <c r="M19" s="3">
        <v>-1177.55</v>
      </c>
      <c r="N19" s="18">
        <f t="shared" si="4"/>
        <v>-0.52336253372267183</v>
      </c>
      <c r="O19" s="3">
        <v>3427.52</v>
      </c>
      <c r="P19" s="19">
        <f t="shared" si="5"/>
        <v>2249.9699999999998</v>
      </c>
    </row>
    <row r="20" spans="1:16">
      <c r="A20" s="1" t="s">
        <v>43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" t="s">
        <v>44</v>
      </c>
      <c r="F20" s="3">
        <v>40000</v>
      </c>
      <c r="G20" s="3">
        <v>0</v>
      </c>
      <c r="H20" s="3">
        <v>40000</v>
      </c>
      <c r="I20" s="3">
        <v>34768.22</v>
      </c>
      <c r="J20" s="18">
        <f t="shared" si="3"/>
        <v>0.86920550000000008</v>
      </c>
      <c r="K20" s="3">
        <v>19672.43</v>
      </c>
      <c r="L20" s="3">
        <v>452.62</v>
      </c>
      <c r="M20" s="3">
        <v>19219.810000000001</v>
      </c>
      <c r="N20" s="18">
        <f t="shared" si="4"/>
        <v>0.55279821630212878</v>
      </c>
      <c r="O20" s="3">
        <v>15548.41</v>
      </c>
      <c r="P20" s="19">
        <f t="shared" si="5"/>
        <v>-5231.7799999999988</v>
      </c>
    </row>
    <row r="21" spans="1:16">
      <c r="A21" s="1" t="s">
        <v>45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" t="s">
        <v>46</v>
      </c>
      <c r="F21" s="3">
        <v>1400000</v>
      </c>
      <c r="G21" s="3">
        <v>0</v>
      </c>
      <c r="H21" s="3">
        <v>1400000</v>
      </c>
      <c r="I21" s="3">
        <v>1379724.2</v>
      </c>
      <c r="J21" s="18">
        <f t="shared" si="3"/>
        <v>0.98551728571428565</v>
      </c>
      <c r="K21" s="3">
        <v>1325280.6599999999</v>
      </c>
      <c r="L21" s="3">
        <v>2818.76</v>
      </c>
      <c r="M21" s="3">
        <v>1322461.8999999999</v>
      </c>
      <c r="N21" s="18">
        <f t="shared" si="4"/>
        <v>0.95849728518206756</v>
      </c>
      <c r="O21" s="3">
        <v>57262.3</v>
      </c>
      <c r="P21" s="19">
        <f t="shared" si="5"/>
        <v>-20275.800000000047</v>
      </c>
    </row>
    <row r="22" spans="1:16">
      <c r="A22" s="1" t="s">
        <v>47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" t="s">
        <v>48</v>
      </c>
      <c r="F22" s="3">
        <v>220000</v>
      </c>
      <c r="G22" s="3">
        <v>0</v>
      </c>
      <c r="H22" s="3">
        <v>220000</v>
      </c>
      <c r="I22" s="3">
        <v>165178.28</v>
      </c>
      <c r="J22" s="18">
        <f t="shared" si="3"/>
        <v>0.75081036363636366</v>
      </c>
      <c r="K22" s="3">
        <v>171365.47</v>
      </c>
      <c r="L22" s="3">
        <v>11176.81</v>
      </c>
      <c r="M22" s="3">
        <v>160188.66</v>
      </c>
      <c r="N22" s="18">
        <f t="shared" si="4"/>
        <v>0.96979251751501472</v>
      </c>
      <c r="O22" s="3">
        <v>4989.62</v>
      </c>
      <c r="P22" s="19">
        <f t="shared" si="5"/>
        <v>-54821.72</v>
      </c>
    </row>
    <row r="23" spans="1:16">
      <c r="A23" s="1" t="s">
        <v>49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" t="s">
        <v>50</v>
      </c>
      <c r="F23" s="3">
        <v>150000</v>
      </c>
      <c r="G23" s="3">
        <v>0</v>
      </c>
      <c r="H23" s="3">
        <v>150000</v>
      </c>
      <c r="I23" s="3">
        <v>105102.34</v>
      </c>
      <c r="J23" s="18">
        <f t="shared" si="3"/>
        <v>0.70068226666666666</v>
      </c>
      <c r="K23" s="3">
        <v>85902.67</v>
      </c>
      <c r="L23" s="3">
        <v>1392.01</v>
      </c>
      <c r="M23" s="3">
        <v>84510.66</v>
      </c>
      <c r="N23" s="18">
        <f t="shared" si="4"/>
        <v>0.80407971887210128</v>
      </c>
      <c r="O23" s="3">
        <v>20591.68</v>
      </c>
      <c r="P23" s="19">
        <f t="shared" si="5"/>
        <v>-44897.66</v>
      </c>
    </row>
    <row r="24" spans="1:16">
      <c r="A24" s="1" t="s">
        <v>51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" t="s">
        <v>52</v>
      </c>
      <c r="F24" s="3">
        <v>280000</v>
      </c>
      <c r="G24" s="3">
        <v>0</v>
      </c>
      <c r="H24" s="3">
        <v>280000</v>
      </c>
      <c r="I24" s="3">
        <v>204757.58</v>
      </c>
      <c r="J24" s="18">
        <f t="shared" si="3"/>
        <v>0.73127707142857135</v>
      </c>
      <c r="K24" s="3">
        <v>206183.94</v>
      </c>
      <c r="L24" s="3">
        <v>2858.24</v>
      </c>
      <c r="M24" s="3">
        <v>203325.7</v>
      </c>
      <c r="N24" s="18">
        <f t="shared" si="4"/>
        <v>0.99300694997469707</v>
      </c>
      <c r="O24" s="3">
        <v>1431.88</v>
      </c>
      <c r="P24" s="19">
        <f t="shared" si="5"/>
        <v>-75242.420000000013</v>
      </c>
    </row>
    <row r="25" spans="1:16">
      <c r="A25" s="1" t="s">
        <v>53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" t="s">
        <v>54</v>
      </c>
      <c r="F25" s="3">
        <v>10000</v>
      </c>
      <c r="G25" s="3">
        <v>0</v>
      </c>
      <c r="H25" s="3">
        <v>10000</v>
      </c>
      <c r="I25" s="3">
        <v>1349.68</v>
      </c>
      <c r="J25" s="18">
        <f t="shared" si="3"/>
        <v>0.134968</v>
      </c>
      <c r="K25" s="3">
        <v>5631.79</v>
      </c>
      <c r="L25" s="3">
        <v>5122.72</v>
      </c>
      <c r="M25" s="3">
        <v>509.07</v>
      </c>
      <c r="N25" s="18">
        <f t="shared" si="4"/>
        <v>0.37717829411416037</v>
      </c>
      <c r="O25" s="3">
        <v>840.61</v>
      </c>
      <c r="P25" s="19">
        <f t="shared" si="5"/>
        <v>-8650.32</v>
      </c>
    </row>
    <row r="26" spans="1:16">
      <c r="A26" s="1" t="s">
        <v>55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" t="s">
        <v>56</v>
      </c>
      <c r="F26" s="3">
        <v>400000</v>
      </c>
      <c r="G26" s="3">
        <v>0</v>
      </c>
      <c r="H26" s="3">
        <v>400000</v>
      </c>
      <c r="I26" s="3">
        <v>734456.08</v>
      </c>
      <c r="J26" s="18">
        <f t="shared" si="3"/>
        <v>1.8361402</v>
      </c>
      <c r="K26" s="3">
        <v>702210.6</v>
      </c>
      <c r="L26" s="3">
        <v>0</v>
      </c>
      <c r="M26" s="3">
        <v>702210.6</v>
      </c>
      <c r="N26" s="18">
        <f t="shared" si="4"/>
        <v>0.95609610856513028</v>
      </c>
      <c r="O26" s="3">
        <v>32245.48</v>
      </c>
      <c r="P26" s="19">
        <f t="shared" si="5"/>
        <v>334456.07999999996</v>
      </c>
    </row>
    <row r="27" spans="1:16">
      <c r="A27" s="1" t="s">
        <v>57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" t="s">
        <v>58</v>
      </c>
      <c r="F27" s="3">
        <v>10000</v>
      </c>
      <c r="G27" s="3">
        <v>0</v>
      </c>
      <c r="H27" s="3">
        <v>10000</v>
      </c>
      <c r="I27" s="3">
        <v>8771.49</v>
      </c>
      <c r="J27" s="18">
        <f t="shared" si="3"/>
        <v>0.87714899999999996</v>
      </c>
      <c r="K27" s="3">
        <v>4923.03</v>
      </c>
      <c r="L27" s="3">
        <v>0</v>
      </c>
      <c r="M27" s="3">
        <v>4923.03</v>
      </c>
      <c r="N27" s="18">
        <f t="shared" si="4"/>
        <v>0.56125356125356118</v>
      </c>
      <c r="O27" s="3">
        <v>3848.46</v>
      </c>
      <c r="P27" s="19">
        <f t="shared" si="5"/>
        <v>-1228.5100000000002</v>
      </c>
    </row>
    <row r="28" spans="1:16">
      <c r="A28" s="1" t="s">
        <v>59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" t="s">
        <v>60</v>
      </c>
      <c r="F28" s="3">
        <v>15000</v>
      </c>
      <c r="G28" s="3">
        <v>0</v>
      </c>
      <c r="H28" s="3">
        <v>15000</v>
      </c>
      <c r="I28" s="3">
        <v>8229.5</v>
      </c>
      <c r="J28" s="18">
        <f t="shared" si="3"/>
        <v>0.54863333333333331</v>
      </c>
      <c r="K28" s="3">
        <v>3423.01</v>
      </c>
      <c r="L28" s="3">
        <v>0</v>
      </c>
      <c r="M28" s="3">
        <v>3423.01</v>
      </c>
      <c r="N28" s="18">
        <f t="shared" si="4"/>
        <v>0.41594386050185311</v>
      </c>
      <c r="O28" s="3">
        <v>4806.49</v>
      </c>
      <c r="P28" s="19">
        <f t="shared" si="5"/>
        <v>-6770.5</v>
      </c>
    </row>
    <row r="29" spans="1:16">
      <c r="A29" s="1" t="s">
        <v>61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" t="s">
        <v>62</v>
      </c>
      <c r="F29" s="3">
        <v>0</v>
      </c>
      <c r="G29" s="3">
        <v>0</v>
      </c>
      <c r="H29" s="3">
        <v>0</v>
      </c>
      <c r="I29" s="3">
        <v>63.42</v>
      </c>
      <c r="J29" s="18"/>
      <c r="K29" s="3">
        <v>63.42</v>
      </c>
      <c r="L29" s="3">
        <v>0</v>
      </c>
      <c r="M29" s="3">
        <v>63.42</v>
      </c>
      <c r="N29" s="18">
        <f t="shared" si="4"/>
        <v>1</v>
      </c>
      <c r="O29" s="3">
        <v>0</v>
      </c>
      <c r="P29" s="19">
        <f t="shared" si="5"/>
        <v>63.42</v>
      </c>
    </row>
    <row r="30" spans="1:16">
      <c r="A30" s="1" t="s">
        <v>63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" t="s">
        <v>64</v>
      </c>
      <c r="F30" s="3">
        <v>5450000</v>
      </c>
      <c r="G30" s="3">
        <v>0</v>
      </c>
      <c r="H30" s="3">
        <v>5450000</v>
      </c>
      <c r="I30" s="3">
        <v>3162494.11</v>
      </c>
      <c r="J30" s="18">
        <f t="shared" si="3"/>
        <v>0.58027414862385318</v>
      </c>
      <c r="K30" s="3">
        <v>3163279.21</v>
      </c>
      <c r="L30" s="3">
        <v>785.1</v>
      </c>
      <c r="M30" s="3">
        <v>3162494.11</v>
      </c>
      <c r="N30" s="18">
        <f t="shared" si="4"/>
        <v>1</v>
      </c>
      <c r="O30" s="3">
        <v>0</v>
      </c>
      <c r="P30" s="19">
        <f t="shared" si="5"/>
        <v>-2287505.89</v>
      </c>
    </row>
    <row r="31" spans="1:16">
      <c r="A31" s="1" t="s">
        <v>65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" t="s">
        <v>66</v>
      </c>
      <c r="F31" s="3">
        <v>1600000</v>
      </c>
      <c r="G31" s="3">
        <v>0</v>
      </c>
      <c r="H31" s="3">
        <v>1600000</v>
      </c>
      <c r="I31" s="3">
        <v>1554194.47</v>
      </c>
      <c r="J31" s="18">
        <f t="shared" si="3"/>
        <v>0.97137154375000001</v>
      </c>
      <c r="K31" s="3">
        <v>85531.97</v>
      </c>
      <c r="L31" s="3">
        <v>6543.2</v>
      </c>
      <c r="M31" s="3">
        <v>78988.77</v>
      </c>
      <c r="N31" s="18">
        <f t="shared" si="4"/>
        <v>5.0822964258777734E-2</v>
      </c>
      <c r="O31" s="3">
        <v>1475205.7</v>
      </c>
      <c r="P31" s="19">
        <f t="shared" si="5"/>
        <v>-45805.530000000028</v>
      </c>
    </row>
    <row r="32" spans="1:16">
      <c r="A32" s="1" t="s">
        <v>67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" t="s">
        <v>68</v>
      </c>
      <c r="F32" s="3">
        <v>20000</v>
      </c>
      <c r="G32" s="3">
        <v>0</v>
      </c>
      <c r="H32" s="3">
        <v>20000</v>
      </c>
      <c r="I32" s="3">
        <v>9354.9599999999991</v>
      </c>
      <c r="J32" s="18">
        <f t="shared" si="3"/>
        <v>0.46774799999999994</v>
      </c>
      <c r="K32" s="3">
        <v>9788.7900000000009</v>
      </c>
      <c r="L32" s="3">
        <v>433.83</v>
      </c>
      <c r="M32" s="3">
        <v>9354.9599999999991</v>
      </c>
      <c r="N32" s="18">
        <f t="shared" si="4"/>
        <v>1</v>
      </c>
      <c r="O32" s="3">
        <v>0</v>
      </c>
      <c r="P32" s="19">
        <f t="shared" si="5"/>
        <v>-10645.04</v>
      </c>
    </row>
    <row r="33" spans="1:16">
      <c r="A33" s="1" t="s">
        <v>69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" t="s">
        <v>70</v>
      </c>
      <c r="F33" s="3">
        <v>650000</v>
      </c>
      <c r="G33" s="3">
        <v>0</v>
      </c>
      <c r="H33" s="3">
        <v>650000</v>
      </c>
      <c r="I33" s="3">
        <v>873476.19</v>
      </c>
      <c r="J33" s="18">
        <f t="shared" si="3"/>
        <v>1.3438095230769229</v>
      </c>
      <c r="K33" s="3">
        <v>743071.56</v>
      </c>
      <c r="L33" s="3">
        <v>857.32</v>
      </c>
      <c r="M33" s="3">
        <v>742214.24</v>
      </c>
      <c r="N33" s="18">
        <f t="shared" si="4"/>
        <v>0.84972463874487525</v>
      </c>
      <c r="O33" s="3">
        <v>131261.95000000001</v>
      </c>
      <c r="P33" s="19">
        <f t="shared" si="5"/>
        <v>223476.18999999994</v>
      </c>
    </row>
    <row r="34" spans="1:16">
      <c r="A34" s="1" t="s">
        <v>71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" t="s">
        <v>72</v>
      </c>
      <c r="F34" s="3">
        <v>50000</v>
      </c>
      <c r="G34" s="3">
        <v>0</v>
      </c>
      <c r="H34" s="3">
        <v>50000</v>
      </c>
      <c r="I34" s="3">
        <v>80318.66</v>
      </c>
      <c r="J34" s="18">
        <f t="shared" si="3"/>
        <v>1.6063732000000002</v>
      </c>
      <c r="K34" s="3">
        <v>13726</v>
      </c>
      <c r="L34" s="3">
        <v>162.69999999999999</v>
      </c>
      <c r="M34" s="3">
        <v>13563.3</v>
      </c>
      <c r="N34" s="18">
        <f t="shared" si="4"/>
        <v>0.16886860413258886</v>
      </c>
      <c r="O34" s="3">
        <v>66755.360000000001</v>
      </c>
      <c r="P34" s="19">
        <f t="shared" si="5"/>
        <v>30318.660000000003</v>
      </c>
    </row>
    <row r="35" spans="1:16">
      <c r="A35" s="1" t="s">
        <v>73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" t="s">
        <v>74</v>
      </c>
      <c r="F35" s="3">
        <v>500000</v>
      </c>
      <c r="G35" s="3">
        <v>0</v>
      </c>
      <c r="H35" s="3">
        <v>500000</v>
      </c>
      <c r="I35" s="3">
        <v>207526.94</v>
      </c>
      <c r="J35" s="18">
        <f t="shared" si="3"/>
        <v>0.41505387999999999</v>
      </c>
      <c r="K35" s="3">
        <v>165652.54</v>
      </c>
      <c r="L35" s="3">
        <v>63.68</v>
      </c>
      <c r="M35" s="3">
        <v>165588.85999999999</v>
      </c>
      <c r="N35" s="18">
        <f t="shared" si="4"/>
        <v>0.79791500804666604</v>
      </c>
      <c r="O35" s="3">
        <v>41938.080000000002</v>
      </c>
      <c r="P35" s="19">
        <f t="shared" si="5"/>
        <v>-292473.06</v>
      </c>
    </row>
    <row r="36" spans="1:16">
      <c r="A36" s="1" t="s">
        <v>75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" t="s">
        <v>76</v>
      </c>
      <c r="F36" s="3">
        <v>4530000</v>
      </c>
      <c r="G36" s="3">
        <v>0</v>
      </c>
      <c r="H36" s="3">
        <v>4530000</v>
      </c>
      <c r="I36" s="3">
        <v>3870783.54</v>
      </c>
      <c r="J36" s="18">
        <f t="shared" si="3"/>
        <v>0.85447760264900663</v>
      </c>
      <c r="K36" s="3">
        <v>3102137.46</v>
      </c>
      <c r="L36" s="3">
        <v>301.64</v>
      </c>
      <c r="M36" s="3">
        <v>3101835.82</v>
      </c>
      <c r="N36" s="18">
        <f t="shared" si="4"/>
        <v>0.8013457192700576</v>
      </c>
      <c r="O36" s="3">
        <v>768947.72</v>
      </c>
      <c r="P36" s="19">
        <f t="shared" si="5"/>
        <v>-659216.46</v>
      </c>
    </row>
    <row r="37" spans="1:16">
      <c r="A37" s="1" t="s">
        <v>77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" t="s">
        <v>78</v>
      </c>
      <c r="F37" s="3">
        <v>220000</v>
      </c>
      <c r="G37" s="3">
        <v>0</v>
      </c>
      <c r="H37" s="3">
        <v>220000</v>
      </c>
      <c r="I37" s="3">
        <v>520825.67</v>
      </c>
      <c r="J37" s="18">
        <f t="shared" si="3"/>
        <v>2.3673894090909089</v>
      </c>
      <c r="K37" s="3">
        <v>145052.47</v>
      </c>
      <c r="L37" s="3">
        <v>1304.4000000000001</v>
      </c>
      <c r="M37" s="3">
        <v>143748.07</v>
      </c>
      <c r="N37" s="18">
        <f t="shared" si="4"/>
        <v>0.27600035535882861</v>
      </c>
      <c r="O37" s="3">
        <v>377077.6</v>
      </c>
      <c r="P37" s="19">
        <f t="shared" si="5"/>
        <v>300825.67</v>
      </c>
    </row>
    <row r="38" spans="1:16">
      <c r="A38" s="1" t="s">
        <v>299</v>
      </c>
      <c r="B38" s="14" t="str">
        <f t="shared" si="0"/>
        <v>3</v>
      </c>
      <c r="C38" s="14" t="str">
        <f t="shared" si="1"/>
        <v>33</v>
      </c>
      <c r="D38" s="14" t="str">
        <f t="shared" si="2"/>
        <v>335</v>
      </c>
      <c r="E38" s="2" t="s">
        <v>300</v>
      </c>
      <c r="F38" s="3">
        <v>0</v>
      </c>
      <c r="G38" s="3">
        <v>0</v>
      </c>
      <c r="H38" s="3">
        <v>0</v>
      </c>
      <c r="I38" s="3">
        <v>0</v>
      </c>
      <c r="J38" s="18"/>
      <c r="K38" s="3">
        <v>0</v>
      </c>
      <c r="L38" s="3">
        <v>0</v>
      </c>
      <c r="M38" s="3">
        <v>0</v>
      </c>
      <c r="N38" s="18"/>
      <c r="O38" s="3">
        <v>0</v>
      </c>
      <c r="P38" s="19">
        <f t="shared" si="5"/>
        <v>0</v>
      </c>
    </row>
    <row r="39" spans="1:16">
      <c r="A39" s="1" t="s">
        <v>79</v>
      </c>
      <c r="B39" s="14" t="str">
        <f t="shared" si="0"/>
        <v>3</v>
      </c>
      <c r="C39" s="14" t="str">
        <f t="shared" si="1"/>
        <v>33</v>
      </c>
      <c r="D39" s="14" t="str">
        <f t="shared" si="2"/>
        <v>338</v>
      </c>
      <c r="E39" s="2" t="s">
        <v>80</v>
      </c>
      <c r="F39" s="3">
        <v>1100000</v>
      </c>
      <c r="G39" s="3">
        <v>0</v>
      </c>
      <c r="H39" s="3">
        <v>1100000</v>
      </c>
      <c r="I39" s="3">
        <v>550025.72</v>
      </c>
      <c r="J39" s="18">
        <f t="shared" si="3"/>
        <v>0.50002338181818184</v>
      </c>
      <c r="K39" s="3">
        <v>583139.85</v>
      </c>
      <c r="L39" s="3">
        <v>33114.129999999997</v>
      </c>
      <c r="M39" s="3">
        <v>550025.72</v>
      </c>
      <c r="N39" s="18">
        <f t="shared" si="4"/>
        <v>1</v>
      </c>
      <c r="O39" s="3">
        <v>0</v>
      </c>
      <c r="P39" s="19">
        <f t="shared" si="5"/>
        <v>-549974.28</v>
      </c>
    </row>
    <row r="40" spans="1:16">
      <c r="A40" s="1" t="s">
        <v>81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" t="s">
        <v>82</v>
      </c>
      <c r="F40" s="3">
        <v>142680</v>
      </c>
      <c r="G40" s="3">
        <v>0</v>
      </c>
      <c r="H40" s="3">
        <v>142680</v>
      </c>
      <c r="I40" s="3">
        <v>61657</v>
      </c>
      <c r="J40" s="18">
        <f t="shared" si="3"/>
        <v>0.43213484721054107</v>
      </c>
      <c r="K40" s="3">
        <v>61718</v>
      </c>
      <c r="L40" s="3">
        <v>61</v>
      </c>
      <c r="M40" s="3">
        <v>61657</v>
      </c>
      <c r="N40" s="18">
        <f t="shared" si="4"/>
        <v>1</v>
      </c>
      <c r="O40" s="3">
        <v>0</v>
      </c>
      <c r="P40" s="19">
        <f t="shared" si="5"/>
        <v>-81023</v>
      </c>
    </row>
    <row r="41" spans="1:16">
      <c r="A41" s="1" t="s">
        <v>83</v>
      </c>
      <c r="B41" s="14" t="str">
        <f t="shared" si="0"/>
        <v>3</v>
      </c>
      <c r="C41" s="14" t="str">
        <f t="shared" si="1"/>
        <v>34</v>
      </c>
      <c r="D41" s="14" t="str">
        <f t="shared" si="2"/>
        <v>342</v>
      </c>
      <c r="E41" s="2" t="s">
        <v>84</v>
      </c>
      <c r="F41" s="3">
        <v>1109000</v>
      </c>
      <c r="G41" s="3">
        <v>0</v>
      </c>
      <c r="H41" s="3">
        <v>1109000</v>
      </c>
      <c r="I41" s="3">
        <v>687136.7</v>
      </c>
      <c r="J41" s="18">
        <f t="shared" si="3"/>
        <v>0.61960027051397648</v>
      </c>
      <c r="K41" s="3">
        <v>688067.7</v>
      </c>
      <c r="L41" s="3">
        <v>931</v>
      </c>
      <c r="M41" s="3">
        <v>687136.7</v>
      </c>
      <c r="N41" s="18">
        <f t="shared" si="4"/>
        <v>1</v>
      </c>
      <c r="O41" s="3">
        <v>0</v>
      </c>
      <c r="P41" s="19">
        <f t="shared" si="5"/>
        <v>-421863.30000000005</v>
      </c>
    </row>
    <row r="42" spans="1:16">
      <c r="A42" s="1" t="s">
        <v>85</v>
      </c>
      <c r="B42" s="14" t="str">
        <f t="shared" si="0"/>
        <v>3</v>
      </c>
      <c r="C42" s="14" t="str">
        <f t="shared" si="1"/>
        <v>34</v>
      </c>
      <c r="D42" s="14" t="str">
        <f t="shared" si="2"/>
        <v>344</v>
      </c>
      <c r="E42" s="2" t="s">
        <v>86</v>
      </c>
      <c r="F42" s="3">
        <v>0</v>
      </c>
      <c r="G42" s="3">
        <v>0</v>
      </c>
      <c r="H42" s="3">
        <v>0</v>
      </c>
      <c r="I42" s="3">
        <v>2361</v>
      </c>
      <c r="J42" s="18"/>
      <c r="K42" s="3">
        <v>2361</v>
      </c>
      <c r="L42" s="3">
        <v>0</v>
      </c>
      <c r="M42" s="3">
        <v>2361</v>
      </c>
      <c r="N42" s="18">
        <f t="shared" si="4"/>
        <v>1</v>
      </c>
      <c r="O42" s="3">
        <v>0</v>
      </c>
      <c r="P42" s="19">
        <f t="shared" si="5"/>
        <v>2361</v>
      </c>
    </row>
    <row r="43" spans="1:16">
      <c r="A43" s="1" t="s">
        <v>87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" t="s">
        <v>88</v>
      </c>
      <c r="F43" s="3">
        <v>0</v>
      </c>
      <c r="G43" s="3">
        <v>0</v>
      </c>
      <c r="H43" s="3">
        <v>0</v>
      </c>
      <c r="I43" s="3">
        <v>19890.650000000001</v>
      </c>
      <c r="J43" s="18"/>
      <c r="K43" s="3">
        <v>17925.91</v>
      </c>
      <c r="L43" s="3">
        <v>9</v>
      </c>
      <c r="M43" s="3">
        <v>17916.91</v>
      </c>
      <c r="N43" s="18">
        <f t="shared" si="4"/>
        <v>0.90077046250373916</v>
      </c>
      <c r="O43" s="3">
        <v>1973.74</v>
      </c>
      <c r="P43" s="19">
        <f t="shared" si="5"/>
        <v>19890.650000000001</v>
      </c>
    </row>
    <row r="44" spans="1:16">
      <c r="A44" s="1" t="s">
        <v>89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" t="s">
        <v>90</v>
      </c>
      <c r="F44" s="3">
        <v>20000</v>
      </c>
      <c r="G44" s="3">
        <v>0</v>
      </c>
      <c r="H44" s="3">
        <v>20000</v>
      </c>
      <c r="I44" s="3">
        <v>14891.88</v>
      </c>
      <c r="J44" s="18">
        <f t="shared" si="3"/>
        <v>0.74459399999999998</v>
      </c>
      <c r="K44" s="3">
        <v>14891.88</v>
      </c>
      <c r="L44" s="3">
        <v>0</v>
      </c>
      <c r="M44" s="3">
        <v>14891.88</v>
      </c>
      <c r="N44" s="18">
        <f t="shared" si="4"/>
        <v>1</v>
      </c>
      <c r="O44" s="3">
        <v>0</v>
      </c>
      <c r="P44" s="19">
        <f t="shared" si="5"/>
        <v>-5108.1200000000008</v>
      </c>
    </row>
    <row r="45" spans="1:16">
      <c r="A45" s="1" t="s">
        <v>91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" t="s">
        <v>92</v>
      </c>
      <c r="F45" s="3">
        <v>15000</v>
      </c>
      <c r="G45" s="3">
        <v>0</v>
      </c>
      <c r="H45" s="3">
        <v>15000</v>
      </c>
      <c r="I45" s="3">
        <v>10602.48</v>
      </c>
      <c r="J45" s="18">
        <f t="shared" si="3"/>
        <v>0.70683200000000002</v>
      </c>
      <c r="K45" s="3">
        <v>10602.48</v>
      </c>
      <c r="L45" s="3">
        <v>0</v>
      </c>
      <c r="M45" s="3">
        <v>10602.48</v>
      </c>
      <c r="N45" s="18">
        <f t="shared" si="4"/>
        <v>1</v>
      </c>
      <c r="O45" s="3">
        <v>0</v>
      </c>
      <c r="P45" s="19">
        <f t="shared" si="5"/>
        <v>-4397.5200000000004</v>
      </c>
    </row>
    <row r="46" spans="1:16">
      <c r="A46" s="1" t="s">
        <v>93</v>
      </c>
      <c r="B46" s="14" t="str">
        <f t="shared" si="0"/>
        <v>3</v>
      </c>
      <c r="C46" s="14" t="str">
        <f t="shared" si="1"/>
        <v>34</v>
      </c>
      <c r="D46" s="14" t="str">
        <f t="shared" si="2"/>
        <v>349</v>
      </c>
      <c r="E46" s="2" t="s">
        <v>94</v>
      </c>
      <c r="F46" s="3">
        <v>0</v>
      </c>
      <c r="G46" s="3">
        <v>0</v>
      </c>
      <c r="H46" s="3">
        <v>0</v>
      </c>
      <c r="I46" s="3">
        <v>2429.75</v>
      </c>
      <c r="J46" s="18"/>
      <c r="K46" s="3">
        <v>2404.9499999999998</v>
      </c>
      <c r="L46" s="3">
        <v>0</v>
      </c>
      <c r="M46" s="3">
        <v>2404.9499999999998</v>
      </c>
      <c r="N46" s="18">
        <f t="shared" si="4"/>
        <v>0.98979318859965004</v>
      </c>
      <c r="O46" s="3">
        <v>24.8</v>
      </c>
      <c r="P46" s="19">
        <f t="shared" si="5"/>
        <v>2429.75</v>
      </c>
    </row>
    <row r="47" spans="1:16">
      <c r="A47" s="1" t="s">
        <v>272</v>
      </c>
      <c r="B47" s="14" t="str">
        <f t="shared" si="0"/>
        <v>3</v>
      </c>
      <c r="C47" s="14" t="str">
        <f t="shared" si="1"/>
        <v>34</v>
      </c>
      <c r="D47" s="14" t="str">
        <f t="shared" si="2"/>
        <v>349</v>
      </c>
      <c r="E47" s="2" t="s">
        <v>278</v>
      </c>
      <c r="F47" s="3">
        <v>0</v>
      </c>
      <c r="G47" s="3">
        <v>0</v>
      </c>
      <c r="H47" s="3">
        <v>0</v>
      </c>
      <c r="I47" s="3">
        <v>0</v>
      </c>
      <c r="J47" s="18"/>
      <c r="K47" s="3">
        <v>0</v>
      </c>
      <c r="L47" s="3">
        <v>0</v>
      </c>
      <c r="M47" s="3">
        <v>0</v>
      </c>
      <c r="N47" s="18"/>
      <c r="O47" s="3">
        <v>0</v>
      </c>
      <c r="P47" s="19">
        <f t="shared" si="5"/>
        <v>0</v>
      </c>
    </row>
    <row r="48" spans="1:16">
      <c r="A48" s="1" t="s">
        <v>95</v>
      </c>
      <c r="B48" s="14" t="str">
        <f t="shared" si="0"/>
        <v>3</v>
      </c>
      <c r="C48" s="14" t="str">
        <f t="shared" si="1"/>
        <v>35</v>
      </c>
      <c r="D48" s="14" t="str">
        <f t="shared" si="2"/>
        <v>351</v>
      </c>
      <c r="E48" s="2" t="s">
        <v>96</v>
      </c>
      <c r="F48" s="3">
        <v>1240000</v>
      </c>
      <c r="G48" s="3">
        <v>0</v>
      </c>
      <c r="H48" s="3">
        <v>1240000</v>
      </c>
      <c r="I48" s="3">
        <v>0</v>
      </c>
      <c r="J48" s="18">
        <f t="shared" si="3"/>
        <v>0</v>
      </c>
      <c r="K48" s="3">
        <v>0</v>
      </c>
      <c r="L48" s="3">
        <v>0</v>
      </c>
      <c r="M48" s="3">
        <v>0</v>
      </c>
      <c r="N48" s="18"/>
      <c r="O48" s="3">
        <v>0</v>
      </c>
      <c r="P48" s="19">
        <f t="shared" si="5"/>
        <v>-1240000</v>
      </c>
    </row>
    <row r="49" spans="1:16">
      <c r="A49" s="1" t="s">
        <v>97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" t="s">
        <v>98</v>
      </c>
      <c r="F49" s="3">
        <v>110000</v>
      </c>
      <c r="G49" s="3">
        <v>0</v>
      </c>
      <c r="H49" s="3">
        <v>110000</v>
      </c>
      <c r="I49" s="3">
        <v>9396.2000000000007</v>
      </c>
      <c r="J49" s="18">
        <f t="shared" si="3"/>
        <v>8.542000000000001E-2</v>
      </c>
      <c r="K49" s="3">
        <v>9396.2000000000007</v>
      </c>
      <c r="L49" s="3">
        <v>0</v>
      </c>
      <c r="M49" s="3">
        <v>9396.2000000000007</v>
      </c>
      <c r="N49" s="18">
        <f t="shared" si="4"/>
        <v>1</v>
      </c>
      <c r="O49" s="3">
        <v>0</v>
      </c>
      <c r="P49" s="19">
        <f t="shared" si="5"/>
        <v>-100603.8</v>
      </c>
    </row>
    <row r="50" spans="1:16">
      <c r="A50" s="1" t="s">
        <v>99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" t="s">
        <v>100</v>
      </c>
      <c r="F50" s="3">
        <v>6500</v>
      </c>
      <c r="G50" s="3">
        <v>0</v>
      </c>
      <c r="H50" s="3">
        <v>6500</v>
      </c>
      <c r="I50" s="3">
        <v>111122.32</v>
      </c>
      <c r="J50" s="18">
        <f t="shared" si="3"/>
        <v>17.095741538461539</v>
      </c>
      <c r="K50" s="3">
        <v>111122.32</v>
      </c>
      <c r="L50" s="3">
        <v>0</v>
      </c>
      <c r="M50" s="3">
        <v>111122.32</v>
      </c>
      <c r="N50" s="18">
        <f t="shared" si="4"/>
        <v>1</v>
      </c>
      <c r="O50" s="3">
        <v>0</v>
      </c>
      <c r="P50" s="19">
        <f t="shared" si="5"/>
        <v>104622.32</v>
      </c>
    </row>
    <row r="51" spans="1:16">
      <c r="A51" s="1" t="s">
        <v>101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" t="s">
        <v>102</v>
      </c>
      <c r="F51" s="3">
        <v>57000</v>
      </c>
      <c r="G51" s="3">
        <v>0</v>
      </c>
      <c r="H51" s="3">
        <v>57000</v>
      </c>
      <c r="I51" s="3">
        <v>7766.4</v>
      </c>
      <c r="J51" s="18">
        <f t="shared" si="3"/>
        <v>0.13625263157894738</v>
      </c>
      <c r="K51" s="3">
        <v>0</v>
      </c>
      <c r="L51" s="3">
        <v>0</v>
      </c>
      <c r="M51" s="3">
        <v>0</v>
      </c>
      <c r="N51" s="18">
        <f t="shared" si="4"/>
        <v>0</v>
      </c>
      <c r="O51" s="3">
        <v>7766.4</v>
      </c>
      <c r="P51" s="19">
        <f t="shared" si="5"/>
        <v>-49233.599999999999</v>
      </c>
    </row>
    <row r="52" spans="1:16">
      <c r="A52" s="1" t="s">
        <v>103</v>
      </c>
      <c r="B52" s="14" t="str">
        <f t="shared" si="0"/>
        <v>3</v>
      </c>
      <c r="C52" s="14" t="str">
        <f t="shared" si="1"/>
        <v>36</v>
      </c>
      <c r="D52" s="14" t="str">
        <f t="shared" si="2"/>
        <v>360</v>
      </c>
      <c r="E52" s="2" t="s">
        <v>104</v>
      </c>
      <c r="F52" s="3">
        <v>80000</v>
      </c>
      <c r="G52" s="3">
        <v>0</v>
      </c>
      <c r="H52" s="3">
        <v>80000</v>
      </c>
      <c r="I52" s="3">
        <v>74332.460000000006</v>
      </c>
      <c r="J52" s="18">
        <f t="shared" si="3"/>
        <v>0.92915575000000006</v>
      </c>
      <c r="K52" s="3">
        <v>0</v>
      </c>
      <c r="L52" s="3">
        <v>0</v>
      </c>
      <c r="M52" s="3">
        <v>0</v>
      </c>
      <c r="N52" s="18">
        <f t="shared" si="4"/>
        <v>0</v>
      </c>
      <c r="O52" s="3">
        <v>74332.460000000006</v>
      </c>
      <c r="P52" s="19">
        <f t="shared" si="5"/>
        <v>-5667.5399999999936</v>
      </c>
    </row>
    <row r="53" spans="1:16">
      <c r="A53" s="1" t="s">
        <v>105</v>
      </c>
      <c r="B53" s="14" t="str">
        <f t="shared" si="0"/>
        <v>3</v>
      </c>
      <c r="C53" s="14" t="str">
        <f t="shared" si="1"/>
        <v>36</v>
      </c>
      <c r="D53" s="14" t="str">
        <f t="shared" si="2"/>
        <v>360</v>
      </c>
      <c r="E53" s="2" t="s">
        <v>106</v>
      </c>
      <c r="F53" s="3">
        <v>1000000</v>
      </c>
      <c r="G53" s="3">
        <v>0</v>
      </c>
      <c r="H53" s="3">
        <v>1000000</v>
      </c>
      <c r="I53" s="3">
        <v>493726.96</v>
      </c>
      <c r="J53" s="18">
        <f t="shared" si="3"/>
        <v>0.49372696000000005</v>
      </c>
      <c r="K53" s="3">
        <v>493726.96</v>
      </c>
      <c r="L53" s="3">
        <v>0</v>
      </c>
      <c r="M53" s="3">
        <v>493726.96</v>
      </c>
      <c r="N53" s="18">
        <f t="shared" si="4"/>
        <v>1</v>
      </c>
      <c r="O53" s="3">
        <v>0</v>
      </c>
      <c r="P53" s="19">
        <f t="shared" si="5"/>
        <v>-506273.04</v>
      </c>
    </row>
    <row r="54" spans="1:16">
      <c r="A54" s="1" t="s">
        <v>107</v>
      </c>
      <c r="B54" s="14" t="str">
        <f t="shared" si="0"/>
        <v>3</v>
      </c>
      <c r="C54" s="14" t="str">
        <f t="shared" si="1"/>
        <v>36</v>
      </c>
      <c r="D54" s="14" t="str">
        <f t="shared" si="2"/>
        <v>360</v>
      </c>
      <c r="E54" s="2" t="s">
        <v>108</v>
      </c>
      <c r="F54" s="3">
        <v>0</v>
      </c>
      <c r="G54" s="3">
        <v>0</v>
      </c>
      <c r="H54" s="3">
        <v>0</v>
      </c>
      <c r="I54" s="3">
        <v>140</v>
      </c>
      <c r="J54" s="18"/>
      <c r="K54" s="3">
        <v>140</v>
      </c>
      <c r="L54" s="3">
        <v>0</v>
      </c>
      <c r="M54" s="3">
        <v>140</v>
      </c>
      <c r="N54" s="18">
        <f t="shared" si="4"/>
        <v>1</v>
      </c>
      <c r="O54" s="3">
        <v>0</v>
      </c>
      <c r="P54" s="19">
        <f t="shared" si="5"/>
        <v>140</v>
      </c>
    </row>
    <row r="55" spans="1:16">
      <c r="A55" s="1" t="s">
        <v>109</v>
      </c>
      <c r="B55" s="14" t="str">
        <f t="shared" si="0"/>
        <v>3</v>
      </c>
      <c r="C55" s="14" t="str">
        <f t="shared" si="1"/>
        <v>36</v>
      </c>
      <c r="D55" s="14" t="str">
        <f t="shared" si="2"/>
        <v>360</v>
      </c>
      <c r="E55" s="2" t="s">
        <v>110</v>
      </c>
      <c r="F55" s="3">
        <v>0</v>
      </c>
      <c r="G55" s="3">
        <v>0</v>
      </c>
      <c r="H55" s="3">
        <v>0</v>
      </c>
      <c r="I55" s="3">
        <v>0</v>
      </c>
      <c r="J55" s="18"/>
      <c r="K55" s="3">
        <v>0</v>
      </c>
      <c r="L55" s="3">
        <v>0</v>
      </c>
      <c r="M55" s="3">
        <v>0</v>
      </c>
      <c r="N55" s="18"/>
      <c r="O55" s="3">
        <v>0</v>
      </c>
      <c r="P55" s="19">
        <f t="shared" si="5"/>
        <v>0</v>
      </c>
    </row>
    <row r="56" spans="1:16">
      <c r="A56" s="1" t="s">
        <v>111</v>
      </c>
      <c r="B56" s="14" t="str">
        <f t="shared" si="0"/>
        <v>3</v>
      </c>
      <c r="C56" s="14" t="str">
        <f t="shared" si="1"/>
        <v>38</v>
      </c>
      <c r="D56" s="14" t="str">
        <f t="shared" si="2"/>
        <v>389</v>
      </c>
      <c r="E56" s="2" t="s">
        <v>112</v>
      </c>
      <c r="F56" s="3">
        <v>250000</v>
      </c>
      <c r="G56" s="3">
        <v>0</v>
      </c>
      <c r="H56" s="3">
        <v>250000</v>
      </c>
      <c r="I56" s="3">
        <v>90762.14</v>
      </c>
      <c r="J56" s="18">
        <f t="shared" si="3"/>
        <v>0.36304856000000002</v>
      </c>
      <c r="K56" s="3">
        <v>90762.14</v>
      </c>
      <c r="L56" s="3">
        <v>0</v>
      </c>
      <c r="M56" s="3">
        <v>90762.14</v>
      </c>
      <c r="N56" s="18">
        <f t="shared" si="4"/>
        <v>1</v>
      </c>
      <c r="O56" s="3">
        <v>0</v>
      </c>
      <c r="P56" s="19">
        <f t="shared" si="5"/>
        <v>-159237.85999999999</v>
      </c>
    </row>
    <row r="57" spans="1:16">
      <c r="A57" s="1" t="s">
        <v>113</v>
      </c>
      <c r="B57" s="14" t="str">
        <f t="shared" si="0"/>
        <v>3</v>
      </c>
      <c r="C57" s="14" t="str">
        <f t="shared" si="1"/>
        <v>38</v>
      </c>
      <c r="D57" s="14" t="str">
        <f t="shared" si="2"/>
        <v>389</v>
      </c>
      <c r="E57" s="2" t="s">
        <v>114</v>
      </c>
      <c r="F57" s="3">
        <v>0</v>
      </c>
      <c r="G57" s="3">
        <v>0</v>
      </c>
      <c r="H57" s="3">
        <v>0</v>
      </c>
      <c r="I57" s="3">
        <v>3589.19</v>
      </c>
      <c r="J57" s="18"/>
      <c r="K57" s="3">
        <v>3589.19</v>
      </c>
      <c r="L57" s="3">
        <v>0</v>
      </c>
      <c r="M57" s="3">
        <v>3589.19</v>
      </c>
      <c r="N57" s="18">
        <f t="shared" si="4"/>
        <v>1</v>
      </c>
      <c r="O57" s="3">
        <v>0</v>
      </c>
      <c r="P57" s="19">
        <f t="shared" si="5"/>
        <v>3589.19</v>
      </c>
    </row>
    <row r="58" spans="1:16">
      <c r="A58" s="1" t="s">
        <v>115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" t="s">
        <v>116</v>
      </c>
      <c r="F58" s="3">
        <v>200000</v>
      </c>
      <c r="G58" s="3">
        <v>0</v>
      </c>
      <c r="H58" s="3">
        <v>200000</v>
      </c>
      <c r="I58" s="3">
        <v>173625.68</v>
      </c>
      <c r="J58" s="18">
        <f t="shared" si="3"/>
        <v>0.86812839999999991</v>
      </c>
      <c r="K58" s="3">
        <v>48861.25</v>
      </c>
      <c r="L58" s="3">
        <v>2616.9</v>
      </c>
      <c r="M58" s="3">
        <v>46244.35</v>
      </c>
      <c r="N58" s="18">
        <f t="shared" si="4"/>
        <v>0.2663451051710784</v>
      </c>
      <c r="O58" s="3">
        <v>127381.33</v>
      </c>
      <c r="P58" s="19">
        <f t="shared" si="5"/>
        <v>-26374.320000000007</v>
      </c>
    </row>
    <row r="59" spans="1:16">
      <c r="A59" s="1" t="s">
        <v>117</v>
      </c>
      <c r="B59" s="14" t="str">
        <f t="shared" si="0"/>
        <v>3</v>
      </c>
      <c r="C59" s="14" t="str">
        <f t="shared" si="1"/>
        <v>39</v>
      </c>
      <c r="D59" s="14" t="str">
        <f t="shared" si="2"/>
        <v>391</v>
      </c>
      <c r="E59" s="2" t="s">
        <v>118</v>
      </c>
      <c r="F59" s="3">
        <v>100000</v>
      </c>
      <c r="G59" s="3">
        <v>0</v>
      </c>
      <c r="H59" s="3">
        <v>100000</v>
      </c>
      <c r="I59" s="3">
        <v>700932.07</v>
      </c>
      <c r="J59" s="18">
        <f t="shared" si="3"/>
        <v>7.0093206999999991</v>
      </c>
      <c r="K59" s="3">
        <v>40910.76</v>
      </c>
      <c r="L59" s="3">
        <v>931.8</v>
      </c>
      <c r="M59" s="3">
        <v>39978.959999999999</v>
      </c>
      <c r="N59" s="18">
        <f t="shared" si="4"/>
        <v>5.7036853799541522E-2</v>
      </c>
      <c r="O59" s="3">
        <v>660953.11</v>
      </c>
      <c r="P59" s="19">
        <f t="shared" si="5"/>
        <v>600932.06999999995</v>
      </c>
    </row>
    <row r="60" spans="1:16">
      <c r="A60" s="1" t="s">
        <v>119</v>
      </c>
      <c r="B60" s="14" t="str">
        <f t="shared" si="0"/>
        <v>3</v>
      </c>
      <c r="C60" s="14" t="str">
        <f t="shared" si="1"/>
        <v>39</v>
      </c>
      <c r="D60" s="14" t="str">
        <f t="shared" si="2"/>
        <v>391</v>
      </c>
      <c r="E60" s="2" t="s">
        <v>120</v>
      </c>
      <c r="F60" s="3">
        <v>4500000</v>
      </c>
      <c r="G60" s="3">
        <v>0</v>
      </c>
      <c r="H60" s="3">
        <v>4500000</v>
      </c>
      <c r="I60" s="3">
        <v>4633805.21</v>
      </c>
      <c r="J60" s="18">
        <f t="shared" si="3"/>
        <v>1.029734491111111</v>
      </c>
      <c r="K60" s="3">
        <v>3144486.91</v>
      </c>
      <c r="L60" s="3">
        <v>38473.08</v>
      </c>
      <c r="M60" s="3">
        <v>3106013.83</v>
      </c>
      <c r="N60" s="18">
        <f t="shared" si="4"/>
        <v>0.6702944317333529</v>
      </c>
      <c r="O60" s="3">
        <v>1527791.38</v>
      </c>
      <c r="P60" s="19">
        <f t="shared" si="5"/>
        <v>133805.20999999996</v>
      </c>
    </row>
    <row r="61" spans="1:16">
      <c r="A61" s="1" t="s">
        <v>121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" t="s">
        <v>122</v>
      </c>
      <c r="F61" s="3">
        <v>50000</v>
      </c>
      <c r="G61" s="3">
        <v>0</v>
      </c>
      <c r="H61" s="3">
        <v>50000</v>
      </c>
      <c r="I61" s="3">
        <v>28270.799999999999</v>
      </c>
      <c r="J61" s="18">
        <f t="shared" si="3"/>
        <v>0.56541600000000003</v>
      </c>
      <c r="K61" s="3">
        <v>18052.599999999999</v>
      </c>
      <c r="L61" s="3">
        <v>242.69</v>
      </c>
      <c r="M61" s="3">
        <v>17809.91</v>
      </c>
      <c r="N61" s="18">
        <f t="shared" si="4"/>
        <v>0.6299754517028171</v>
      </c>
      <c r="O61" s="3">
        <v>10460.89</v>
      </c>
      <c r="P61" s="19">
        <f t="shared" si="5"/>
        <v>-21729.200000000001</v>
      </c>
    </row>
    <row r="62" spans="1:16">
      <c r="A62" s="1" t="s">
        <v>123</v>
      </c>
      <c r="B62" s="14" t="str">
        <f t="shared" si="0"/>
        <v>3</v>
      </c>
      <c r="C62" s="14" t="str">
        <f t="shared" si="1"/>
        <v>39</v>
      </c>
      <c r="D62" s="14" t="str">
        <f t="shared" si="2"/>
        <v>392</v>
      </c>
      <c r="E62" s="2" t="s">
        <v>124</v>
      </c>
      <c r="F62" s="3">
        <v>100000</v>
      </c>
      <c r="G62" s="3">
        <v>0</v>
      </c>
      <c r="H62" s="3">
        <v>100000</v>
      </c>
      <c r="I62" s="3">
        <v>70003.95</v>
      </c>
      <c r="J62" s="18">
        <f t="shared" si="3"/>
        <v>0.70003949999999993</v>
      </c>
      <c r="K62" s="3">
        <v>70182.92</v>
      </c>
      <c r="L62" s="3">
        <v>178.97</v>
      </c>
      <c r="M62" s="3">
        <v>70003.95</v>
      </c>
      <c r="N62" s="18">
        <f t="shared" si="4"/>
        <v>1</v>
      </c>
      <c r="O62" s="3">
        <v>0</v>
      </c>
      <c r="P62" s="19">
        <f t="shared" si="5"/>
        <v>-29996.050000000003</v>
      </c>
    </row>
    <row r="63" spans="1:16">
      <c r="A63" s="1" t="s">
        <v>125</v>
      </c>
      <c r="B63" s="14" t="str">
        <f t="shared" si="0"/>
        <v>3</v>
      </c>
      <c r="C63" s="14" t="str">
        <f t="shared" si="1"/>
        <v>39</v>
      </c>
      <c r="D63" s="14" t="str">
        <f t="shared" si="2"/>
        <v>392</v>
      </c>
      <c r="E63" s="2" t="s">
        <v>126</v>
      </c>
      <c r="F63" s="3">
        <v>800000</v>
      </c>
      <c r="G63" s="3">
        <v>0</v>
      </c>
      <c r="H63" s="3">
        <v>800000</v>
      </c>
      <c r="I63" s="3">
        <v>769745.96</v>
      </c>
      <c r="J63" s="18">
        <f t="shared" si="3"/>
        <v>0.96218244999999991</v>
      </c>
      <c r="K63" s="3">
        <v>779260.59</v>
      </c>
      <c r="L63" s="3">
        <v>9514.6299999999992</v>
      </c>
      <c r="M63" s="3">
        <v>769745.96</v>
      </c>
      <c r="N63" s="18">
        <f t="shared" si="4"/>
        <v>1</v>
      </c>
      <c r="O63" s="3">
        <v>0</v>
      </c>
      <c r="P63" s="19">
        <f t="shared" si="5"/>
        <v>-30254.040000000037</v>
      </c>
    </row>
    <row r="64" spans="1:16">
      <c r="A64" s="1" t="s">
        <v>127</v>
      </c>
      <c r="B64" s="14" t="str">
        <f t="shared" si="0"/>
        <v>3</v>
      </c>
      <c r="C64" s="14" t="str">
        <f t="shared" si="1"/>
        <v>39</v>
      </c>
      <c r="D64" s="14" t="str">
        <f t="shared" si="2"/>
        <v>393</v>
      </c>
      <c r="E64" s="2" t="s">
        <v>128</v>
      </c>
      <c r="F64" s="3">
        <v>300000</v>
      </c>
      <c r="G64" s="3">
        <v>0</v>
      </c>
      <c r="H64" s="3">
        <v>300000</v>
      </c>
      <c r="I64" s="3">
        <v>315266.5</v>
      </c>
      <c r="J64" s="18">
        <f t="shared" si="3"/>
        <v>1.0508883333333334</v>
      </c>
      <c r="K64" s="3">
        <v>317767.71999999997</v>
      </c>
      <c r="L64" s="3">
        <v>2984.29</v>
      </c>
      <c r="M64" s="3">
        <v>314783.43</v>
      </c>
      <c r="N64" s="18">
        <f t="shared" si="4"/>
        <v>0.99846774078438394</v>
      </c>
      <c r="O64" s="3">
        <v>483.07</v>
      </c>
      <c r="P64" s="19">
        <f t="shared" si="5"/>
        <v>15266.5</v>
      </c>
    </row>
    <row r="65" spans="1:16">
      <c r="A65" s="1" t="s">
        <v>129</v>
      </c>
      <c r="B65" s="14" t="str">
        <f t="shared" si="0"/>
        <v>3</v>
      </c>
      <c r="C65" s="14" t="str">
        <f t="shared" si="1"/>
        <v>39</v>
      </c>
      <c r="D65" s="14" t="str">
        <f t="shared" si="2"/>
        <v>396</v>
      </c>
      <c r="E65" s="2" t="s">
        <v>130</v>
      </c>
      <c r="F65" s="3">
        <v>0</v>
      </c>
      <c r="G65" s="3">
        <v>0</v>
      </c>
      <c r="H65" s="3">
        <v>0</v>
      </c>
      <c r="I65" s="3">
        <v>0</v>
      </c>
      <c r="J65" s="18"/>
      <c r="K65" s="3">
        <v>0</v>
      </c>
      <c r="L65" s="3">
        <v>0</v>
      </c>
      <c r="M65" s="3">
        <v>0</v>
      </c>
      <c r="N65" s="18"/>
      <c r="O65" s="3">
        <v>0</v>
      </c>
      <c r="P65" s="19">
        <f t="shared" si="5"/>
        <v>0</v>
      </c>
    </row>
    <row r="66" spans="1:16">
      <c r="A66" s="1" t="s">
        <v>131</v>
      </c>
      <c r="B66" s="14" t="str">
        <f t="shared" si="0"/>
        <v>3</v>
      </c>
      <c r="C66" s="14" t="str">
        <f t="shared" si="1"/>
        <v>39</v>
      </c>
      <c r="D66" s="14" t="str">
        <f t="shared" si="2"/>
        <v>397</v>
      </c>
      <c r="E66" s="2" t="s">
        <v>132</v>
      </c>
      <c r="F66" s="3">
        <v>0</v>
      </c>
      <c r="G66" s="3">
        <v>0</v>
      </c>
      <c r="H66" s="3">
        <v>0</v>
      </c>
      <c r="I66" s="3">
        <v>65643.63</v>
      </c>
      <c r="J66" s="18"/>
      <c r="K66" s="3">
        <v>65643.63</v>
      </c>
      <c r="L66" s="3">
        <v>0</v>
      </c>
      <c r="M66" s="3">
        <v>65643.63</v>
      </c>
      <c r="N66" s="18">
        <f t="shared" si="4"/>
        <v>1</v>
      </c>
      <c r="O66" s="3">
        <v>0</v>
      </c>
      <c r="P66" s="19">
        <f t="shared" si="5"/>
        <v>65643.63</v>
      </c>
    </row>
    <row r="67" spans="1:16">
      <c r="A67" s="1" t="s">
        <v>133</v>
      </c>
      <c r="B67" s="14" t="str">
        <f t="shared" si="0"/>
        <v>3</v>
      </c>
      <c r="C67" s="14" t="str">
        <f t="shared" si="1"/>
        <v>39</v>
      </c>
      <c r="D67" s="14" t="str">
        <f t="shared" si="2"/>
        <v>398</v>
      </c>
      <c r="E67" s="2" t="s">
        <v>134</v>
      </c>
      <c r="F67" s="3">
        <v>30000</v>
      </c>
      <c r="G67" s="3">
        <v>0</v>
      </c>
      <c r="H67" s="3">
        <v>30000</v>
      </c>
      <c r="I67" s="3">
        <v>0</v>
      </c>
      <c r="J67" s="18">
        <f t="shared" si="3"/>
        <v>0</v>
      </c>
      <c r="K67" s="3">
        <v>0</v>
      </c>
      <c r="L67" s="3">
        <v>0</v>
      </c>
      <c r="M67" s="3">
        <v>0</v>
      </c>
      <c r="N67" s="18"/>
      <c r="O67" s="3">
        <v>0</v>
      </c>
      <c r="P67" s="19">
        <f t="shared" si="5"/>
        <v>-30000</v>
      </c>
    </row>
    <row r="68" spans="1:16">
      <c r="A68" s="1" t="s">
        <v>135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" t="s">
        <v>136</v>
      </c>
      <c r="F68" s="3">
        <v>10000</v>
      </c>
      <c r="G68" s="3">
        <v>0</v>
      </c>
      <c r="H68" s="3">
        <v>10000</v>
      </c>
      <c r="I68" s="3">
        <v>0</v>
      </c>
      <c r="J68" s="18">
        <f t="shared" si="3"/>
        <v>0</v>
      </c>
      <c r="K68" s="3">
        <v>0</v>
      </c>
      <c r="L68" s="3">
        <v>0</v>
      </c>
      <c r="M68" s="3">
        <v>0</v>
      </c>
      <c r="N68" s="18"/>
      <c r="O68" s="3">
        <v>0</v>
      </c>
      <c r="P68" s="19">
        <f t="shared" si="5"/>
        <v>-10000</v>
      </c>
    </row>
    <row r="69" spans="1:16">
      <c r="A69" s="1" t="s">
        <v>137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" t="s">
        <v>138</v>
      </c>
      <c r="F69" s="3">
        <v>10000</v>
      </c>
      <c r="G69" s="3">
        <v>0</v>
      </c>
      <c r="H69" s="3">
        <v>10000</v>
      </c>
      <c r="I69" s="3">
        <v>400</v>
      </c>
      <c r="J69" s="18">
        <f t="shared" si="3"/>
        <v>0.04</v>
      </c>
      <c r="K69" s="3">
        <v>400</v>
      </c>
      <c r="L69" s="3">
        <v>0</v>
      </c>
      <c r="M69" s="3">
        <v>400</v>
      </c>
      <c r="N69" s="18">
        <f t="shared" si="4"/>
        <v>1</v>
      </c>
      <c r="O69" s="3">
        <v>0</v>
      </c>
      <c r="P69" s="19">
        <f t="shared" si="5"/>
        <v>-9600</v>
      </c>
    </row>
    <row r="70" spans="1:16">
      <c r="A70" s="1" t="s">
        <v>139</v>
      </c>
      <c r="B70" s="14" t="str">
        <f t="shared" si="0"/>
        <v>3</v>
      </c>
      <c r="C70" s="14" t="str">
        <f t="shared" si="1"/>
        <v>39</v>
      </c>
      <c r="D70" s="14" t="str">
        <f t="shared" si="2"/>
        <v>399</v>
      </c>
      <c r="E70" s="2" t="s">
        <v>140</v>
      </c>
      <c r="F70" s="3">
        <v>500000</v>
      </c>
      <c r="G70" s="3">
        <v>0</v>
      </c>
      <c r="H70" s="3">
        <v>500000</v>
      </c>
      <c r="I70" s="3">
        <v>97187.79</v>
      </c>
      <c r="J70" s="18">
        <f t="shared" si="3"/>
        <v>0.19437557999999999</v>
      </c>
      <c r="K70" s="3">
        <v>105205.45</v>
      </c>
      <c r="L70" s="3">
        <v>8017.66</v>
      </c>
      <c r="M70" s="3">
        <v>97187.79</v>
      </c>
      <c r="N70" s="18">
        <f t="shared" si="4"/>
        <v>1</v>
      </c>
      <c r="O70" s="3">
        <v>0</v>
      </c>
      <c r="P70" s="19">
        <f t="shared" si="5"/>
        <v>-402812.21</v>
      </c>
    </row>
    <row r="71" spans="1:16">
      <c r="A71" s="1" t="s">
        <v>141</v>
      </c>
      <c r="B71" s="14" t="str">
        <f t="shared" ref="B71:B134" si="6">LEFT(A71,1)</f>
        <v>3</v>
      </c>
      <c r="C71" s="14" t="str">
        <f t="shared" ref="C71:C134" si="7">LEFT(A71,2)</f>
        <v>39</v>
      </c>
      <c r="D71" s="14" t="str">
        <f t="shared" ref="D71:D134" si="8">LEFT(A71,3)</f>
        <v>399</v>
      </c>
      <c r="E71" s="2" t="s">
        <v>142</v>
      </c>
      <c r="F71" s="3">
        <v>0</v>
      </c>
      <c r="G71" s="3">
        <v>0</v>
      </c>
      <c r="H71" s="3">
        <v>0</v>
      </c>
      <c r="I71" s="3">
        <v>7182.55</v>
      </c>
      <c r="J71" s="18"/>
      <c r="K71" s="3">
        <v>7182.55</v>
      </c>
      <c r="L71" s="3">
        <v>0</v>
      </c>
      <c r="M71" s="3">
        <v>7182.55</v>
      </c>
      <c r="N71" s="18">
        <f t="shared" ref="N71:N134" si="9">M71/I71</f>
        <v>1</v>
      </c>
      <c r="O71" s="3">
        <v>0</v>
      </c>
      <c r="P71" s="19">
        <f t="shared" ref="P71:P134" si="10">I71-H71</f>
        <v>7182.55</v>
      </c>
    </row>
    <row r="72" spans="1:16">
      <c r="A72" s="1" t="s">
        <v>143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" t="s">
        <v>144</v>
      </c>
      <c r="F72" s="3">
        <v>0</v>
      </c>
      <c r="G72" s="3">
        <v>0</v>
      </c>
      <c r="H72" s="3">
        <v>0</v>
      </c>
      <c r="I72" s="3">
        <v>9350.2800000000007</v>
      </c>
      <c r="J72" s="18"/>
      <c r="K72" s="3">
        <v>5006.93</v>
      </c>
      <c r="L72" s="3">
        <v>0</v>
      </c>
      <c r="M72" s="3">
        <v>5006.93</v>
      </c>
      <c r="N72" s="18">
        <f t="shared" si="9"/>
        <v>0.53548449885992722</v>
      </c>
      <c r="O72" s="3">
        <v>4343.3500000000004</v>
      </c>
      <c r="P72" s="19">
        <f t="shared" si="10"/>
        <v>9350.2800000000007</v>
      </c>
    </row>
    <row r="73" spans="1:16">
      <c r="A73" s="1" t="s">
        <v>145</v>
      </c>
      <c r="B73" s="14" t="str">
        <f t="shared" si="6"/>
        <v>3</v>
      </c>
      <c r="C73" s="14" t="str">
        <f t="shared" si="7"/>
        <v>39</v>
      </c>
      <c r="D73" s="14" t="str">
        <f t="shared" si="8"/>
        <v>399</v>
      </c>
      <c r="E73" s="2" t="s">
        <v>146</v>
      </c>
      <c r="F73" s="3">
        <v>85000</v>
      </c>
      <c r="G73" s="3">
        <v>0</v>
      </c>
      <c r="H73" s="3">
        <v>85000</v>
      </c>
      <c r="I73" s="3">
        <v>900</v>
      </c>
      <c r="J73" s="18">
        <f t="shared" ref="J73:J134" si="11">I73/H73</f>
        <v>1.0588235294117647E-2</v>
      </c>
      <c r="K73" s="3">
        <v>900</v>
      </c>
      <c r="L73" s="3">
        <v>0</v>
      </c>
      <c r="M73" s="3">
        <v>900</v>
      </c>
      <c r="N73" s="18">
        <f t="shared" si="9"/>
        <v>1</v>
      </c>
      <c r="O73" s="3">
        <v>0</v>
      </c>
      <c r="P73" s="19">
        <f t="shared" si="10"/>
        <v>-84100</v>
      </c>
    </row>
    <row r="74" spans="1:16">
      <c r="A74" s="1" t="s">
        <v>147</v>
      </c>
      <c r="B74" s="14" t="str">
        <f t="shared" si="6"/>
        <v>4</v>
      </c>
      <c r="C74" s="14" t="str">
        <f t="shared" si="7"/>
        <v>42</v>
      </c>
      <c r="D74" s="14" t="str">
        <f t="shared" si="8"/>
        <v>420</v>
      </c>
      <c r="E74" s="2" t="s">
        <v>148</v>
      </c>
      <c r="F74" s="3">
        <v>68558460</v>
      </c>
      <c r="G74" s="3">
        <v>0</v>
      </c>
      <c r="H74" s="3">
        <v>68558460</v>
      </c>
      <c r="I74" s="3">
        <v>49150672.850000001</v>
      </c>
      <c r="J74" s="18">
        <f t="shared" si="11"/>
        <v>0.71691623251164049</v>
      </c>
      <c r="K74" s="3">
        <v>53203033.689999998</v>
      </c>
      <c r="L74" s="3">
        <v>4137937.14</v>
      </c>
      <c r="M74" s="3">
        <v>49065096.549999997</v>
      </c>
      <c r="N74" s="18">
        <f t="shared" si="9"/>
        <v>0.99825889870803663</v>
      </c>
      <c r="O74" s="3">
        <v>85576.3</v>
      </c>
      <c r="P74" s="19">
        <f t="shared" si="10"/>
        <v>-19407787.149999999</v>
      </c>
    </row>
    <row r="75" spans="1:16">
      <c r="A75" s="1" t="s">
        <v>149</v>
      </c>
      <c r="B75" s="14" t="str">
        <f t="shared" si="6"/>
        <v>4</v>
      </c>
      <c r="C75" s="14" t="str">
        <f t="shared" si="7"/>
        <v>42</v>
      </c>
      <c r="D75" s="14" t="str">
        <f t="shared" si="8"/>
        <v>420</v>
      </c>
      <c r="E75" s="2" t="s">
        <v>150</v>
      </c>
      <c r="F75" s="3">
        <v>1500000</v>
      </c>
      <c r="G75" s="3">
        <v>0</v>
      </c>
      <c r="H75" s="3">
        <v>1500000</v>
      </c>
      <c r="I75" s="3">
        <v>0</v>
      </c>
      <c r="J75" s="18">
        <f t="shared" si="11"/>
        <v>0</v>
      </c>
      <c r="K75" s="3">
        <v>0</v>
      </c>
      <c r="L75" s="3">
        <v>0</v>
      </c>
      <c r="M75" s="3">
        <v>0</v>
      </c>
      <c r="N75" s="18"/>
      <c r="O75" s="3">
        <v>0</v>
      </c>
      <c r="P75" s="19">
        <f t="shared" si="10"/>
        <v>-1500000</v>
      </c>
    </row>
    <row r="76" spans="1:16">
      <c r="A76" s="1" t="s">
        <v>301</v>
      </c>
      <c r="B76" s="14" t="str">
        <f t="shared" si="6"/>
        <v>4</v>
      </c>
      <c r="C76" s="14" t="str">
        <f t="shared" si="7"/>
        <v>42</v>
      </c>
      <c r="D76" s="14" t="str">
        <f t="shared" si="8"/>
        <v>421</v>
      </c>
      <c r="E76" s="2" t="s">
        <v>302</v>
      </c>
      <c r="F76" s="3">
        <v>0</v>
      </c>
      <c r="G76" s="3">
        <v>0</v>
      </c>
      <c r="H76" s="3">
        <v>0</v>
      </c>
      <c r="I76" s="3">
        <v>0</v>
      </c>
      <c r="J76" s="18"/>
      <c r="K76" s="3">
        <v>0</v>
      </c>
      <c r="L76" s="3">
        <v>0</v>
      </c>
      <c r="M76" s="3">
        <v>0</v>
      </c>
      <c r="N76" s="18"/>
      <c r="O76" s="3">
        <v>0</v>
      </c>
      <c r="P76" s="19">
        <f t="shared" si="10"/>
        <v>0</v>
      </c>
    </row>
    <row r="77" spans="1:16">
      <c r="A77" s="1" t="s">
        <v>151</v>
      </c>
      <c r="B77" s="14" t="str">
        <f t="shared" si="6"/>
        <v>4</v>
      </c>
      <c r="C77" s="14" t="str">
        <f t="shared" si="7"/>
        <v>45</v>
      </c>
      <c r="D77" s="14" t="str">
        <f t="shared" si="8"/>
        <v>450</v>
      </c>
      <c r="E77" s="2" t="s">
        <v>152</v>
      </c>
      <c r="F77" s="3">
        <v>7782562</v>
      </c>
      <c r="G77" s="3">
        <v>0</v>
      </c>
      <c r="H77" s="3">
        <v>7782562</v>
      </c>
      <c r="I77" s="3">
        <v>4242016.41</v>
      </c>
      <c r="J77" s="18">
        <f t="shared" si="11"/>
        <v>0.54506683146244128</v>
      </c>
      <c r="K77" s="3">
        <v>4242016.41</v>
      </c>
      <c r="L77" s="3">
        <v>0</v>
      </c>
      <c r="M77" s="3">
        <v>4242016.41</v>
      </c>
      <c r="N77" s="18">
        <f t="shared" si="9"/>
        <v>1</v>
      </c>
      <c r="O77" s="3">
        <v>0</v>
      </c>
      <c r="P77" s="19">
        <f t="shared" si="10"/>
        <v>-3540545.59</v>
      </c>
    </row>
    <row r="78" spans="1:16">
      <c r="A78" s="1" t="s">
        <v>153</v>
      </c>
      <c r="B78" s="14" t="str">
        <f t="shared" si="6"/>
        <v>4</v>
      </c>
      <c r="C78" s="14" t="str">
        <f t="shared" si="7"/>
        <v>45</v>
      </c>
      <c r="D78" s="14" t="str">
        <f t="shared" si="8"/>
        <v>450</v>
      </c>
      <c r="E78" s="2" t="s">
        <v>154</v>
      </c>
      <c r="F78" s="3">
        <v>128700</v>
      </c>
      <c r="G78" s="3">
        <v>0</v>
      </c>
      <c r="H78" s="3">
        <v>128700</v>
      </c>
      <c r="I78" s="3">
        <v>32955</v>
      </c>
      <c r="J78" s="18">
        <f t="shared" si="11"/>
        <v>0.25606060606060604</v>
      </c>
      <c r="K78" s="3">
        <v>32955</v>
      </c>
      <c r="L78" s="3">
        <v>0</v>
      </c>
      <c r="M78" s="3">
        <v>32955</v>
      </c>
      <c r="N78" s="18">
        <f t="shared" si="9"/>
        <v>1</v>
      </c>
      <c r="O78" s="3">
        <v>0</v>
      </c>
      <c r="P78" s="19">
        <f t="shared" si="10"/>
        <v>-95745</v>
      </c>
    </row>
    <row r="79" spans="1:16">
      <c r="A79" s="1" t="s">
        <v>155</v>
      </c>
      <c r="B79" s="14" t="str">
        <f t="shared" si="6"/>
        <v>4</v>
      </c>
      <c r="C79" s="14" t="str">
        <f t="shared" si="7"/>
        <v>45</v>
      </c>
      <c r="D79" s="14" t="str">
        <f t="shared" si="8"/>
        <v>450</v>
      </c>
      <c r="E79" s="2" t="s">
        <v>156</v>
      </c>
      <c r="F79" s="3">
        <v>0</v>
      </c>
      <c r="G79" s="3">
        <v>0</v>
      </c>
      <c r="H79" s="3">
        <v>0</v>
      </c>
      <c r="I79" s="3">
        <v>0</v>
      </c>
      <c r="J79" s="18"/>
      <c r="K79" s="3">
        <v>0</v>
      </c>
      <c r="L79" s="3">
        <v>0</v>
      </c>
      <c r="M79" s="3">
        <v>0</v>
      </c>
      <c r="N79" s="18"/>
      <c r="O79" s="3">
        <v>0</v>
      </c>
      <c r="P79" s="19">
        <f t="shared" si="10"/>
        <v>0</v>
      </c>
    </row>
    <row r="80" spans="1:16">
      <c r="A80" s="1" t="s">
        <v>157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" t="s">
        <v>158</v>
      </c>
      <c r="F80" s="3">
        <v>491564</v>
      </c>
      <c r="G80" s="3">
        <v>0</v>
      </c>
      <c r="H80" s="3">
        <v>491564</v>
      </c>
      <c r="I80" s="3">
        <v>305963.84999999998</v>
      </c>
      <c r="J80" s="18">
        <f t="shared" si="11"/>
        <v>0.62242932761552916</v>
      </c>
      <c r="K80" s="3">
        <v>305963.84999999998</v>
      </c>
      <c r="L80" s="3">
        <v>0</v>
      </c>
      <c r="M80" s="3">
        <v>305963.84999999998</v>
      </c>
      <c r="N80" s="18">
        <f t="shared" si="9"/>
        <v>1</v>
      </c>
      <c r="O80" s="3">
        <v>0</v>
      </c>
      <c r="P80" s="19">
        <f t="shared" si="10"/>
        <v>-185600.15000000002</v>
      </c>
    </row>
    <row r="81" spans="1:16">
      <c r="A81" s="1" t="s">
        <v>159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" t="s">
        <v>160</v>
      </c>
      <c r="F81" s="3">
        <v>0</v>
      </c>
      <c r="G81" s="3">
        <v>25000</v>
      </c>
      <c r="H81" s="3">
        <v>25000</v>
      </c>
      <c r="I81" s="3">
        <v>24950</v>
      </c>
      <c r="J81" s="18">
        <f t="shared" si="11"/>
        <v>0.998</v>
      </c>
      <c r="K81" s="3">
        <v>24950</v>
      </c>
      <c r="L81" s="3">
        <v>0</v>
      </c>
      <c r="M81" s="3">
        <v>24950</v>
      </c>
      <c r="N81" s="18">
        <f t="shared" si="9"/>
        <v>1</v>
      </c>
      <c r="O81" s="3">
        <v>0</v>
      </c>
      <c r="P81" s="19">
        <f t="shared" si="10"/>
        <v>-50</v>
      </c>
    </row>
    <row r="82" spans="1:16">
      <c r="A82" s="1" t="s">
        <v>161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" t="s">
        <v>162</v>
      </c>
      <c r="F82" s="3">
        <v>513960</v>
      </c>
      <c r="G82" s="3">
        <v>0</v>
      </c>
      <c r="H82" s="3">
        <v>513960</v>
      </c>
      <c r="I82" s="3">
        <v>323701.75</v>
      </c>
      <c r="J82" s="18">
        <f t="shared" si="11"/>
        <v>0.62981895478247329</v>
      </c>
      <c r="K82" s="3">
        <v>323701.75</v>
      </c>
      <c r="L82" s="3">
        <v>0</v>
      </c>
      <c r="M82" s="3">
        <v>323701.75</v>
      </c>
      <c r="N82" s="18">
        <f t="shared" si="9"/>
        <v>1</v>
      </c>
      <c r="O82" s="3">
        <v>0</v>
      </c>
      <c r="P82" s="19">
        <f t="shared" si="10"/>
        <v>-190258.25</v>
      </c>
    </row>
    <row r="83" spans="1:16">
      <c r="A83" s="1" t="s">
        <v>163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" t="s">
        <v>164</v>
      </c>
      <c r="F83" s="3">
        <v>0</v>
      </c>
      <c r="G83" s="3">
        <v>0</v>
      </c>
      <c r="H83" s="3">
        <v>0</v>
      </c>
      <c r="I83" s="3">
        <v>0</v>
      </c>
      <c r="J83" s="18"/>
      <c r="K83" s="3">
        <v>0</v>
      </c>
      <c r="L83" s="3">
        <v>0</v>
      </c>
      <c r="M83" s="3">
        <v>0</v>
      </c>
      <c r="N83" s="18"/>
      <c r="O83" s="3">
        <v>0</v>
      </c>
      <c r="P83" s="19">
        <f t="shared" si="10"/>
        <v>0</v>
      </c>
    </row>
    <row r="84" spans="1:16">
      <c r="A84" s="1" t="s">
        <v>165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" t="s">
        <v>166</v>
      </c>
      <c r="F84" s="3">
        <v>0</v>
      </c>
      <c r="G84" s="3">
        <v>0</v>
      </c>
      <c r="H84" s="3">
        <v>0</v>
      </c>
      <c r="I84" s="3">
        <v>0</v>
      </c>
      <c r="J84" s="18"/>
      <c r="K84" s="3">
        <v>0</v>
      </c>
      <c r="L84" s="3">
        <v>0</v>
      </c>
      <c r="M84" s="3">
        <v>0</v>
      </c>
      <c r="N84" s="18"/>
      <c r="O84" s="3">
        <v>0</v>
      </c>
      <c r="P84" s="19">
        <f t="shared" si="10"/>
        <v>0</v>
      </c>
    </row>
    <row r="85" spans="1:16">
      <c r="A85" s="1" t="s">
        <v>167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" t="s">
        <v>168</v>
      </c>
      <c r="F85" s="3">
        <v>88000</v>
      </c>
      <c r="G85" s="3">
        <v>0</v>
      </c>
      <c r="H85" s="3">
        <v>88000</v>
      </c>
      <c r="I85" s="3">
        <v>62480</v>
      </c>
      <c r="J85" s="18">
        <f t="shared" si="11"/>
        <v>0.71</v>
      </c>
      <c r="K85" s="3">
        <v>62480</v>
      </c>
      <c r="L85" s="3">
        <v>0</v>
      </c>
      <c r="M85" s="3">
        <v>62480</v>
      </c>
      <c r="N85" s="18">
        <f t="shared" si="9"/>
        <v>1</v>
      </c>
      <c r="O85" s="3">
        <v>0</v>
      </c>
      <c r="P85" s="19">
        <f t="shared" si="10"/>
        <v>-25520</v>
      </c>
    </row>
    <row r="86" spans="1:16">
      <c r="A86" s="1" t="s">
        <v>169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" t="s">
        <v>170</v>
      </c>
      <c r="F86" s="3">
        <v>0</v>
      </c>
      <c r="G86" s="3">
        <v>0</v>
      </c>
      <c r="H86" s="3">
        <v>0</v>
      </c>
      <c r="I86" s="3">
        <v>0</v>
      </c>
      <c r="J86" s="18"/>
      <c r="K86" s="3">
        <v>0</v>
      </c>
      <c r="L86" s="3">
        <v>0</v>
      </c>
      <c r="M86" s="3">
        <v>0</v>
      </c>
      <c r="N86" s="18"/>
      <c r="O86" s="3">
        <v>0</v>
      </c>
      <c r="P86" s="19">
        <f t="shared" si="10"/>
        <v>0</v>
      </c>
    </row>
    <row r="87" spans="1:16">
      <c r="A87" s="1" t="s">
        <v>171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" t="s">
        <v>172</v>
      </c>
      <c r="F87" s="3">
        <v>466400</v>
      </c>
      <c r="G87" s="3">
        <v>0</v>
      </c>
      <c r="H87" s="3">
        <v>466400</v>
      </c>
      <c r="I87" s="3">
        <v>0</v>
      </c>
      <c r="J87" s="18">
        <f t="shared" si="11"/>
        <v>0</v>
      </c>
      <c r="K87" s="3">
        <v>0</v>
      </c>
      <c r="L87" s="3">
        <v>0</v>
      </c>
      <c r="M87" s="3">
        <v>0</v>
      </c>
      <c r="N87" s="18"/>
      <c r="O87" s="3">
        <v>0</v>
      </c>
      <c r="P87" s="19">
        <f t="shared" si="10"/>
        <v>-466400</v>
      </c>
    </row>
    <row r="88" spans="1:16">
      <c r="A88" s="1" t="s">
        <v>173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" t="s">
        <v>174</v>
      </c>
      <c r="F88" s="3">
        <v>156400</v>
      </c>
      <c r="G88" s="3">
        <v>0</v>
      </c>
      <c r="H88" s="3">
        <v>156400</v>
      </c>
      <c r="I88" s="3">
        <v>101658.7</v>
      </c>
      <c r="J88" s="18">
        <f t="shared" si="11"/>
        <v>0.64999168797953966</v>
      </c>
      <c r="K88" s="3">
        <v>101658.7</v>
      </c>
      <c r="L88" s="3">
        <v>0</v>
      </c>
      <c r="M88" s="3">
        <v>101658.7</v>
      </c>
      <c r="N88" s="18">
        <f t="shared" si="9"/>
        <v>1</v>
      </c>
      <c r="O88" s="3">
        <v>0</v>
      </c>
      <c r="P88" s="19">
        <f t="shared" si="10"/>
        <v>-54741.3</v>
      </c>
    </row>
    <row r="89" spans="1:16">
      <c r="A89" s="1" t="s">
        <v>175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" t="s">
        <v>176</v>
      </c>
      <c r="F89" s="3">
        <v>208540</v>
      </c>
      <c r="G89" s="3">
        <v>0</v>
      </c>
      <c r="H89" s="3">
        <v>208540</v>
      </c>
      <c r="I89" s="3">
        <v>135551</v>
      </c>
      <c r="J89" s="18">
        <f t="shared" si="11"/>
        <v>0.65</v>
      </c>
      <c r="K89" s="3">
        <v>135551</v>
      </c>
      <c r="L89" s="3">
        <v>0</v>
      </c>
      <c r="M89" s="3">
        <v>135551</v>
      </c>
      <c r="N89" s="18">
        <f t="shared" si="9"/>
        <v>1</v>
      </c>
      <c r="O89" s="3">
        <v>0</v>
      </c>
      <c r="P89" s="19">
        <f t="shared" si="10"/>
        <v>-72989</v>
      </c>
    </row>
    <row r="90" spans="1:16">
      <c r="A90" s="1" t="s">
        <v>177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" t="s">
        <v>178</v>
      </c>
      <c r="F90" s="3">
        <v>10500</v>
      </c>
      <c r="G90" s="3">
        <v>0</v>
      </c>
      <c r="H90" s="3">
        <v>10500</v>
      </c>
      <c r="I90" s="3">
        <v>6825</v>
      </c>
      <c r="J90" s="18">
        <f t="shared" si="11"/>
        <v>0.65</v>
      </c>
      <c r="K90" s="3">
        <v>6825</v>
      </c>
      <c r="L90" s="3">
        <v>0</v>
      </c>
      <c r="M90" s="3">
        <v>6825</v>
      </c>
      <c r="N90" s="18">
        <f t="shared" si="9"/>
        <v>1</v>
      </c>
      <c r="O90" s="3">
        <v>0</v>
      </c>
      <c r="P90" s="19">
        <f t="shared" si="10"/>
        <v>-3675</v>
      </c>
    </row>
    <row r="91" spans="1:16">
      <c r="A91" s="1" t="s">
        <v>179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" t="s">
        <v>180</v>
      </c>
      <c r="F91" s="3">
        <v>0</v>
      </c>
      <c r="G91" s="3">
        <v>38580</v>
      </c>
      <c r="H91" s="3">
        <v>38580</v>
      </c>
      <c r="I91" s="3">
        <v>30380</v>
      </c>
      <c r="J91" s="18">
        <f t="shared" si="11"/>
        <v>0.78745463970969409</v>
      </c>
      <c r="K91" s="3">
        <v>30380</v>
      </c>
      <c r="L91" s="3">
        <v>0</v>
      </c>
      <c r="M91" s="3">
        <v>30380</v>
      </c>
      <c r="N91" s="18">
        <f t="shared" si="9"/>
        <v>1</v>
      </c>
      <c r="O91" s="3">
        <v>0</v>
      </c>
      <c r="P91" s="19">
        <f t="shared" si="10"/>
        <v>-8200</v>
      </c>
    </row>
    <row r="92" spans="1:16">
      <c r="A92" s="1" t="s">
        <v>181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" t="s">
        <v>182</v>
      </c>
      <c r="F92" s="3">
        <v>298495</v>
      </c>
      <c r="G92" s="3">
        <v>0</v>
      </c>
      <c r="H92" s="3">
        <v>298495</v>
      </c>
      <c r="I92" s="3">
        <v>147842.57</v>
      </c>
      <c r="J92" s="18">
        <f t="shared" si="11"/>
        <v>0.49529328799477379</v>
      </c>
      <c r="K92" s="3">
        <v>147842.57</v>
      </c>
      <c r="L92" s="3">
        <v>0</v>
      </c>
      <c r="M92" s="3">
        <v>147842.57</v>
      </c>
      <c r="N92" s="18">
        <f t="shared" si="9"/>
        <v>1</v>
      </c>
      <c r="O92" s="3">
        <v>0</v>
      </c>
      <c r="P92" s="19">
        <f t="shared" si="10"/>
        <v>-150652.43</v>
      </c>
    </row>
    <row r="93" spans="1:16">
      <c r="A93" s="1" t="s">
        <v>183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" t="s">
        <v>184</v>
      </c>
      <c r="F93" s="3">
        <v>1311506</v>
      </c>
      <c r="G93" s="3">
        <v>0</v>
      </c>
      <c r="H93" s="3">
        <v>1311506</v>
      </c>
      <c r="I93" s="3">
        <v>649582.29</v>
      </c>
      <c r="J93" s="18">
        <f t="shared" si="11"/>
        <v>0.49529494337044594</v>
      </c>
      <c r="K93" s="3">
        <v>649582.29</v>
      </c>
      <c r="L93" s="3">
        <v>0</v>
      </c>
      <c r="M93" s="3">
        <v>649582.29</v>
      </c>
      <c r="N93" s="18">
        <f t="shared" si="9"/>
        <v>1</v>
      </c>
      <c r="O93" s="3">
        <v>0</v>
      </c>
      <c r="P93" s="19">
        <f t="shared" si="10"/>
        <v>-661923.71</v>
      </c>
    </row>
    <row r="94" spans="1:16">
      <c r="A94" s="1" t="s">
        <v>185</v>
      </c>
      <c r="B94" s="14" t="str">
        <f t="shared" si="6"/>
        <v>4</v>
      </c>
      <c r="C94" s="14" t="str">
        <f t="shared" si="7"/>
        <v>45</v>
      </c>
      <c r="D94" s="14" t="str">
        <f t="shared" si="8"/>
        <v>450</v>
      </c>
      <c r="E94" s="2" t="s">
        <v>186</v>
      </c>
      <c r="F94" s="3">
        <v>2325000</v>
      </c>
      <c r="G94" s="3">
        <v>0</v>
      </c>
      <c r="H94" s="3">
        <v>2325000</v>
      </c>
      <c r="I94" s="3">
        <v>933102.59</v>
      </c>
      <c r="J94" s="18">
        <f t="shared" si="11"/>
        <v>0.40133444731182794</v>
      </c>
      <c r="K94" s="3">
        <v>935094</v>
      </c>
      <c r="L94" s="3">
        <v>1991.41</v>
      </c>
      <c r="M94" s="3">
        <v>933102.59</v>
      </c>
      <c r="N94" s="18">
        <f t="shared" si="9"/>
        <v>1</v>
      </c>
      <c r="O94" s="3">
        <v>0</v>
      </c>
      <c r="P94" s="19">
        <f t="shared" si="10"/>
        <v>-1391897.4100000001</v>
      </c>
    </row>
    <row r="95" spans="1:16">
      <c r="A95" s="1" t="s">
        <v>187</v>
      </c>
      <c r="B95" s="14" t="str">
        <f t="shared" si="6"/>
        <v>4</v>
      </c>
      <c r="C95" s="14" t="str">
        <f t="shared" si="7"/>
        <v>45</v>
      </c>
      <c r="D95" s="14" t="str">
        <f t="shared" si="8"/>
        <v>450</v>
      </c>
      <c r="E95" s="2" t="s">
        <v>279</v>
      </c>
      <c r="F95" s="3">
        <v>0</v>
      </c>
      <c r="G95" s="3">
        <v>0</v>
      </c>
      <c r="H95" s="3">
        <v>0</v>
      </c>
      <c r="I95" s="3">
        <v>939836.66</v>
      </c>
      <c r="J95" s="18"/>
      <c r="K95" s="3">
        <v>939836.66</v>
      </c>
      <c r="L95" s="3">
        <v>0</v>
      </c>
      <c r="M95" s="3">
        <v>939836.66</v>
      </c>
      <c r="N95" s="18">
        <f t="shared" si="9"/>
        <v>1</v>
      </c>
      <c r="O95" s="3">
        <v>0</v>
      </c>
      <c r="P95" s="19">
        <f t="shared" si="10"/>
        <v>939836.66</v>
      </c>
    </row>
    <row r="96" spans="1:16">
      <c r="A96" s="1" t="s">
        <v>188</v>
      </c>
      <c r="B96" s="14" t="str">
        <f t="shared" si="6"/>
        <v>4</v>
      </c>
      <c r="C96" s="14" t="str">
        <f t="shared" si="7"/>
        <v>45</v>
      </c>
      <c r="D96" s="14" t="str">
        <f t="shared" si="8"/>
        <v>450</v>
      </c>
      <c r="E96" s="2" t="s">
        <v>189</v>
      </c>
      <c r="F96" s="3">
        <v>25000</v>
      </c>
      <c r="G96" s="3">
        <v>0</v>
      </c>
      <c r="H96" s="3">
        <v>25000</v>
      </c>
      <c r="I96" s="3">
        <v>0</v>
      </c>
      <c r="J96" s="18">
        <f t="shared" si="11"/>
        <v>0</v>
      </c>
      <c r="K96" s="3">
        <v>0</v>
      </c>
      <c r="L96" s="3">
        <v>0</v>
      </c>
      <c r="M96" s="3">
        <v>0</v>
      </c>
      <c r="N96" s="18"/>
      <c r="O96" s="3">
        <v>0</v>
      </c>
      <c r="P96" s="19">
        <f t="shared" si="10"/>
        <v>-25000</v>
      </c>
    </row>
    <row r="97" spans="1:16">
      <c r="A97" s="1" t="s">
        <v>273</v>
      </c>
      <c r="B97" s="14" t="str">
        <f t="shared" si="6"/>
        <v>4</v>
      </c>
      <c r="C97" s="14" t="str">
        <f t="shared" si="7"/>
        <v>45</v>
      </c>
      <c r="D97" s="14" t="str">
        <f t="shared" si="8"/>
        <v>450</v>
      </c>
      <c r="E97" s="2" t="s">
        <v>280</v>
      </c>
      <c r="F97" s="3">
        <v>0</v>
      </c>
      <c r="G97" s="3">
        <v>0</v>
      </c>
      <c r="H97" s="3">
        <v>0</v>
      </c>
      <c r="I97" s="3">
        <v>466400</v>
      </c>
      <c r="J97" s="18"/>
      <c r="K97" s="3">
        <v>466400</v>
      </c>
      <c r="L97" s="3">
        <v>0</v>
      </c>
      <c r="M97" s="3">
        <v>466400</v>
      </c>
      <c r="N97" s="18">
        <f t="shared" si="9"/>
        <v>1</v>
      </c>
      <c r="O97" s="3">
        <v>0</v>
      </c>
      <c r="P97" s="19">
        <f t="shared" si="10"/>
        <v>466400</v>
      </c>
    </row>
    <row r="98" spans="1:16">
      <c r="A98" s="1" t="s">
        <v>190</v>
      </c>
      <c r="B98" s="14" t="str">
        <f t="shared" si="6"/>
        <v>4</v>
      </c>
      <c r="C98" s="14" t="str">
        <f t="shared" si="7"/>
        <v>45</v>
      </c>
      <c r="D98" s="14" t="str">
        <f t="shared" si="8"/>
        <v>450</v>
      </c>
      <c r="E98" s="2" t="s">
        <v>191</v>
      </c>
      <c r="F98" s="3">
        <v>500000</v>
      </c>
      <c r="G98" s="3">
        <v>0</v>
      </c>
      <c r="H98" s="3">
        <v>500000</v>
      </c>
      <c r="I98" s="3">
        <v>0</v>
      </c>
      <c r="J98" s="18">
        <f t="shared" si="11"/>
        <v>0</v>
      </c>
      <c r="K98" s="3">
        <v>0</v>
      </c>
      <c r="L98" s="3">
        <v>0</v>
      </c>
      <c r="M98" s="3">
        <v>0</v>
      </c>
      <c r="N98" s="18"/>
      <c r="O98" s="3">
        <v>0</v>
      </c>
      <c r="P98" s="19">
        <f t="shared" si="10"/>
        <v>-500000</v>
      </c>
    </row>
    <row r="99" spans="1:16">
      <c r="A99" s="1" t="s">
        <v>192</v>
      </c>
      <c r="B99" s="14" t="str">
        <f t="shared" si="6"/>
        <v>4</v>
      </c>
      <c r="C99" s="14" t="str">
        <f t="shared" si="7"/>
        <v>45</v>
      </c>
      <c r="D99" s="14" t="str">
        <f t="shared" si="8"/>
        <v>450</v>
      </c>
      <c r="E99" s="2" t="s">
        <v>193</v>
      </c>
      <c r="F99" s="3">
        <v>0</v>
      </c>
      <c r="G99" s="3">
        <v>0</v>
      </c>
      <c r="H99" s="3">
        <v>0</v>
      </c>
      <c r="I99" s="3">
        <v>41697</v>
      </c>
      <c r="J99" s="18"/>
      <c r="K99" s="3">
        <v>41697</v>
      </c>
      <c r="L99" s="3">
        <v>0</v>
      </c>
      <c r="M99" s="3">
        <v>41697</v>
      </c>
      <c r="N99" s="18">
        <f t="shared" si="9"/>
        <v>1</v>
      </c>
      <c r="O99" s="3">
        <v>0</v>
      </c>
      <c r="P99" s="19">
        <f t="shared" si="10"/>
        <v>41697</v>
      </c>
    </row>
    <row r="100" spans="1:16">
      <c r="A100" s="1" t="s">
        <v>194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451</v>
      </c>
      <c r="E100" s="2" t="s">
        <v>281</v>
      </c>
      <c r="F100" s="3">
        <v>57916</v>
      </c>
      <c r="G100" s="3">
        <v>0</v>
      </c>
      <c r="H100" s="3">
        <v>57916</v>
      </c>
      <c r="I100" s="3">
        <v>80849.37</v>
      </c>
      <c r="J100" s="18">
        <f t="shared" si="11"/>
        <v>1.395976414116997</v>
      </c>
      <c r="K100" s="3">
        <v>80849.37</v>
      </c>
      <c r="L100" s="3">
        <v>0</v>
      </c>
      <c r="M100" s="3">
        <v>80849.37</v>
      </c>
      <c r="N100" s="18">
        <f t="shared" si="9"/>
        <v>1</v>
      </c>
      <c r="O100" s="3">
        <v>0</v>
      </c>
      <c r="P100" s="19">
        <f t="shared" si="10"/>
        <v>22933.369999999995</v>
      </c>
    </row>
    <row r="101" spans="1:16">
      <c r="A101" s="1" t="s">
        <v>195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451</v>
      </c>
      <c r="E101" s="2" t="s">
        <v>282</v>
      </c>
      <c r="F101" s="3">
        <v>57916</v>
      </c>
      <c r="G101" s="3">
        <v>0</v>
      </c>
      <c r="H101" s="3">
        <v>57916</v>
      </c>
      <c r="I101" s="3">
        <v>85874.45</v>
      </c>
      <c r="J101" s="18">
        <f t="shared" si="11"/>
        <v>1.4827413840734858</v>
      </c>
      <c r="K101" s="3">
        <v>85874.45</v>
      </c>
      <c r="L101" s="3">
        <v>0</v>
      </c>
      <c r="M101" s="3">
        <v>85874.45</v>
      </c>
      <c r="N101" s="18">
        <f t="shared" si="9"/>
        <v>1</v>
      </c>
      <c r="O101" s="3">
        <v>0</v>
      </c>
      <c r="P101" s="19">
        <f t="shared" si="10"/>
        <v>27958.449999999997</v>
      </c>
    </row>
    <row r="102" spans="1:16">
      <c r="A102" s="1" t="s">
        <v>196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451</v>
      </c>
      <c r="E102" s="2" t="s">
        <v>283</v>
      </c>
      <c r="F102" s="3">
        <v>57916</v>
      </c>
      <c r="G102" s="3">
        <v>0</v>
      </c>
      <c r="H102" s="3">
        <v>57916</v>
      </c>
      <c r="I102" s="3">
        <v>86593.86</v>
      </c>
      <c r="J102" s="18">
        <f t="shared" si="11"/>
        <v>1.4951629946819531</v>
      </c>
      <c r="K102" s="3">
        <v>86593.86</v>
      </c>
      <c r="L102" s="3">
        <v>0</v>
      </c>
      <c r="M102" s="3">
        <v>86593.86</v>
      </c>
      <c r="N102" s="18">
        <f t="shared" si="9"/>
        <v>1</v>
      </c>
      <c r="O102" s="3">
        <v>0</v>
      </c>
      <c r="P102" s="19">
        <f t="shared" si="10"/>
        <v>28677.86</v>
      </c>
    </row>
    <row r="103" spans="1:16">
      <c r="A103" s="1" t="s">
        <v>197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451</v>
      </c>
      <c r="E103" s="2" t="s">
        <v>284</v>
      </c>
      <c r="F103" s="3">
        <v>181590</v>
      </c>
      <c r="G103" s="3">
        <v>0</v>
      </c>
      <c r="H103" s="3">
        <v>181590</v>
      </c>
      <c r="I103" s="3">
        <v>131036.4</v>
      </c>
      <c r="J103" s="18">
        <f t="shared" si="11"/>
        <v>0.72160581529819923</v>
      </c>
      <c r="K103" s="3">
        <v>131036.4</v>
      </c>
      <c r="L103" s="3">
        <v>0</v>
      </c>
      <c r="M103" s="3">
        <v>131036.4</v>
      </c>
      <c r="N103" s="18">
        <f t="shared" si="9"/>
        <v>1</v>
      </c>
      <c r="O103" s="3">
        <v>0</v>
      </c>
      <c r="P103" s="19">
        <f t="shared" si="10"/>
        <v>-50553.600000000006</v>
      </c>
    </row>
    <row r="104" spans="1:16">
      <c r="A104" s="1" t="s">
        <v>198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" t="s">
        <v>285</v>
      </c>
      <c r="F104" s="3">
        <v>290550</v>
      </c>
      <c r="G104" s="3">
        <v>0</v>
      </c>
      <c r="H104" s="3">
        <v>290550</v>
      </c>
      <c r="I104" s="3">
        <v>209658.23999999999</v>
      </c>
      <c r="J104" s="18">
        <f t="shared" si="11"/>
        <v>0.72159091378420237</v>
      </c>
      <c r="K104" s="3">
        <v>209658.23999999999</v>
      </c>
      <c r="L104" s="3">
        <v>0</v>
      </c>
      <c r="M104" s="3">
        <v>209658.23999999999</v>
      </c>
      <c r="N104" s="18">
        <f t="shared" si="9"/>
        <v>1</v>
      </c>
      <c r="O104" s="3">
        <v>0</v>
      </c>
      <c r="P104" s="19">
        <f t="shared" si="10"/>
        <v>-80891.760000000009</v>
      </c>
    </row>
    <row r="105" spans="1:16">
      <c r="A105" s="1" t="s">
        <v>199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451</v>
      </c>
      <c r="E105" s="2" t="s">
        <v>286</v>
      </c>
      <c r="F105" s="3">
        <v>203190</v>
      </c>
      <c r="G105" s="3">
        <v>0</v>
      </c>
      <c r="H105" s="3">
        <v>203190</v>
      </c>
      <c r="I105" s="3">
        <v>157243.68</v>
      </c>
      <c r="J105" s="18">
        <f t="shared" si="11"/>
        <v>0.77387509227816331</v>
      </c>
      <c r="K105" s="3">
        <v>157243.68</v>
      </c>
      <c r="L105" s="3">
        <v>0</v>
      </c>
      <c r="M105" s="3">
        <v>157243.68</v>
      </c>
      <c r="N105" s="18">
        <f t="shared" si="9"/>
        <v>1</v>
      </c>
      <c r="O105" s="3">
        <v>0</v>
      </c>
      <c r="P105" s="19">
        <f t="shared" si="10"/>
        <v>-45946.320000000007</v>
      </c>
    </row>
    <row r="106" spans="1:16">
      <c r="A106" s="1" t="s">
        <v>200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" t="s">
        <v>287</v>
      </c>
      <c r="F106" s="3">
        <v>30000</v>
      </c>
      <c r="G106" s="3">
        <v>0</v>
      </c>
      <c r="H106" s="3">
        <v>30000</v>
      </c>
      <c r="I106" s="3">
        <v>-2699.62</v>
      </c>
      <c r="J106" s="18">
        <f t="shared" si="11"/>
        <v>-8.9987333333333336E-2</v>
      </c>
      <c r="K106" s="3">
        <v>0</v>
      </c>
      <c r="L106" s="3">
        <v>2699.62</v>
      </c>
      <c r="M106" s="3">
        <v>-2699.62</v>
      </c>
      <c r="N106" s="18">
        <f t="shared" si="9"/>
        <v>1</v>
      </c>
      <c r="O106" s="3">
        <v>0</v>
      </c>
      <c r="P106" s="19">
        <f t="shared" si="10"/>
        <v>-32699.62</v>
      </c>
    </row>
    <row r="107" spans="1:16">
      <c r="A107" s="1" t="s">
        <v>201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" t="s">
        <v>202</v>
      </c>
      <c r="F107" s="3">
        <v>0</v>
      </c>
      <c r="G107" s="3">
        <v>0</v>
      </c>
      <c r="H107" s="3">
        <v>0</v>
      </c>
      <c r="I107" s="3">
        <v>18000</v>
      </c>
      <c r="J107" s="18"/>
      <c r="K107" s="3">
        <v>18000</v>
      </c>
      <c r="L107" s="3">
        <v>0</v>
      </c>
      <c r="M107" s="3">
        <v>18000</v>
      </c>
      <c r="N107" s="18">
        <f t="shared" si="9"/>
        <v>1</v>
      </c>
      <c r="O107" s="3">
        <v>0</v>
      </c>
      <c r="P107" s="19">
        <f t="shared" si="10"/>
        <v>18000</v>
      </c>
    </row>
    <row r="108" spans="1:16">
      <c r="A108" s="1" t="s">
        <v>203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" t="s">
        <v>288</v>
      </c>
      <c r="F108" s="3">
        <v>0</v>
      </c>
      <c r="G108" s="3">
        <v>0</v>
      </c>
      <c r="H108" s="3">
        <v>0</v>
      </c>
      <c r="I108" s="3">
        <v>31490.44</v>
      </c>
      <c r="J108" s="18"/>
      <c r="K108" s="3">
        <v>33395.1</v>
      </c>
      <c r="L108" s="3">
        <v>1904.66</v>
      </c>
      <c r="M108" s="3">
        <v>31490.44</v>
      </c>
      <c r="N108" s="18">
        <f t="shared" si="9"/>
        <v>1</v>
      </c>
      <c r="O108" s="3">
        <v>0</v>
      </c>
      <c r="P108" s="19">
        <f t="shared" si="10"/>
        <v>31490.44</v>
      </c>
    </row>
    <row r="109" spans="1:16">
      <c r="A109" s="1" t="s">
        <v>204</v>
      </c>
      <c r="B109" s="14" t="str">
        <f t="shared" si="6"/>
        <v>4</v>
      </c>
      <c r="C109" s="14" t="str">
        <f t="shared" si="7"/>
        <v>45</v>
      </c>
      <c r="D109" s="14" t="str">
        <f t="shared" si="8"/>
        <v>451</v>
      </c>
      <c r="E109" s="2" t="s">
        <v>205</v>
      </c>
      <c r="F109" s="3">
        <v>0</v>
      </c>
      <c r="G109" s="3">
        <v>0</v>
      </c>
      <c r="H109" s="3">
        <v>0</v>
      </c>
      <c r="I109" s="3">
        <v>32675.07</v>
      </c>
      <c r="J109" s="18"/>
      <c r="K109" s="3">
        <v>33427.33</v>
      </c>
      <c r="L109" s="3">
        <v>752.26</v>
      </c>
      <c r="M109" s="3">
        <v>32675.07</v>
      </c>
      <c r="N109" s="18">
        <f t="shared" si="9"/>
        <v>1</v>
      </c>
      <c r="O109" s="3">
        <v>0</v>
      </c>
      <c r="P109" s="19">
        <f t="shared" si="10"/>
        <v>32675.07</v>
      </c>
    </row>
    <row r="110" spans="1:16">
      <c r="A110" s="1" t="s">
        <v>206</v>
      </c>
      <c r="B110" s="14" t="str">
        <f t="shared" si="6"/>
        <v>4</v>
      </c>
      <c r="C110" s="14" t="str">
        <f t="shared" si="7"/>
        <v>45</v>
      </c>
      <c r="D110" s="14" t="str">
        <f t="shared" si="8"/>
        <v>451</v>
      </c>
      <c r="E110" s="2" t="s">
        <v>207</v>
      </c>
      <c r="F110" s="3">
        <v>0</v>
      </c>
      <c r="G110" s="3">
        <v>0</v>
      </c>
      <c r="H110" s="3">
        <v>0</v>
      </c>
      <c r="I110" s="3">
        <v>54621.91</v>
      </c>
      <c r="J110" s="18"/>
      <c r="K110" s="3">
        <v>60232.800000000003</v>
      </c>
      <c r="L110" s="3">
        <v>5610.89</v>
      </c>
      <c r="M110" s="3">
        <v>54621.91</v>
      </c>
      <c r="N110" s="18">
        <f t="shared" si="9"/>
        <v>1</v>
      </c>
      <c r="O110" s="3">
        <v>0</v>
      </c>
      <c r="P110" s="19">
        <f t="shared" si="10"/>
        <v>54621.91</v>
      </c>
    </row>
    <row r="111" spans="1:16">
      <c r="A111" s="1" t="s">
        <v>303</v>
      </c>
      <c r="B111" s="14" t="str">
        <f t="shared" si="6"/>
        <v>4</v>
      </c>
      <c r="C111" s="14" t="str">
        <f t="shared" si="7"/>
        <v>45</v>
      </c>
      <c r="D111" s="14" t="str">
        <f t="shared" si="8"/>
        <v>451</v>
      </c>
      <c r="E111" s="2" t="s">
        <v>304</v>
      </c>
      <c r="F111" s="3">
        <v>0</v>
      </c>
      <c r="G111" s="3">
        <v>0</v>
      </c>
      <c r="H111" s="3">
        <v>0</v>
      </c>
      <c r="I111" s="3">
        <v>0</v>
      </c>
      <c r="J111" s="18"/>
      <c r="K111" s="3">
        <v>0</v>
      </c>
      <c r="L111" s="3">
        <v>0</v>
      </c>
      <c r="M111" s="3">
        <v>0</v>
      </c>
      <c r="N111" s="18"/>
      <c r="O111" s="3">
        <v>0</v>
      </c>
      <c r="P111" s="19">
        <f t="shared" si="10"/>
        <v>0</v>
      </c>
    </row>
    <row r="112" spans="1:16">
      <c r="A112" s="1" t="s">
        <v>305</v>
      </c>
      <c r="B112" s="14" t="str">
        <f t="shared" si="6"/>
        <v>4</v>
      </c>
      <c r="C112" s="14" t="str">
        <f t="shared" si="7"/>
        <v>45</v>
      </c>
      <c r="D112" s="14" t="str">
        <f t="shared" si="8"/>
        <v>451</v>
      </c>
      <c r="E112" s="2" t="s">
        <v>306</v>
      </c>
      <c r="F112" s="3">
        <v>0</v>
      </c>
      <c r="G112" s="3">
        <v>0</v>
      </c>
      <c r="H112" s="3">
        <v>0</v>
      </c>
      <c r="I112" s="3">
        <v>0</v>
      </c>
      <c r="J112" s="18"/>
      <c r="K112" s="3">
        <v>0</v>
      </c>
      <c r="L112" s="3">
        <v>0</v>
      </c>
      <c r="M112" s="3">
        <v>0</v>
      </c>
      <c r="N112" s="18"/>
      <c r="O112" s="3">
        <v>0</v>
      </c>
      <c r="P112" s="19">
        <f t="shared" si="10"/>
        <v>0</v>
      </c>
    </row>
    <row r="113" spans="1:16">
      <c r="A113" s="1" t="s">
        <v>307</v>
      </c>
      <c r="B113" s="14" t="str">
        <f t="shared" si="6"/>
        <v>4</v>
      </c>
      <c r="C113" s="14" t="str">
        <f t="shared" si="7"/>
        <v>45</v>
      </c>
      <c r="D113" s="14" t="str">
        <f t="shared" si="8"/>
        <v>451</v>
      </c>
      <c r="E113" s="2" t="s">
        <v>308</v>
      </c>
      <c r="F113" s="3">
        <v>0</v>
      </c>
      <c r="G113" s="3">
        <v>0</v>
      </c>
      <c r="H113" s="3">
        <v>0</v>
      </c>
      <c r="I113" s="3">
        <v>0</v>
      </c>
      <c r="J113" s="18"/>
      <c r="K113" s="3">
        <v>0</v>
      </c>
      <c r="L113" s="3">
        <v>0</v>
      </c>
      <c r="M113" s="3">
        <v>0</v>
      </c>
      <c r="N113" s="18"/>
      <c r="O113" s="3">
        <v>0</v>
      </c>
      <c r="P113" s="19">
        <f t="shared" si="10"/>
        <v>0</v>
      </c>
    </row>
    <row r="114" spans="1:16">
      <c r="A114" s="1" t="s">
        <v>208</v>
      </c>
      <c r="B114" s="14" t="str">
        <f t="shared" si="6"/>
        <v>4</v>
      </c>
      <c r="C114" s="14" t="str">
        <f t="shared" si="7"/>
        <v>45</v>
      </c>
      <c r="D114" s="14" t="str">
        <f t="shared" si="8"/>
        <v>451</v>
      </c>
      <c r="E114" s="2" t="s">
        <v>209</v>
      </c>
      <c r="F114" s="3">
        <v>0</v>
      </c>
      <c r="G114" s="3">
        <v>0</v>
      </c>
      <c r="H114" s="3">
        <v>0</v>
      </c>
      <c r="I114" s="3">
        <v>313458.67</v>
      </c>
      <c r="J114" s="18"/>
      <c r="K114" s="3">
        <v>313458.67</v>
      </c>
      <c r="L114" s="3">
        <v>0</v>
      </c>
      <c r="M114" s="3">
        <v>313458.67</v>
      </c>
      <c r="N114" s="18">
        <f t="shared" si="9"/>
        <v>1</v>
      </c>
      <c r="O114" s="3">
        <v>0</v>
      </c>
      <c r="P114" s="19">
        <f t="shared" si="10"/>
        <v>313458.67</v>
      </c>
    </row>
    <row r="115" spans="1:16">
      <c r="A115" s="1" t="s">
        <v>274</v>
      </c>
      <c r="B115" s="14" t="str">
        <f t="shared" si="6"/>
        <v>4</v>
      </c>
      <c r="C115" s="14" t="str">
        <f t="shared" si="7"/>
        <v>45</v>
      </c>
      <c r="D115" s="14" t="str">
        <f t="shared" si="8"/>
        <v>451</v>
      </c>
      <c r="E115" s="2" t="s">
        <v>289</v>
      </c>
      <c r="F115" s="3">
        <v>0</v>
      </c>
      <c r="G115" s="3">
        <v>1500000</v>
      </c>
      <c r="H115" s="3">
        <v>1500000</v>
      </c>
      <c r="I115" s="3">
        <v>1500000</v>
      </c>
      <c r="J115" s="18">
        <f t="shared" si="11"/>
        <v>1</v>
      </c>
      <c r="K115" s="3">
        <v>1500000</v>
      </c>
      <c r="L115" s="3">
        <v>0</v>
      </c>
      <c r="M115" s="3">
        <v>1500000</v>
      </c>
      <c r="N115" s="18">
        <f t="shared" si="9"/>
        <v>1</v>
      </c>
      <c r="O115" s="3">
        <v>0</v>
      </c>
      <c r="P115" s="19">
        <f t="shared" si="10"/>
        <v>0</v>
      </c>
    </row>
    <row r="116" spans="1:16">
      <c r="A116" s="1" t="s">
        <v>275</v>
      </c>
      <c r="B116" s="14" t="str">
        <f t="shared" si="6"/>
        <v>4</v>
      </c>
      <c r="C116" s="14" t="str">
        <f t="shared" si="7"/>
        <v>45</v>
      </c>
      <c r="D116" s="14" t="str">
        <f t="shared" si="8"/>
        <v>451</v>
      </c>
      <c r="E116" s="2" t="s">
        <v>290</v>
      </c>
      <c r="F116" s="3">
        <v>0</v>
      </c>
      <c r="G116" s="3">
        <v>0</v>
      </c>
      <c r="H116" s="3">
        <v>0</v>
      </c>
      <c r="I116" s="3">
        <v>0</v>
      </c>
      <c r="J116" s="18"/>
      <c r="K116" s="3">
        <v>0</v>
      </c>
      <c r="L116" s="3">
        <v>0</v>
      </c>
      <c r="M116" s="3">
        <v>0</v>
      </c>
      <c r="N116" s="18"/>
      <c r="O116" s="3">
        <v>0</v>
      </c>
      <c r="P116" s="19">
        <f t="shared" si="10"/>
        <v>0</v>
      </c>
    </row>
    <row r="117" spans="1:16">
      <c r="A117" s="1" t="s">
        <v>210</v>
      </c>
      <c r="B117" s="14" t="str">
        <f t="shared" si="6"/>
        <v>4</v>
      </c>
      <c r="C117" s="14" t="str">
        <f t="shared" si="7"/>
        <v>46</v>
      </c>
      <c r="D117" s="14" t="str">
        <f t="shared" si="8"/>
        <v>461</v>
      </c>
      <c r="E117" s="2" t="s">
        <v>211</v>
      </c>
      <c r="F117" s="3">
        <v>145000</v>
      </c>
      <c r="G117" s="3">
        <v>0</v>
      </c>
      <c r="H117" s="3">
        <v>145000</v>
      </c>
      <c r="I117" s="3">
        <v>100000</v>
      </c>
      <c r="J117" s="18">
        <f t="shared" si="11"/>
        <v>0.68965517241379315</v>
      </c>
      <c r="K117" s="3">
        <v>100000</v>
      </c>
      <c r="L117" s="3">
        <v>0</v>
      </c>
      <c r="M117" s="3">
        <v>100000</v>
      </c>
      <c r="N117" s="18">
        <f t="shared" si="9"/>
        <v>1</v>
      </c>
      <c r="O117" s="3">
        <v>0</v>
      </c>
      <c r="P117" s="19">
        <f t="shared" si="10"/>
        <v>-45000</v>
      </c>
    </row>
    <row r="118" spans="1:16">
      <c r="A118" s="1" t="s">
        <v>276</v>
      </c>
      <c r="B118" s="14" t="str">
        <f t="shared" si="6"/>
        <v>4</v>
      </c>
      <c r="C118" s="14" t="str">
        <f t="shared" si="7"/>
        <v>46</v>
      </c>
      <c r="D118" s="14" t="str">
        <f t="shared" si="8"/>
        <v>463</v>
      </c>
      <c r="E118" s="2" t="s">
        <v>291</v>
      </c>
      <c r="F118" s="3">
        <v>0</v>
      </c>
      <c r="G118" s="3">
        <v>0</v>
      </c>
      <c r="H118" s="3">
        <v>0</v>
      </c>
      <c r="I118" s="3">
        <v>0</v>
      </c>
      <c r="J118" s="18"/>
      <c r="K118" s="3">
        <v>0</v>
      </c>
      <c r="L118" s="3">
        <v>0</v>
      </c>
      <c r="M118" s="3">
        <v>0</v>
      </c>
      <c r="N118" s="18"/>
      <c r="O118" s="3">
        <v>0</v>
      </c>
      <c r="P118" s="19">
        <f t="shared" si="10"/>
        <v>0</v>
      </c>
    </row>
    <row r="119" spans="1:16">
      <c r="A119" s="1" t="s">
        <v>212</v>
      </c>
      <c r="B119" s="14" t="str">
        <f t="shared" si="6"/>
        <v>4</v>
      </c>
      <c r="C119" s="14" t="str">
        <f t="shared" si="7"/>
        <v>46</v>
      </c>
      <c r="D119" s="14" t="str">
        <f t="shared" si="8"/>
        <v>466</v>
      </c>
      <c r="E119" s="2" t="s">
        <v>213</v>
      </c>
      <c r="F119" s="3">
        <v>0</v>
      </c>
      <c r="G119" s="3">
        <v>0</v>
      </c>
      <c r="H119" s="3">
        <v>0</v>
      </c>
      <c r="I119" s="3">
        <v>8580.57</v>
      </c>
      <c r="J119" s="18"/>
      <c r="K119" s="3">
        <v>8580.57</v>
      </c>
      <c r="L119" s="3">
        <v>0</v>
      </c>
      <c r="M119" s="3">
        <v>8580.57</v>
      </c>
      <c r="N119" s="18">
        <f t="shared" si="9"/>
        <v>1</v>
      </c>
      <c r="O119" s="3">
        <v>0</v>
      </c>
      <c r="P119" s="19">
        <f t="shared" si="10"/>
        <v>8580.57</v>
      </c>
    </row>
    <row r="120" spans="1:16">
      <c r="A120" s="1" t="s">
        <v>214</v>
      </c>
      <c r="B120" s="14" t="str">
        <f t="shared" si="6"/>
        <v>4</v>
      </c>
      <c r="C120" s="14" t="str">
        <f t="shared" si="7"/>
        <v>47</v>
      </c>
      <c r="D120" s="14" t="str">
        <f t="shared" si="8"/>
        <v>470</v>
      </c>
      <c r="E120" s="2" t="s">
        <v>215</v>
      </c>
      <c r="F120" s="3">
        <v>100000</v>
      </c>
      <c r="G120" s="3">
        <v>0</v>
      </c>
      <c r="H120" s="3">
        <v>100000</v>
      </c>
      <c r="I120" s="3">
        <v>100000</v>
      </c>
      <c r="J120" s="18">
        <f t="shared" si="11"/>
        <v>1</v>
      </c>
      <c r="K120" s="3">
        <v>100000</v>
      </c>
      <c r="L120" s="3">
        <v>0</v>
      </c>
      <c r="M120" s="3">
        <v>100000</v>
      </c>
      <c r="N120" s="18">
        <f t="shared" si="9"/>
        <v>1</v>
      </c>
      <c r="O120" s="3">
        <v>0</v>
      </c>
      <c r="P120" s="19">
        <f t="shared" si="10"/>
        <v>0</v>
      </c>
    </row>
    <row r="121" spans="1:16">
      <c r="A121" s="1" t="s">
        <v>216</v>
      </c>
      <c r="B121" s="14" t="str">
        <f t="shared" si="6"/>
        <v>4</v>
      </c>
      <c r="C121" s="14" t="str">
        <f t="shared" si="7"/>
        <v>49</v>
      </c>
      <c r="D121" s="14" t="str">
        <f t="shared" si="8"/>
        <v>490</v>
      </c>
      <c r="E121" s="2" t="s">
        <v>217</v>
      </c>
      <c r="F121" s="3">
        <v>0</v>
      </c>
      <c r="G121" s="3">
        <v>0</v>
      </c>
      <c r="H121" s="3">
        <v>0</v>
      </c>
      <c r="I121" s="3">
        <v>0</v>
      </c>
      <c r="J121" s="18"/>
      <c r="K121" s="3">
        <v>0</v>
      </c>
      <c r="L121" s="3">
        <v>0</v>
      </c>
      <c r="M121" s="3">
        <v>0</v>
      </c>
      <c r="N121" s="18"/>
      <c r="O121" s="3">
        <v>0</v>
      </c>
      <c r="P121" s="19">
        <f t="shared" si="10"/>
        <v>0</v>
      </c>
    </row>
    <row r="122" spans="1:16">
      <c r="A122" s="1" t="s">
        <v>218</v>
      </c>
      <c r="B122" s="14" t="str">
        <f t="shared" si="6"/>
        <v>4</v>
      </c>
      <c r="C122" s="14" t="str">
        <f t="shared" si="7"/>
        <v>49</v>
      </c>
      <c r="D122" s="14" t="str">
        <f t="shared" si="8"/>
        <v>497</v>
      </c>
      <c r="E122" s="2" t="s">
        <v>219</v>
      </c>
      <c r="F122" s="3">
        <v>27559</v>
      </c>
      <c r="G122" s="3">
        <v>0</v>
      </c>
      <c r="H122" s="3">
        <v>27559</v>
      </c>
      <c r="I122" s="3">
        <v>27559</v>
      </c>
      <c r="J122" s="18">
        <f t="shared" si="11"/>
        <v>1</v>
      </c>
      <c r="K122" s="3">
        <v>27559</v>
      </c>
      <c r="L122" s="3">
        <v>0</v>
      </c>
      <c r="M122" s="3">
        <v>27559</v>
      </c>
      <c r="N122" s="18">
        <f t="shared" si="9"/>
        <v>1</v>
      </c>
      <c r="O122" s="3">
        <v>0</v>
      </c>
      <c r="P122" s="19">
        <f t="shared" si="10"/>
        <v>0</v>
      </c>
    </row>
    <row r="123" spans="1:16">
      <c r="A123" s="1" t="s">
        <v>309</v>
      </c>
      <c r="B123" s="14" t="str">
        <f t="shared" si="6"/>
        <v>4</v>
      </c>
      <c r="C123" s="14" t="str">
        <f t="shared" si="7"/>
        <v>49</v>
      </c>
      <c r="D123" s="14" t="str">
        <f t="shared" si="8"/>
        <v>497</v>
      </c>
      <c r="E123" s="2" t="s">
        <v>310</v>
      </c>
      <c r="F123" s="3">
        <v>0</v>
      </c>
      <c r="G123" s="3">
        <v>0</v>
      </c>
      <c r="H123" s="3">
        <v>0</v>
      </c>
      <c r="I123" s="3">
        <v>0</v>
      </c>
      <c r="J123" s="18"/>
      <c r="K123" s="3">
        <v>0</v>
      </c>
      <c r="L123" s="3">
        <v>0</v>
      </c>
      <c r="M123" s="3">
        <v>0</v>
      </c>
      <c r="N123" s="18"/>
      <c r="O123" s="3">
        <v>0</v>
      </c>
      <c r="P123" s="19">
        <f t="shared" si="10"/>
        <v>0</v>
      </c>
    </row>
    <row r="124" spans="1:16">
      <c r="A124" s="1" t="s">
        <v>311</v>
      </c>
      <c r="B124" s="14" t="str">
        <f t="shared" si="6"/>
        <v>4</v>
      </c>
      <c r="C124" s="14" t="str">
        <f t="shared" si="7"/>
        <v>49</v>
      </c>
      <c r="D124" s="14" t="str">
        <f t="shared" si="8"/>
        <v>497</v>
      </c>
      <c r="E124" s="2" t="s">
        <v>312</v>
      </c>
      <c r="F124" s="3">
        <v>0</v>
      </c>
      <c r="G124" s="3">
        <v>0</v>
      </c>
      <c r="H124" s="3">
        <v>0</v>
      </c>
      <c r="I124" s="3">
        <v>0</v>
      </c>
      <c r="J124" s="18"/>
      <c r="K124" s="3">
        <v>0</v>
      </c>
      <c r="L124" s="3">
        <v>0</v>
      </c>
      <c r="M124" s="3">
        <v>0</v>
      </c>
      <c r="N124" s="18"/>
      <c r="O124" s="3">
        <v>0</v>
      </c>
      <c r="P124" s="19">
        <f t="shared" si="10"/>
        <v>0</v>
      </c>
    </row>
    <row r="125" spans="1:16">
      <c r="A125" s="1" t="s">
        <v>220</v>
      </c>
      <c r="B125" s="14" t="str">
        <f t="shared" si="6"/>
        <v>4</v>
      </c>
      <c r="C125" s="14" t="str">
        <f t="shared" si="7"/>
        <v>49</v>
      </c>
      <c r="D125" s="14" t="str">
        <f t="shared" si="8"/>
        <v>497</v>
      </c>
      <c r="E125" s="2" t="s">
        <v>221</v>
      </c>
      <c r="F125" s="3">
        <v>0</v>
      </c>
      <c r="G125" s="3">
        <v>0</v>
      </c>
      <c r="H125" s="3">
        <v>0</v>
      </c>
      <c r="I125" s="3">
        <v>0</v>
      </c>
      <c r="J125" s="18"/>
      <c r="K125" s="3">
        <v>0</v>
      </c>
      <c r="L125" s="3">
        <v>0</v>
      </c>
      <c r="M125" s="3">
        <v>0</v>
      </c>
      <c r="N125" s="18"/>
      <c r="O125" s="3">
        <v>0</v>
      </c>
      <c r="P125" s="19">
        <f t="shared" si="10"/>
        <v>0</v>
      </c>
    </row>
    <row r="126" spans="1:16">
      <c r="A126" s="1" t="s">
        <v>222</v>
      </c>
      <c r="B126" s="14" t="str">
        <f t="shared" si="6"/>
        <v>5</v>
      </c>
      <c r="C126" s="14" t="str">
        <f t="shared" si="7"/>
        <v>52</v>
      </c>
      <c r="D126" s="14" t="str">
        <f t="shared" si="8"/>
        <v>520</v>
      </c>
      <c r="E126" s="2" t="s">
        <v>223</v>
      </c>
      <c r="F126" s="3">
        <v>20000</v>
      </c>
      <c r="G126" s="3">
        <v>0</v>
      </c>
      <c r="H126" s="3">
        <v>20000</v>
      </c>
      <c r="I126" s="3">
        <v>25128.2</v>
      </c>
      <c r="J126" s="18">
        <f t="shared" si="11"/>
        <v>1.25641</v>
      </c>
      <c r="K126" s="3">
        <v>25128.2</v>
      </c>
      <c r="L126" s="3">
        <v>0</v>
      </c>
      <c r="M126" s="3">
        <v>25128.2</v>
      </c>
      <c r="N126" s="18">
        <f t="shared" si="9"/>
        <v>1</v>
      </c>
      <c r="O126" s="3">
        <v>0</v>
      </c>
      <c r="P126" s="19">
        <f t="shared" si="10"/>
        <v>5128.2000000000007</v>
      </c>
    </row>
    <row r="127" spans="1:16">
      <c r="A127" s="1" t="s">
        <v>224</v>
      </c>
      <c r="B127" s="14" t="str">
        <f t="shared" si="6"/>
        <v>5</v>
      </c>
      <c r="C127" s="14" t="str">
        <f t="shared" si="7"/>
        <v>53</v>
      </c>
      <c r="D127" s="14" t="str">
        <f t="shared" si="8"/>
        <v>534</v>
      </c>
      <c r="E127" s="2" t="s">
        <v>225</v>
      </c>
      <c r="F127" s="3">
        <v>240000</v>
      </c>
      <c r="G127" s="3">
        <v>0</v>
      </c>
      <c r="H127" s="3">
        <v>240000</v>
      </c>
      <c r="I127" s="3">
        <v>202148.05</v>
      </c>
      <c r="J127" s="18">
        <f t="shared" si="11"/>
        <v>0.84228354166666664</v>
      </c>
      <c r="K127" s="3">
        <v>202148.05</v>
      </c>
      <c r="L127" s="3">
        <v>0</v>
      </c>
      <c r="M127" s="3">
        <v>202148.05</v>
      </c>
      <c r="N127" s="18">
        <f t="shared" si="9"/>
        <v>1</v>
      </c>
      <c r="O127" s="3">
        <v>0</v>
      </c>
      <c r="P127" s="19">
        <f t="shared" si="10"/>
        <v>-37851.950000000012</v>
      </c>
    </row>
    <row r="128" spans="1:16">
      <c r="A128" s="1" t="s">
        <v>277</v>
      </c>
      <c r="B128" s="14" t="str">
        <f t="shared" si="6"/>
        <v>5</v>
      </c>
      <c r="C128" s="14" t="str">
        <f t="shared" si="7"/>
        <v>53</v>
      </c>
      <c r="D128" s="14" t="str">
        <f t="shared" si="8"/>
        <v>537</v>
      </c>
      <c r="E128" s="2" t="s">
        <v>292</v>
      </c>
      <c r="F128" s="3">
        <v>0</v>
      </c>
      <c r="G128" s="3">
        <v>0</v>
      </c>
      <c r="H128" s="3">
        <v>0</v>
      </c>
      <c r="I128" s="3">
        <v>1335</v>
      </c>
      <c r="J128" s="18"/>
      <c r="K128" s="3">
        <v>1335</v>
      </c>
      <c r="L128" s="3">
        <v>0</v>
      </c>
      <c r="M128" s="3">
        <v>1335</v>
      </c>
      <c r="N128" s="18">
        <f t="shared" si="9"/>
        <v>1</v>
      </c>
      <c r="O128" s="3">
        <v>0</v>
      </c>
      <c r="P128" s="19">
        <f t="shared" si="10"/>
        <v>1335</v>
      </c>
    </row>
    <row r="129" spans="1:16">
      <c r="A129" s="1" t="s">
        <v>226</v>
      </c>
      <c r="B129" s="14" t="str">
        <f t="shared" si="6"/>
        <v>5</v>
      </c>
      <c r="C129" s="14" t="str">
        <f t="shared" si="7"/>
        <v>54</v>
      </c>
      <c r="D129" s="14" t="str">
        <f t="shared" si="8"/>
        <v>541</v>
      </c>
      <c r="E129" s="2" t="s">
        <v>227</v>
      </c>
      <c r="F129" s="3">
        <v>30000</v>
      </c>
      <c r="G129" s="3">
        <v>0</v>
      </c>
      <c r="H129" s="3">
        <v>30000</v>
      </c>
      <c r="I129" s="3">
        <v>30750.46</v>
      </c>
      <c r="J129" s="18">
        <f t="shared" si="11"/>
        <v>1.0250153333333334</v>
      </c>
      <c r="K129" s="3">
        <v>23448.35</v>
      </c>
      <c r="L129" s="3">
        <v>0</v>
      </c>
      <c r="M129" s="3">
        <v>23448.35</v>
      </c>
      <c r="N129" s="18">
        <f t="shared" si="9"/>
        <v>0.76253656042868945</v>
      </c>
      <c r="O129" s="3">
        <v>7302.11</v>
      </c>
      <c r="P129" s="19">
        <f t="shared" si="10"/>
        <v>750.45999999999913</v>
      </c>
    </row>
    <row r="130" spans="1:16">
      <c r="A130" s="1" t="s">
        <v>228</v>
      </c>
      <c r="B130" s="14" t="str">
        <f t="shared" si="6"/>
        <v>5</v>
      </c>
      <c r="C130" s="14" t="str">
        <f t="shared" si="7"/>
        <v>54</v>
      </c>
      <c r="D130" s="14" t="str">
        <f t="shared" si="8"/>
        <v>541</v>
      </c>
      <c r="E130" s="2" t="s">
        <v>229</v>
      </c>
      <c r="F130" s="3">
        <v>30000</v>
      </c>
      <c r="G130" s="3">
        <v>0</v>
      </c>
      <c r="H130" s="3">
        <v>30000</v>
      </c>
      <c r="I130" s="3">
        <v>6760</v>
      </c>
      <c r="J130" s="18">
        <f t="shared" si="11"/>
        <v>0.22533333333333333</v>
      </c>
      <c r="K130" s="3">
        <v>6260</v>
      </c>
      <c r="L130" s="3">
        <v>0</v>
      </c>
      <c r="M130" s="3">
        <v>6260</v>
      </c>
      <c r="N130" s="18">
        <f t="shared" si="9"/>
        <v>0.92603550295857984</v>
      </c>
      <c r="O130" s="3">
        <v>500</v>
      </c>
      <c r="P130" s="19">
        <f t="shared" si="10"/>
        <v>-23240</v>
      </c>
    </row>
    <row r="131" spans="1:16">
      <c r="A131" s="1" t="s">
        <v>230</v>
      </c>
      <c r="B131" s="14" t="str">
        <f t="shared" si="6"/>
        <v>5</v>
      </c>
      <c r="C131" s="14" t="str">
        <f t="shared" si="7"/>
        <v>55</v>
      </c>
      <c r="D131" s="14" t="str">
        <f t="shared" si="8"/>
        <v>550</v>
      </c>
      <c r="E131" s="2" t="s">
        <v>231</v>
      </c>
      <c r="F131" s="3">
        <v>1240000</v>
      </c>
      <c r="G131" s="3">
        <v>0</v>
      </c>
      <c r="H131" s="3">
        <v>1240000</v>
      </c>
      <c r="I131" s="3">
        <v>1101603.99</v>
      </c>
      <c r="J131" s="18">
        <f t="shared" si="11"/>
        <v>0.88839031451612904</v>
      </c>
      <c r="K131" s="3">
        <v>922274.72</v>
      </c>
      <c r="L131" s="3">
        <v>0</v>
      </c>
      <c r="M131" s="3">
        <v>922274.72</v>
      </c>
      <c r="N131" s="18">
        <f t="shared" si="9"/>
        <v>0.83721076573079589</v>
      </c>
      <c r="O131" s="3">
        <v>179329.27</v>
      </c>
      <c r="P131" s="19">
        <f t="shared" si="10"/>
        <v>-138396.01</v>
      </c>
    </row>
    <row r="132" spans="1:16">
      <c r="A132" s="1" t="s">
        <v>232</v>
      </c>
      <c r="B132" s="14" t="str">
        <f t="shared" si="6"/>
        <v>5</v>
      </c>
      <c r="C132" s="14" t="str">
        <f t="shared" si="7"/>
        <v>55</v>
      </c>
      <c r="D132" s="14" t="str">
        <f t="shared" si="8"/>
        <v>550</v>
      </c>
      <c r="E132" s="2" t="s">
        <v>233</v>
      </c>
      <c r="F132" s="3">
        <v>5150000</v>
      </c>
      <c r="G132" s="3">
        <v>0</v>
      </c>
      <c r="H132" s="3">
        <v>5150000</v>
      </c>
      <c r="I132" s="3">
        <v>3222725.01</v>
      </c>
      <c r="J132" s="18">
        <f t="shared" si="11"/>
        <v>0.62577184660194174</v>
      </c>
      <c r="K132" s="3">
        <v>3255420</v>
      </c>
      <c r="L132" s="3">
        <v>32694.99</v>
      </c>
      <c r="M132" s="3">
        <v>3222725.01</v>
      </c>
      <c r="N132" s="18">
        <f t="shared" si="9"/>
        <v>1</v>
      </c>
      <c r="O132" s="3">
        <v>0</v>
      </c>
      <c r="P132" s="19">
        <f t="shared" si="10"/>
        <v>-1927274.9900000002</v>
      </c>
    </row>
    <row r="133" spans="1:16">
      <c r="A133" s="1" t="s">
        <v>234</v>
      </c>
      <c r="B133" s="14" t="str">
        <f t="shared" si="6"/>
        <v>5</v>
      </c>
      <c r="C133" s="14" t="str">
        <f t="shared" si="7"/>
        <v>55</v>
      </c>
      <c r="D133" s="14" t="str">
        <f t="shared" si="8"/>
        <v>550</v>
      </c>
      <c r="E133" s="2" t="s">
        <v>235</v>
      </c>
      <c r="F133" s="3">
        <v>0</v>
      </c>
      <c r="G133" s="3">
        <v>0</v>
      </c>
      <c r="H133" s="3">
        <v>0</v>
      </c>
      <c r="I133" s="3">
        <v>111573.49</v>
      </c>
      <c r="J133" s="18"/>
      <c r="K133" s="3">
        <v>111473.68</v>
      </c>
      <c r="L133" s="3">
        <v>0</v>
      </c>
      <c r="M133" s="3">
        <v>111473.68</v>
      </c>
      <c r="N133" s="18">
        <f t="shared" si="9"/>
        <v>0.99910543266146812</v>
      </c>
      <c r="O133" s="3">
        <v>99.81</v>
      </c>
      <c r="P133" s="19">
        <f t="shared" si="10"/>
        <v>111573.49</v>
      </c>
    </row>
    <row r="134" spans="1:16">
      <c r="A134" s="1" t="s">
        <v>236</v>
      </c>
      <c r="B134" s="14" t="str">
        <f t="shared" si="6"/>
        <v>5</v>
      </c>
      <c r="C134" s="14" t="str">
        <f t="shared" si="7"/>
        <v>55</v>
      </c>
      <c r="D134" s="14" t="str">
        <f t="shared" si="8"/>
        <v>550</v>
      </c>
      <c r="E134" s="2" t="s">
        <v>237</v>
      </c>
      <c r="F134" s="3">
        <v>945000</v>
      </c>
      <c r="G134" s="3">
        <v>0</v>
      </c>
      <c r="H134" s="3">
        <v>945000</v>
      </c>
      <c r="I134" s="3">
        <v>16</v>
      </c>
      <c r="J134" s="18">
        <f t="shared" si="11"/>
        <v>1.6931216931216931E-5</v>
      </c>
      <c r="K134" s="3">
        <v>16</v>
      </c>
      <c r="L134" s="3">
        <v>0</v>
      </c>
      <c r="M134" s="3">
        <v>16</v>
      </c>
      <c r="N134" s="18">
        <f t="shared" si="9"/>
        <v>1</v>
      </c>
      <c r="O134" s="3">
        <v>0</v>
      </c>
      <c r="P134" s="19">
        <f t="shared" si="10"/>
        <v>-944984</v>
      </c>
    </row>
    <row r="135" spans="1:16">
      <c r="A135" s="1" t="s">
        <v>238</v>
      </c>
      <c r="B135" s="14" t="str">
        <f t="shared" ref="B135:B158" si="12">LEFT(A135,1)</f>
        <v>5</v>
      </c>
      <c r="C135" s="14" t="str">
        <f t="shared" ref="C135:C158" si="13">LEFT(A135,2)</f>
        <v>55</v>
      </c>
      <c r="D135" s="14" t="str">
        <f t="shared" ref="D135:D158" si="14">LEFT(A135,3)</f>
        <v>550</v>
      </c>
      <c r="E135" s="2" t="s">
        <v>239</v>
      </c>
      <c r="F135" s="3">
        <v>300000</v>
      </c>
      <c r="G135" s="3">
        <v>0</v>
      </c>
      <c r="H135" s="3">
        <v>300000</v>
      </c>
      <c r="I135" s="3">
        <v>313178.95</v>
      </c>
      <c r="J135" s="18">
        <f t="shared" ref="J135:J159" si="15">I135/H135</f>
        <v>1.0439298333333333</v>
      </c>
      <c r="K135" s="3">
        <v>313178.95</v>
      </c>
      <c r="L135" s="3">
        <v>0</v>
      </c>
      <c r="M135" s="3">
        <v>313178.95</v>
      </c>
      <c r="N135" s="18">
        <f t="shared" ref="N135:N156" si="16">M135/I135</f>
        <v>1</v>
      </c>
      <c r="O135" s="3">
        <v>0</v>
      </c>
      <c r="P135" s="19">
        <f t="shared" ref="P135:P158" si="17">I135-H135</f>
        <v>13178.950000000012</v>
      </c>
    </row>
    <row r="136" spans="1:16">
      <c r="A136" s="1" t="s">
        <v>240</v>
      </c>
      <c r="B136" s="14" t="str">
        <f t="shared" si="12"/>
        <v>5</v>
      </c>
      <c r="C136" s="14" t="str">
        <f t="shared" si="13"/>
        <v>55</v>
      </c>
      <c r="D136" s="14" t="str">
        <f t="shared" si="14"/>
        <v>554</v>
      </c>
      <c r="E136" s="2" t="s">
        <v>241</v>
      </c>
      <c r="F136" s="3">
        <v>20000</v>
      </c>
      <c r="G136" s="3">
        <v>0</v>
      </c>
      <c r="H136" s="3">
        <v>20000</v>
      </c>
      <c r="I136" s="3">
        <v>46774.55</v>
      </c>
      <c r="J136" s="18">
        <f t="shared" si="15"/>
        <v>2.3387275000000001</v>
      </c>
      <c r="K136" s="3">
        <v>46774.55</v>
      </c>
      <c r="L136" s="3">
        <v>0</v>
      </c>
      <c r="M136" s="3">
        <v>46774.55</v>
      </c>
      <c r="N136" s="18">
        <f t="shared" si="16"/>
        <v>1</v>
      </c>
      <c r="O136" s="3">
        <v>0</v>
      </c>
      <c r="P136" s="19">
        <f t="shared" si="17"/>
        <v>26774.550000000003</v>
      </c>
    </row>
    <row r="137" spans="1:16">
      <c r="A137" s="1" t="s">
        <v>242</v>
      </c>
      <c r="B137" s="14" t="str">
        <f t="shared" si="12"/>
        <v>5</v>
      </c>
      <c r="C137" s="14" t="str">
        <f t="shared" si="13"/>
        <v>59</v>
      </c>
      <c r="D137" s="14" t="str">
        <f t="shared" si="14"/>
        <v>599</v>
      </c>
      <c r="E137" s="2" t="s">
        <v>243</v>
      </c>
      <c r="F137" s="3">
        <v>300000</v>
      </c>
      <c r="G137" s="3">
        <v>0</v>
      </c>
      <c r="H137" s="3">
        <v>300000</v>
      </c>
      <c r="I137" s="3">
        <v>321002.23999999999</v>
      </c>
      <c r="J137" s="18">
        <f t="shared" si="15"/>
        <v>1.0700074666666666</v>
      </c>
      <c r="K137" s="3">
        <v>78000</v>
      </c>
      <c r="L137" s="3">
        <v>0</v>
      </c>
      <c r="M137" s="3">
        <v>78000</v>
      </c>
      <c r="N137" s="18">
        <f t="shared" si="16"/>
        <v>0.24298895858172206</v>
      </c>
      <c r="O137" s="3">
        <v>243002.23999999999</v>
      </c>
      <c r="P137" s="19">
        <f t="shared" si="17"/>
        <v>21002.239999999991</v>
      </c>
    </row>
    <row r="138" spans="1:16">
      <c r="A138" s="1"/>
      <c r="B138" s="14"/>
      <c r="C138" s="14"/>
      <c r="D138" s="14"/>
      <c r="E138" s="4" t="s">
        <v>317</v>
      </c>
      <c r="F138" s="20">
        <f>SUBTOTAL(9,F6:F137)</f>
        <v>242861179</v>
      </c>
      <c r="G138" s="20">
        <f t="shared" ref="G138:K138" si="18">SUBTOTAL(9,G6:G137)</f>
        <v>1563580</v>
      </c>
      <c r="H138" s="20">
        <f t="shared" si="18"/>
        <v>244424759</v>
      </c>
      <c r="I138" s="20">
        <f t="shared" si="18"/>
        <v>200108044.85999998</v>
      </c>
      <c r="J138" s="21">
        <f t="shared" si="15"/>
        <v>0.81868975008378753</v>
      </c>
      <c r="K138" s="20">
        <f t="shared" si="18"/>
        <v>182545762.31999999</v>
      </c>
      <c r="L138" s="20">
        <f t="shared" ref="L138" si="19">SUBTOTAL(9,L6:L137)</f>
        <v>5937882.1399999997</v>
      </c>
      <c r="M138" s="20">
        <f t="shared" ref="M138:P138" si="20">SUBTOTAL(9,M6:M137)</f>
        <v>176607880.17999989</v>
      </c>
      <c r="N138" s="21">
        <f t="shared" si="16"/>
        <v>0.8825626191268755</v>
      </c>
      <c r="O138" s="20">
        <f t="shared" si="20"/>
        <v>23500164.679999996</v>
      </c>
      <c r="P138" s="20">
        <f t="shared" si="20"/>
        <v>-44316714.140000001</v>
      </c>
    </row>
    <row r="139" spans="1:16">
      <c r="A139" s="1"/>
      <c r="B139" s="14"/>
      <c r="C139" s="14"/>
      <c r="D139" s="14"/>
      <c r="E139" s="2"/>
      <c r="F139" s="3"/>
      <c r="G139" s="3"/>
      <c r="H139" s="3"/>
      <c r="I139" s="3"/>
      <c r="J139" s="18"/>
      <c r="K139" s="3"/>
      <c r="L139" s="3"/>
      <c r="M139" s="3"/>
      <c r="N139" s="18"/>
      <c r="O139" s="3"/>
      <c r="P139" s="19"/>
    </row>
    <row r="140" spans="1:16">
      <c r="A140" s="1" t="s">
        <v>244</v>
      </c>
      <c r="B140" s="14" t="str">
        <f t="shared" si="12"/>
        <v>6</v>
      </c>
      <c r="C140" s="14" t="str">
        <f t="shared" si="13"/>
        <v>60</v>
      </c>
      <c r="D140" s="14" t="str">
        <f t="shared" si="14"/>
        <v>603</v>
      </c>
      <c r="E140" s="2" t="s">
        <v>245</v>
      </c>
      <c r="F140" s="3">
        <v>6271923</v>
      </c>
      <c r="G140" s="3">
        <v>0</v>
      </c>
      <c r="H140" s="3">
        <v>6271923</v>
      </c>
      <c r="I140" s="3">
        <v>112953.39</v>
      </c>
      <c r="J140" s="18">
        <f t="shared" si="15"/>
        <v>1.8009371288518688E-2</v>
      </c>
      <c r="K140" s="3">
        <v>0</v>
      </c>
      <c r="L140" s="3">
        <v>0</v>
      </c>
      <c r="M140" s="3">
        <v>0</v>
      </c>
      <c r="N140" s="18">
        <f t="shared" si="16"/>
        <v>0</v>
      </c>
      <c r="O140" s="3">
        <v>112953.39</v>
      </c>
      <c r="P140" s="19">
        <f t="shared" si="17"/>
        <v>-6158969.6100000003</v>
      </c>
    </row>
    <row r="141" spans="1:16">
      <c r="A141" s="1" t="s">
        <v>246</v>
      </c>
      <c r="B141" s="14" t="str">
        <f t="shared" si="12"/>
        <v>6</v>
      </c>
      <c r="C141" s="14" t="str">
        <f t="shared" si="13"/>
        <v>60</v>
      </c>
      <c r="D141" s="14" t="str">
        <f t="shared" si="14"/>
        <v>609</v>
      </c>
      <c r="E141" s="2" t="s">
        <v>247</v>
      </c>
      <c r="F141" s="3">
        <v>8338644</v>
      </c>
      <c r="G141" s="3">
        <v>0</v>
      </c>
      <c r="H141" s="3">
        <v>8338644</v>
      </c>
      <c r="I141" s="3">
        <v>0</v>
      </c>
      <c r="J141" s="18">
        <f t="shared" si="15"/>
        <v>0</v>
      </c>
      <c r="K141" s="3">
        <v>0</v>
      </c>
      <c r="L141" s="3">
        <v>0</v>
      </c>
      <c r="M141" s="3">
        <v>0</v>
      </c>
      <c r="N141" s="18"/>
      <c r="O141" s="3">
        <v>0</v>
      </c>
      <c r="P141" s="19">
        <f t="shared" si="17"/>
        <v>-8338644</v>
      </c>
    </row>
    <row r="142" spans="1:16" s="17" customFormat="1">
      <c r="A142" s="1" t="s">
        <v>248</v>
      </c>
      <c r="B142" s="14" t="str">
        <f t="shared" si="12"/>
        <v>7</v>
      </c>
      <c r="C142" s="14" t="str">
        <f t="shared" si="13"/>
        <v>72</v>
      </c>
      <c r="D142" s="14" t="str">
        <f t="shared" si="14"/>
        <v>720</v>
      </c>
      <c r="E142" s="2" t="s">
        <v>249</v>
      </c>
      <c r="F142" s="3">
        <v>1642145</v>
      </c>
      <c r="G142" s="3">
        <v>0</v>
      </c>
      <c r="H142" s="3">
        <v>1642145</v>
      </c>
      <c r="I142" s="3">
        <v>0</v>
      </c>
      <c r="J142" s="18">
        <f t="shared" si="15"/>
        <v>0</v>
      </c>
      <c r="K142" s="3">
        <v>0</v>
      </c>
      <c r="L142" s="3">
        <v>0</v>
      </c>
      <c r="M142" s="3">
        <v>0</v>
      </c>
      <c r="N142" s="18"/>
      <c r="O142" s="3">
        <v>0</v>
      </c>
      <c r="P142" s="19">
        <f t="shared" si="17"/>
        <v>-1642145</v>
      </c>
    </row>
    <row r="143" spans="1:16">
      <c r="A143" s="1" t="s">
        <v>250</v>
      </c>
      <c r="B143" s="14" t="str">
        <f t="shared" si="12"/>
        <v>7</v>
      </c>
      <c r="C143" s="14" t="str">
        <f t="shared" si="13"/>
        <v>72</v>
      </c>
      <c r="D143" s="14" t="str">
        <f t="shared" si="14"/>
        <v>720</v>
      </c>
      <c r="E143" s="2" t="s">
        <v>251</v>
      </c>
      <c r="F143" s="3">
        <v>0</v>
      </c>
      <c r="G143" s="3">
        <v>0</v>
      </c>
      <c r="H143" s="3">
        <v>0</v>
      </c>
      <c r="I143" s="3">
        <v>0</v>
      </c>
      <c r="J143" s="18"/>
      <c r="K143" s="3">
        <v>0</v>
      </c>
      <c r="L143" s="3">
        <v>0</v>
      </c>
      <c r="M143" s="3">
        <v>0</v>
      </c>
      <c r="N143" s="18"/>
      <c r="O143" s="3">
        <v>0</v>
      </c>
      <c r="P143" s="19">
        <f t="shared" si="17"/>
        <v>0</v>
      </c>
    </row>
    <row r="144" spans="1:16">
      <c r="A144" s="1" t="s">
        <v>252</v>
      </c>
      <c r="B144" s="14" t="str">
        <f t="shared" si="12"/>
        <v>7</v>
      </c>
      <c r="C144" s="14" t="str">
        <f t="shared" si="13"/>
        <v>75</v>
      </c>
      <c r="D144" s="14" t="str">
        <f t="shared" si="14"/>
        <v>750</v>
      </c>
      <c r="E144" s="2" t="s">
        <v>253</v>
      </c>
      <c r="F144" s="3">
        <v>746567</v>
      </c>
      <c r="G144" s="3">
        <v>0</v>
      </c>
      <c r="H144" s="3">
        <v>746567</v>
      </c>
      <c r="I144" s="3">
        <v>0</v>
      </c>
      <c r="J144" s="18">
        <f t="shared" si="15"/>
        <v>0</v>
      </c>
      <c r="K144" s="3">
        <v>0</v>
      </c>
      <c r="L144" s="3">
        <v>0</v>
      </c>
      <c r="M144" s="3">
        <v>0</v>
      </c>
      <c r="N144" s="18"/>
      <c r="O144" s="3">
        <v>0</v>
      </c>
      <c r="P144" s="19">
        <f t="shared" si="17"/>
        <v>-746567</v>
      </c>
    </row>
    <row r="145" spans="1:16">
      <c r="A145" s="1" t="s">
        <v>313</v>
      </c>
      <c r="B145" s="14" t="str">
        <f t="shared" si="12"/>
        <v>7</v>
      </c>
      <c r="C145" s="14" t="str">
        <f t="shared" si="13"/>
        <v>75</v>
      </c>
      <c r="D145" s="14" t="str">
        <f t="shared" si="14"/>
        <v>750</v>
      </c>
      <c r="E145" s="2" t="s">
        <v>314</v>
      </c>
      <c r="F145" s="3">
        <v>0</v>
      </c>
      <c r="G145" s="3">
        <v>0</v>
      </c>
      <c r="H145" s="3">
        <v>0</v>
      </c>
      <c r="I145" s="3">
        <v>2883</v>
      </c>
      <c r="J145" s="18"/>
      <c r="K145" s="3">
        <v>2883</v>
      </c>
      <c r="L145" s="3">
        <v>0</v>
      </c>
      <c r="M145" s="3">
        <v>2883</v>
      </c>
      <c r="N145" s="18">
        <f t="shared" si="16"/>
        <v>1</v>
      </c>
      <c r="O145" s="3">
        <v>0</v>
      </c>
      <c r="P145" s="19">
        <f t="shared" si="17"/>
        <v>2883</v>
      </c>
    </row>
    <row r="146" spans="1:16">
      <c r="A146" s="1" t="s">
        <v>315</v>
      </c>
      <c r="B146" s="14" t="str">
        <f t="shared" si="12"/>
        <v>7</v>
      </c>
      <c r="C146" s="14" t="str">
        <f t="shared" si="13"/>
        <v>79</v>
      </c>
      <c r="D146" s="14" t="str">
        <f t="shared" si="14"/>
        <v>797</v>
      </c>
      <c r="E146" s="2" t="s">
        <v>316</v>
      </c>
      <c r="F146" s="3">
        <v>0</v>
      </c>
      <c r="G146" s="3">
        <v>0</v>
      </c>
      <c r="H146" s="3">
        <v>0</v>
      </c>
      <c r="I146" s="3">
        <v>0</v>
      </c>
      <c r="J146" s="18"/>
      <c r="K146" s="3">
        <v>0</v>
      </c>
      <c r="L146" s="3">
        <v>0</v>
      </c>
      <c r="M146" s="3">
        <v>0</v>
      </c>
      <c r="N146" s="18"/>
      <c r="O146" s="3">
        <v>0</v>
      </c>
      <c r="P146" s="19">
        <f t="shared" si="17"/>
        <v>0</v>
      </c>
    </row>
    <row r="147" spans="1:16">
      <c r="A147" s="1" t="s">
        <v>254</v>
      </c>
      <c r="B147" s="14" t="str">
        <f t="shared" si="12"/>
        <v>7</v>
      </c>
      <c r="C147" s="14" t="str">
        <f t="shared" si="13"/>
        <v>79</v>
      </c>
      <c r="D147" s="14" t="str">
        <f t="shared" si="14"/>
        <v>797</v>
      </c>
      <c r="E147" s="2" t="s">
        <v>255</v>
      </c>
      <c r="F147" s="3">
        <v>240000</v>
      </c>
      <c r="G147" s="3">
        <v>0</v>
      </c>
      <c r="H147" s="3">
        <v>240000</v>
      </c>
      <c r="I147" s="3">
        <v>240202.86</v>
      </c>
      <c r="J147" s="18">
        <f t="shared" si="15"/>
        <v>1.00084525</v>
      </c>
      <c r="K147" s="3">
        <v>240202.86</v>
      </c>
      <c r="L147" s="3">
        <v>0</v>
      </c>
      <c r="M147" s="3">
        <v>240202.86</v>
      </c>
      <c r="N147" s="18">
        <f t="shared" si="16"/>
        <v>1</v>
      </c>
      <c r="O147" s="3">
        <v>0</v>
      </c>
      <c r="P147" s="19">
        <f t="shared" si="17"/>
        <v>202.85999999998603</v>
      </c>
    </row>
    <row r="148" spans="1:16">
      <c r="A148" s="1" t="s">
        <v>293</v>
      </c>
      <c r="B148" s="14" t="str">
        <f t="shared" si="12"/>
        <v>7</v>
      </c>
      <c r="C148" s="14" t="str">
        <f t="shared" si="13"/>
        <v>79</v>
      </c>
      <c r="D148" s="14" t="str">
        <f t="shared" si="14"/>
        <v>797</v>
      </c>
      <c r="E148" s="2" t="s">
        <v>294</v>
      </c>
      <c r="F148" s="3">
        <v>0</v>
      </c>
      <c r="G148" s="3">
        <v>0</v>
      </c>
      <c r="H148" s="3">
        <v>0</v>
      </c>
      <c r="I148" s="3">
        <v>0</v>
      </c>
      <c r="J148" s="18"/>
      <c r="K148" s="3">
        <v>0</v>
      </c>
      <c r="L148" s="3">
        <v>0</v>
      </c>
      <c r="M148" s="3">
        <v>0</v>
      </c>
      <c r="N148" s="18"/>
      <c r="O148" s="3">
        <v>0</v>
      </c>
      <c r="P148" s="19">
        <f t="shared" si="17"/>
        <v>0</v>
      </c>
    </row>
    <row r="149" spans="1:16" s="17" customFormat="1">
      <c r="A149" s="4"/>
      <c r="B149" s="4"/>
      <c r="C149" s="4"/>
      <c r="D149" s="4"/>
      <c r="E149" s="4" t="s">
        <v>318</v>
      </c>
      <c r="F149" s="20">
        <f>SUBTOTAL(9,F140:F148)</f>
        <v>17239279</v>
      </c>
      <c r="G149" s="20">
        <f t="shared" ref="G149:I149" si="21">SUBTOTAL(9,G140:G148)</f>
        <v>0</v>
      </c>
      <c r="H149" s="20">
        <f t="shared" si="21"/>
        <v>17239279</v>
      </c>
      <c r="I149" s="20">
        <f t="shared" si="21"/>
        <v>356039.25</v>
      </c>
      <c r="J149" s="21">
        <f t="shared" ref="J149" si="22">I149/H149</f>
        <v>2.0652792381862375E-2</v>
      </c>
      <c r="K149" s="20">
        <f t="shared" ref="K149" si="23">SUBTOTAL(9,K140:K148)</f>
        <v>243085.86</v>
      </c>
      <c r="L149" s="20">
        <f t="shared" ref="L149" si="24">SUBTOTAL(9,L140:L148)</f>
        <v>0</v>
      </c>
      <c r="M149" s="20">
        <f t="shared" ref="M149:O149" si="25">SUBTOTAL(9,M140:M148)</f>
        <v>243085.86</v>
      </c>
      <c r="N149" s="21">
        <f t="shared" si="16"/>
        <v>0.6827501743136466</v>
      </c>
      <c r="O149" s="20">
        <f t="shared" si="25"/>
        <v>112953.39</v>
      </c>
      <c r="P149" s="20">
        <f>SUBTOTAL(9,P140:P148)</f>
        <v>-16883239.75</v>
      </c>
    </row>
    <row r="150" spans="1:16">
      <c r="A150" s="1"/>
      <c r="B150" s="14"/>
      <c r="C150" s="14"/>
      <c r="D150" s="14"/>
      <c r="E150" s="2"/>
      <c r="F150" s="3"/>
      <c r="G150" s="3"/>
      <c r="H150" s="3"/>
      <c r="I150" s="3"/>
      <c r="J150" s="18"/>
      <c r="K150" s="3"/>
      <c r="L150" s="3"/>
      <c r="M150" s="3"/>
      <c r="N150" s="18"/>
      <c r="O150" s="3"/>
      <c r="P150" s="19"/>
    </row>
    <row r="151" spans="1:16">
      <c r="A151" s="1" t="s">
        <v>256</v>
      </c>
      <c r="B151" s="14" t="str">
        <f t="shared" si="12"/>
        <v>8</v>
      </c>
      <c r="C151" s="14" t="str">
        <f t="shared" si="13"/>
        <v>82</v>
      </c>
      <c r="D151" s="14" t="str">
        <f t="shared" si="14"/>
        <v>820</v>
      </c>
      <c r="E151" s="2" t="s">
        <v>257</v>
      </c>
      <c r="F151" s="3">
        <v>300000</v>
      </c>
      <c r="G151" s="3">
        <v>0</v>
      </c>
      <c r="H151" s="3">
        <v>300000</v>
      </c>
      <c r="I151" s="3">
        <v>0</v>
      </c>
      <c r="J151" s="18">
        <f t="shared" si="15"/>
        <v>0</v>
      </c>
      <c r="K151" s="3">
        <v>0</v>
      </c>
      <c r="L151" s="3">
        <v>0</v>
      </c>
      <c r="M151" s="3">
        <v>0</v>
      </c>
      <c r="N151" s="18"/>
      <c r="O151" s="3">
        <v>0</v>
      </c>
      <c r="P151" s="19">
        <f t="shared" si="17"/>
        <v>-300000</v>
      </c>
    </row>
    <row r="152" spans="1:16">
      <c r="A152" s="1" t="s">
        <v>258</v>
      </c>
      <c r="B152" s="14" t="str">
        <f t="shared" si="12"/>
        <v>8</v>
      </c>
      <c r="C152" s="14" t="str">
        <f t="shared" si="13"/>
        <v>83</v>
      </c>
      <c r="D152" s="14" t="str">
        <f t="shared" si="14"/>
        <v>830</v>
      </c>
      <c r="E152" s="2" t="s">
        <v>259</v>
      </c>
      <c r="F152" s="3">
        <v>69500</v>
      </c>
      <c r="G152" s="3">
        <v>0</v>
      </c>
      <c r="H152" s="3">
        <v>69500</v>
      </c>
      <c r="I152" s="3">
        <v>9843.59</v>
      </c>
      <c r="J152" s="18">
        <f t="shared" si="15"/>
        <v>0.14163438848920865</v>
      </c>
      <c r="K152" s="3">
        <v>8269.32</v>
      </c>
      <c r="L152" s="3">
        <v>0</v>
      </c>
      <c r="M152" s="3">
        <v>8269.32</v>
      </c>
      <c r="N152" s="18">
        <f t="shared" si="16"/>
        <v>0.84007155925835997</v>
      </c>
      <c r="O152" s="3">
        <v>1574.27</v>
      </c>
      <c r="P152" s="19">
        <f t="shared" si="17"/>
        <v>-59656.41</v>
      </c>
    </row>
    <row r="153" spans="1:16">
      <c r="A153" s="1" t="s">
        <v>260</v>
      </c>
      <c r="B153" s="14" t="str">
        <f t="shared" si="12"/>
        <v>8</v>
      </c>
      <c r="C153" s="14" t="str">
        <f t="shared" si="13"/>
        <v>83</v>
      </c>
      <c r="D153" s="14" t="str">
        <f t="shared" si="14"/>
        <v>830</v>
      </c>
      <c r="E153" s="2" t="s">
        <v>261</v>
      </c>
      <c r="F153" s="3">
        <v>157000</v>
      </c>
      <c r="G153" s="3">
        <v>0</v>
      </c>
      <c r="H153" s="3">
        <v>157000</v>
      </c>
      <c r="I153" s="3">
        <v>12234.7</v>
      </c>
      <c r="J153" s="18">
        <f t="shared" si="15"/>
        <v>7.7928025477707011E-2</v>
      </c>
      <c r="K153" s="3">
        <v>12234.7</v>
      </c>
      <c r="L153" s="3">
        <v>0</v>
      </c>
      <c r="M153" s="3">
        <v>12234.7</v>
      </c>
      <c r="N153" s="18">
        <f t="shared" si="16"/>
        <v>1</v>
      </c>
      <c r="O153" s="3">
        <v>0</v>
      </c>
      <c r="P153" s="19">
        <f t="shared" si="17"/>
        <v>-144765.29999999999</v>
      </c>
    </row>
    <row r="154" spans="1:16" s="17" customFormat="1">
      <c r="A154" s="1" t="s">
        <v>262</v>
      </c>
      <c r="B154" s="14" t="str">
        <f t="shared" si="12"/>
        <v>8</v>
      </c>
      <c r="C154" s="14" t="str">
        <f t="shared" si="13"/>
        <v>83</v>
      </c>
      <c r="D154" s="14" t="str">
        <f t="shared" si="14"/>
        <v>830</v>
      </c>
      <c r="E154" s="2" t="s">
        <v>263</v>
      </c>
      <c r="F154" s="3">
        <v>35000</v>
      </c>
      <c r="G154" s="3">
        <v>0</v>
      </c>
      <c r="H154" s="3">
        <v>35000</v>
      </c>
      <c r="I154" s="3">
        <v>0</v>
      </c>
      <c r="J154" s="18">
        <f t="shared" si="15"/>
        <v>0</v>
      </c>
      <c r="K154" s="3">
        <v>0</v>
      </c>
      <c r="L154" s="3">
        <v>0</v>
      </c>
      <c r="M154" s="3">
        <v>0</v>
      </c>
      <c r="N154" s="18"/>
      <c r="O154" s="3">
        <v>0</v>
      </c>
      <c r="P154" s="19">
        <f t="shared" si="17"/>
        <v>-35000</v>
      </c>
    </row>
    <row r="155" spans="1:16">
      <c r="A155" s="1" t="s">
        <v>264</v>
      </c>
      <c r="B155" s="14" t="str">
        <f t="shared" si="12"/>
        <v>8</v>
      </c>
      <c r="C155" s="14" t="str">
        <f t="shared" si="13"/>
        <v>83</v>
      </c>
      <c r="D155" s="14" t="str">
        <f t="shared" si="14"/>
        <v>831</v>
      </c>
      <c r="E155" s="2" t="s">
        <v>265</v>
      </c>
      <c r="F155" s="3">
        <v>315000</v>
      </c>
      <c r="G155" s="3">
        <v>0</v>
      </c>
      <c r="H155" s="3">
        <v>315000</v>
      </c>
      <c r="I155" s="3">
        <v>30119.69</v>
      </c>
      <c r="J155" s="18">
        <f t="shared" si="15"/>
        <v>9.561806349206349E-2</v>
      </c>
      <c r="K155" s="3">
        <v>0</v>
      </c>
      <c r="L155" s="3">
        <v>0</v>
      </c>
      <c r="M155" s="3">
        <v>0</v>
      </c>
      <c r="N155" s="18">
        <f t="shared" si="16"/>
        <v>0</v>
      </c>
      <c r="O155" s="3">
        <v>30119.69</v>
      </c>
      <c r="P155" s="19">
        <f t="shared" si="17"/>
        <v>-284880.31</v>
      </c>
    </row>
    <row r="156" spans="1:16" s="17" customFormat="1">
      <c r="A156" s="1" t="s">
        <v>266</v>
      </c>
      <c r="B156" s="14" t="str">
        <f t="shared" si="12"/>
        <v>8</v>
      </c>
      <c r="C156" s="14" t="str">
        <f t="shared" si="13"/>
        <v>83</v>
      </c>
      <c r="D156" s="14" t="str">
        <f t="shared" si="14"/>
        <v>831</v>
      </c>
      <c r="E156" s="2" t="s">
        <v>267</v>
      </c>
      <c r="F156" s="3">
        <v>400000</v>
      </c>
      <c r="G156" s="3">
        <v>0</v>
      </c>
      <c r="H156" s="3">
        <v>400000</v>
      </c>
      <c r="I156" s="3">
        <v>85250.86</v>
      </c>
      <c r="J156" s="18">
        <f t="shared" si="15"/>
        <v>0.21312715000000002</v>
      </c>
      <c r="K156" s="3">
        <v>85250.86</v>
      </c>
      <c r="L156" s="3">
        <v>0</v>
      </c>
      <c r="M156" s="3">
        <v>85250.86</v>
      </c>
      <c r="N156" s="18">
        <f t="shared" si="16"/>
        <v>1</v>
      </c>
      <c r="O156" s="3">
        <v>0</v>
      </c>
      <c r="P156" s="19">
        <f t="shared" si="17"/>
        <v>-314749.14</v>
      </c>
    </row>
    <row r="157" spans="1:16">
      <c r="A157" s="1" t="s">
        <v>295</v>
      </c>
      <c r="B157" s="14" t="str">
        <f t="shared" si="12"/>
        <v>8</v>
      </c>
      <c r="C157" s="14" t="str">
        <f t="shared" si="13"/>
        <v>87</v>
      </c>
      <c r="D157" s="14" t="str">
        <f t="shared" si="14"/>
        <v>870</v>
      </c>
      <c r="E157" s="2" t="s">
        <v>297</v>
      </c>
      <c r="F157" s="3">
        <v>0</v>
      </c>
      <c r="G157" s="3">
        <v>27797405.899999999</v>
      </c>
      <c r="H157" s="3">
        <v>27797405.899999999</v>
      </c>
      <c r="I157" s="3">
        <v>0</v>
      </c>
      <c r="J157" s="18">
        <f t="shared" si="15"/>
        <v>0</v>
      </c>
      <c r="K157" s="3">
        <v>0</v>
      </c>
      <c r="L157" s="3">
        <v>0</v>
      </c>
      <c r="M157" s="3">
        <v>0</v>
      </c>
      <c r="N157" s="18"/>
      <c r="O157" s="3">
        <v>0</v>
      </c>
      <c r="P157" s="19">
        <f t="shared" si="17"/>
        <v>-27797405.899999999</v>
      </c>
    </row>
    <row r="158" spans="1:16">
      <c r="A158" s="1" t="s">
        <v>296</v>
      </c>
      <c r="B158" s="14" t="str">
        <f t="shared" si="12"/>
        <v>8</v>
      </c>
      <c r="C158" s="14" t="str">
        <f t="shared" si="13"/>
        <v>87</v>
      </c>
      <c r="D158" s="14" t="str">
        <f t="shared" si="14"/>
        <v>870</v>
      </c>
      <c r="E158" s="2" t="s">
        <v>298</v>
      </c>
      <c r="F158" s="3">
        <v>0</v>
      </c>
      <c r="G158" s="3">
        <v>72474.64</v>
      </c>
      <c r="H158" s="3">
        <v>72474.64</v>
      </c>
      <c r="I158" s="3">
        <v>0</v>
      </c>
      <c r="J158" s="18">
        <f t="shared" si="15"/>
        <v>0</v>
      </c>
      <c r="K158" s="3">
        <v>0</v>
      </c>
      <c r="L158" s="3">
        <v>0</v>
      </c>
      <c r="M158" s="3">
        <v>0</v>
      </c>
      <c r="N158" s="18"/>
      <c r="O158" s="3">
        <v>0</v>
      </c>
      <c r="P158" s="19">
        <f t="shared" si="17"/>
        <v>-72474.64</v>
      </c>
    </row>
    <row r="159" spans="1:16" s="17" customFormat="1">
      <c r="A159" s="4"/>
      <c r="B159" s="4"/>
      <c r="C159" s="4"/>
      <c r="D159" s="4"/>
      <c r="E159" s="4" t="s">
        <v>319</v>
      </c>
      <c r="F159" s="20">
        <f>SUBTOTAL(9,F151:F158)</f>
        <v>1276500</v>
      </c>
      <c r="G159" s="20">
        <f>SUBTOTAL(9,G151:G158)</f>
        <v>27869880.539999999</v>
      </c>
      <c r="H159" s="20">
        <f>SUBTOTAL(9,H151:H158)</f>
        <v>29146380.539999999</v>
      </c>
      <c r="I159" s="20">
        <f>SUBTOTAL(9,I151:I158)</f>
        <v>137448.84</v>
      </c>
      <c r="J159" s="21">
        <f t="shared" si="15"/>
        <v>4.7158116189201446E-3</v>
      </c>
      <c r="K159" s="20">
        <f>SUBTOTAL(9,K151:K158)</f>
        <v>105754.88</v>
      </c>
      <c r="L159" s="20">
        <f>SUBTOTAL(9,L151:L158)</f>
        <v>0</v>
      </c>
      <c r="M159" s="20">
        <f>SUBTOTAL(9,M151:M158)</f>
        <v>105754.88</v>
      </c>
      <c r="N159" s="21">
        <f t="shared" ref="N159" si="26">M159/I159</f>
        <v>0.76941267747330577</v>
      </c>
      <c r="O159" s="20">
        <f>SUBTOTAL(9,O151:O158)</f>
        <v>31693.96</v>
      </c>
      <c r="P159" s="20">
        <f>SUBTOTAL(9,P151:P158)</f>
        <v>-29008931.699999999</v>
      </c>
    </row>
    <row r="161" spans="5:16" s="17" customFormat="1">
      <c r="E161" s="17" t="s">
        <v>320</v>
      </c>
      <c r="F161" s="20">
        <f>SUBTOTAL(9,F6:F159)</f>
        <v>261376958</v>
      </c>
      <c r="G161" s="20">
        <f>SUBTOTAL(9,G6:G159)</f>
        <v>29433460.539999999</v>
      </c>
      <c r="H161" s="20">
        <f>SUBTOTAL(9,H6:H159)</f>
        <v>290810418.53999996</v>
      </c>
      <c r="I161" s="20">
        <f>SUBTOTAL(9,I6:I159)</f>
        <v>200601532.94999999</v>
      </c>
      <c r="J161" s="21">
        <f t="shared" ref="J161" si="27">I161/H161</f>
        <v>0.68980174079426226</v>
      </c>
      <c r="K161" s="20">
        <f>SUBTOTAL(9,K6:K159)</f>
        <v>182894603.06</v>
      </c>
      <c r="L161" s="20">
        <f>SUBTOTAL(9,L6:L159)</f>
        <v>5937882.1399999997</v>
      </c>
      <c r="M161" s="20">
        <f>SUBTOTAL(9,M6:M159)</f>
        <v>176956720.9199999</v>
      </c>
      <c r="N161" s="21">
        <f t="shared" ref="N161" si="28">M161/I161</f>
        <v>0.88213045193481365</v>
      </c>
      <c r="O161" s="20">
        <f>SUBTOTAL(9,O6:O159)</f>
        <v>23644812.029999997</v>
      </c>
      <c r="P161" s="20">
        <f>SUBTOTAL(9,P6:P159)</f>
        <v>-90208885.589999989</v>
      </c>
    </row>
  </sheetData>
  <autoFilter ref="A5:P153">
    <filterColumn colId="1"/>
    <filterColumn colId="2"/>
    <filterColumn colId="3"/>
  </autoFilter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</vt:lpstr>
      <vt:lpstr>Hoja1</vt:lpstr>
      <vt:lpstr>'EJECUCIÓN INGRESOS'!Títulos_a_imprimir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2016-11-08T08:26:54Z</cp:lastPrinted>
  <dcterms:created xsi:type="dcterms:W3CDTF">2016-04-19T12:01:28Z</dcterms:created>
  <dcterms:modified xsi:type="dcterms:W3CDTF">2016-11-08T08:27:43Z</dcterms:modified>
</cp:coreProperties>
</file>