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1\FMC\"/>
    </mc:Choice>
  </mc:AlternateContent>
  <xr:revisionPtr revIDLastSave="0" documentId="13_ncr:1_{EC4584DD-A875-4AF7-8DA6-03EA88897E4D}" xr6:coauthVersionLast="45" xr6:coauthVersionMax="45" xr10:uidLastSave="{00000000-0000-0000-0000-000000000000}"/>
  <bookViews>
    <workbookView xWindow="-40" yWindow="-40" windowWidth="19280" windowHeight="10280" xr2:uid="{00000000-000D-0000-FFFF-FFFF00000000}"/>
  </bookViews>
  <sheets>
    <sheet name="Ejecución ingresos 29 dic 2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68" i="1" l="1"/>
  <c r="J68" i="1"/>
  <c r="I68" i="1"/>
  <c r="H68" i="1"/>
  <c r="F68" i="1"/>
  <c r="E68" i="1"/>
  <c r="D68" i="1"/>
  <c r="C68" i="1"/>
  <c r="C62" i="1"/>
  <c r="L59" i="1"/>
  <c r="J59" i="1"/>
  <c r="I59" i="1"/>
  <c r="H59" i="1"/>
  <c r="F59" i="1"/>
  <c r="E59" i="1"/>
  <c r="D59" i="1"/>
  <c r="H62" i="1"/>
  <c r="I62" i="1"/>
  <c r="J62" i="1"/>
  <c r="L62" i="1"/>
  <c r="F62" i="1"/>
  <c r="E62" i="1"/>
  <c r="D62" i="1"/>
  <c r="G54" i="1"/>
  <c r="G55" i="1"/>
  <c r="G56" i="1"/>
  <c r="G57" i="1"/>
  <c r="G58" i="1"/>
  <c r="K54" i="1"/>
  <c r="K55" i="1"/>
  <c r="K56" i="1"/>
  <c r="K57" i="1"/>
  <c r="K58" i="1"/>
  <c r="M53" i="1"/>
  <c r="M54" i="1"/>
  <c r="M55" i="1"/>
  <c r="M56" i="1"/>
  <c r="M57" i="1"/>
  <c r="M58" i="1"/>
  <c r="K62" i="1" l="1"/>
  <c r="J70" i="1"/>
  <c r="D70" i="1"/>
  <c r="I70" i="1"/>
  <c r="F70" i="1"/>
  <c r="L70" i="1"/>
  <c r="H70" i="1"/>
  <c r="E70" i="1"/>
  <c r="G62" i="1"/>
  <c r="K64" i="1" l="1"/>
  <c r="K65" i="1"/>
  <c r="K66" i="1"/>
  <c r="K67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64" i="1" l="1"/>
  <c r="M65" i="1"/>
  <c r="M66" i="1"/>
  <c r="M67" i="1"/>
  <c r="M68" i="1" l="1"/>
  <c r="C59" i="1"/>
  <c r="C70" i="1" s="1"/>
  <c r="G6" i="1"/>
  <c r="G59" i="1" l="1"/>
  <c r="K6" i="1"/>
  <c r="M61" i="1" l="1"/>
  <c r="M62" i="1" s="1"/>
  <c r="K61" i="1"/>
  <c r="K68" i="1" l="1"/>
  <c r="K59" i="1" l="1"/>
  <c r="G70" i="1" l="1"/>
  <c r="M6" i="1"/>
  <c r="M59" i="1" s="1"/>
  <c r="M70" i="1" s="1"/>
  <c r="K70" i="1" l="1"/>
  <c r="G68" i="1"/>
</calcChain>
</file>

<file path=xl/sharedStrings.xml><?xml version="1.0" encoding="utf-8"?>
<sst xmlns="http://schemas.openxmlformats.org/spreadsheetml/2006/main" count="136" uniqueCount="136">
  <si>
    <t>Fundación Municipal de Cultura</t>
  </si>
  <si>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</si>
  <si>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</si>
  <si>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</si>
  <si>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</si>
  <si>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</si>
  <si>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</si>
  <si>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</si>
  <si>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</si>
  <si>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</si>
  <si>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</si>
  <si>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</si>
  <si>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</si>
  <si>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</si>
  <si>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</si>
  <si>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Denominación</t>
  </si>
  <si>
    <t>Total operaciones corrientes</t>
  </si>
  <si>
    <t>TOTALES</t>
  </si>
  <si>
    <t>34400</t>
  </si>
  <si>
    <t>34900</t>
  </si>
  <si>
    <t>36000</t>
  </si>
  <si>
    <t>36001</t>
  </si>
  <si>
    <t>38900</t>
  </si>
  <si>
    <t>Otros reintegros de operaciones corrientes.</t>
  </si>
  <si>
    <t>39900</t>
  </si>
  <si>
    <t>Otros ingresos diversos.</t>
  </si>
  <si>
    <t>39901</t>
  </si>
  <si>
    <t>Ingresos Seminci Campus</t>
  </si>
  <si>
    <t>40101</t>
  </si>
  <si>
    <t>Aportación ordinaria del Ayuntamiento</t>
  </si>
  <si>
    <t>42090</t>
  </si>
  <si>
    <t>Subvención del Ministerio de Cultura</t>
  </si>
  <si>
    <t>45080</t>
  </si>
  <si>
    <t>Aportación Junta de Castilla y León</t>
  </si>
  <si>
    <t>46100</t>
  </si>
  <si>
    <t>Aportación de la Diputación Provincial</t>
  </si>
  <si>
    <t>47000</t>
  </si>
  <si>
    <t>49700</t>
  </si>
  <si>
    <t>Subvención de la U.E. Proyecto Creart 2017-2021</t>
  </si>
  <si>
    <t>52000</t>
  </si>
  <si>
    <t>Intereses de cuentas corrientes</t>
  </si>
  <si>
    <t>55000</t>
  </si>
  <si>
    <t>55900</t>
  </si>
  <si>
    <t>Aprovechamientos por publicidad</t>
  </si>
  <si>
    <t>55901</t>
  </si>
  <si>
    <t>Aprovechamientos por convenios de colaboración</t>
  </si>
  <si>
    <t>59900</t>
  </si>
  <si>
    <t>70101</t>
  </si>
  <si>
    <t>Aportación de capital del Ayuntamiento</t>
  </si>
  <si>
    <t>83000</t>
  </si>
  <si>
    <t>Reintegro de anuncios por cuenta de particulares</t>
  </si>
  <si>
    <t>83001</t>
  </si>
  <si>
    <t>Reintregro de anticipos al personal</t>
  </si>
  <si>
    <t>83101</t>
  </si>
  <si>
    <t>Reintegros de préstamos al personal</t>
  </si>
  <si>
    <t>34402</t>
  </si>
  <si>
    <t>Venta de entradas Teatro Calderón</t>
  </si>
  <si>
    <t>34403</t>
  </si>
  <si>
    <t>47001</t>
  </si>
  <si>
    <t>47002</t>
  </si>
  <si>
    <t>Ingresos por Convenios de Patrocinio Publicitario FMC</t>
  </si>
  <si>
    <t>59901</t>
  </si>
  <si>
    <t>59902</t>
  </si>
  <si>
    <t>Venta de entradas a espectáculos LAVA</t>
  </si>
  <si>
    <t>Venta de entradas SEMINCI</t>
  </si>
  <si>
    <t>34404</t>
  </si>
  <si>
    <t>Venta de entradas PLANETARIO MUSEO DE LA CIENCIA</t>
  </si>
  <si>
    <t>34405</t>
  </si>
  <si>
    <t>Venta de entradas EXPOSICIONES MUSEO DE LA CIENCIA</t>
  </si>
  <si>
    <t>34406</t>
  </si>
  <si>
    <t>Venta de entradas CINE DE VERANO - SAN BENITO</t>
  </si>
  <si>
    <t>34407</t>
  </si>
  <si>
    <t>Venta de entradas MUSEO CASA COLON</t>
  </si>
  <si>
    <t>34408</t>
  </si>
  <si>
    <t>Venta de entradas CASA ZORRILLA</t>
  </si>
  <si>
    <t>Matrículas e Inscripciones TALLERES INFANTILES FMC</t>
  </si>
  <si>
    <t>34901</t>
  </si>
  <si>
    <t>Talleres SEMINCI CAMPUS</t>
  </si>
  <si>
    <t>34902</t>
  </si>
  <si>
    <t>Talleres MUSEO DE LA CIENCIA</t>
  </si>
  <si>
    <t>34903</t>
  </si>
  <si>
    <t>Talleres MUSEO PATIO HERRERIANO</t>
  </si>
  <si>
    <t>Venta de publicaciones SEMINCI</t>
  </si>
  <si>
    <t>Venta de otros bienes SEMINCI</t>
  </si>
  <si>
    <t>36002</t>
  </si>
  <si>
    <t>Venta de publicaciones MUSEO DE LA CIENCIA</t>
  </si>
  <si>
    <t>36003</t>
  </si>
  <si>
    <t>Venta de otros bienes MUSEO DE LA CIENCIA</t>
  </si>
  <si>
    <t>36004</t>
  </si>
  <si>
    <t>Venta de publicaciones MUSEO PATIO HERRERIANO</t>
  </si>
  <si>
    <t>36005</t>
  </si>
  <si>
    <t>Venta de otros bienes MUSEO PATIO HERRERIANO</t>
  </si>
  <si>
    <t>Convenios de MECENAZGO de empresas privadas con la FMC</t>
  </si>
  <si>
    <t>Convenios de MECENAZGO de empresas privadas con SEMINCI</t>
  </si>
  <si>
    <t>Convenios de MECENAZGO de empresas privadas MUSEO CIENCIA</t>
  </si>
  <si>
    <t>47003</t>
  </si>
  <si>
    <t>Convenios de MECENAZGO de empresas privadas PATIO HERRERIANO</t>
  </si>
  <si>
    <t>Concesiones admtivas contrap. periódica (ALQUILE GASTROLAVA)</t>
  </si>
  <si>
    <t>55001</t>
  </si>
  <si>
    <t>Concesiones admtivas contrap. periódica (CAFE.MUSEO CIENCIA)</t>
  </si>
  <si>
    <t>55002</t>
  </si>
  <si>
    <t>Concesiones admtivas contrap. periódica(REST.PATIO HERRERIA)</t>
  </si>
  <si>
    <t>55902</t>
  </si>
  <si>
    <t>Alquileres y servicios espacios LAVA</t>
  </si>
  <si>
    <t>55903</t>
  </si>
  <si>
    <t>Alquileres Sala FRANCISCO DE COSIO - FMC</t>
  </si>
  <si>
    <t>55904</t>
  </si>
  <si>
    <t>Alquileres y servicios espacios TEATRO CALDERON</t>
  </si>
  <si>
    <t>55905</t>
  </si>
  <si>
    <t>Alquileres y servicios espacios MUSEO DE LA CIENCIA</t>
  </si>
  <si>
    <t>55906</t>
  </si>
  <si>
    <t>Alquileres y servicios espacios PATIO HERRERIANO</t>
  </si>
  <si>
    <t>55907</t>
  </si>
  <si>
    <t>Alquileres  y servicios  SEMINCI</t>
  </si>
  <si>
    <t>Ingresos por Convenios de Patrocinio Publicitario SEMINCI</t>
  </si>
  <si>
    <t>Ingresos por publicidad SEMINCI</t>
  </si>
  <si>
    <t>59903</t>
  </si>
  <si>
    <t>Convenios Patrocinio Publicitario MUSEO DE LA CIENCIA</t>
  </si>
  <si>
    <t>59904</t>
  </si>
  <si>
    <t>Convenios Patrocinio Publicitario MUSEO PATIO HERRERIANO</t>
  </si>
  <si>
    <t>48901</t>
  </si>
  <si>
    <t>Donaciones ""Amigos del Museo Patio Herreriano""</t>
  </si>
  <si>
    <t>48902</t>
  </si>
  <si>
    <t>Donaciones ""Amigos del Museo de la Ciencia""</t>
  </si>
  <si>
    <t>87000</t>
  </si>
  <si>
    <t>Para gastos generales.</t>
  </si>
  <si>
    <t>36006</t>
  </si>
  <si>
    <t>Venta de otros bienes MUSEO CASA COLON</t>
  </si>
  <si>
    <t>48900</t>
  </si>
  <si>
    <t>Donaciones Amigos de los Museos</t>
  </si>
  <si>
    <t>59905</t>
  </si>
  <si>
    <t>Convenios Patrocinio Publicitario TEATRO CALDERON</t>
  </si>
  <si>
    <t>36007</t>
  </si>
  <si>
    <t>Venta de publicaciones EXPOSICIONES FMC</t>
  </si>
  <si>
    <t>Total operaciones de capital</t>
  </si>
  <si>
    <t>Total operaciones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</si>
</sst>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0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9" fillId="3" borderId="0" applyNumberFormat="0" applyBorder="0" applyAlignment="0" applyProtection="0"/>
    <xf numFmtId="0" fontId="8" fillId="0" borderId="1" applyNumberFormat="0" applyFill="0" applyAlignment="0" applyProtection="0"/>
    <xf numFmtId="0" fontId="3" fillId="0" borderId="0"/>
    <xf numFmtId="0" fontId="2" fillId="0" borderId="0"/>
    <xf numFmtId="0" fontId="1" fillId="0" borderId="0"/>
  </cellStyleXfs>
  <cellXfs count="25"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NumberFormat="1" applyFont="1" applyFill="1" applyBorder="1" applyAlignment="1" applyProtection="1"/>
    <xf numFmtId="10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4" fontId="5" fillId="0" borderId="0" xfId="0" applyNumberFormat="1" applyFont="1" applyAlignment="1">
      <alignment horizontal="right" vertical="center"/>
    </xf>
    <xf numFmtId="10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Fill="1" applyBorder="1" applyAlignment="1" applyProtection="1"/>
    <xf numFmtId="1" fontId="5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4" fontId="7" fillId="0" borderId="0" xfId="3" applyNumberFormat="1" applyFont="1"/>
    <xf numFmtId="1" fontId="7" fillId="0" borderId="0" xfId="4" applyNumberFormat="1" applyFont="1"/>
    <xf numFmtId="49" fontId="7" fillId="0" borderId="0" xfId="4" applyNumberFormat="1" applyFont="1"/>
    <xf numFmtId="4" fontId="7" fillId="0" borderId="0" xfId="4" applyNumberFormat="1" applyFont="1"/>
    <xf numFmtId="1" fontId="7" fillId="0" borderId="0" xfId="5" applyNumberFormat="1" applyFont="1"/>
    <xf numFmtId="49" fontId="7" fillId="0" borderId="0" xfId="5" applyNumberFormat="1" applyFont="1"/>
    <xf numFmtId="4" fontId="7" fillId="0" borderId="0" xfId="5" applyNumberFormat="1" applyFont="1"/>
  </cellXfs>
  <cellStyles count="6">
    <cellStyle name="Buena" xfId="1" xr:uid="{00000000-0005-0000-0000-000000000000}"/>
    <cellStyle name="Normal" xfId="0" builtinId="0"/>
    <cellStyle name="Normal_Ejecución ingresos 1º TRIMESTRE" xfId="3" xr:uid="{00000000-0005-0000-0000-000002000000}"/>
    <cellStyle name="Normal_Ejecución ingresos 29 dic 21" xfId="5" xr:uid="{69BA9D72-51D7-4DBF-B554-4EEEAAB51765}"/>
    <cellStyle name="Normal_Ejecución ingresos 30 junio 21" xfId="4" xr:uid="{00000000-0005-0000-0000-000003000000}"/>
    <cellStyle name="Título 1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0"/>
  <sheetViews>
    <sheetView tabSelected="1" view="pageLayout" zoomScaleNormal="100" workbookViewId="0"/>
  </sheetViews>
  <sheetFormatPr baseColWidth="10" defaultColWidth="11.3984375" defaultRowHeight="13" x14ac:dyDescent="0.3"/>
  <cols>
    <col min="1" max="1" width="11.3984375" style="1"/>
    <col min="2" max="2" width="35.59765625" style="1" bestFit="1" customWidth="1"/>
    <col min="3" max="3" width="13.796875" style="1" bestFit="1" customWidth="1"/>
    <col min="4" max="4" width="12.3984375" style="1" customWidth="1"/>
    <col min="5" max="5" width="12.5" style="1" bestFit="1" customWidth="1"/>
    <col min="6" max="6" width="12.3984375" style="1" bestFit="1" customWidth="1"/>
    <col min="7" max="7" width="11.5" style="1" bestFit="1" customWidth="1"/>
    <col min="8" max="8" width="12.3984375" style="1" bestFit="1" customWidth="1"/>
    <col min="9" max="9" width="11.5" style="1" bestFit="1" customWidth="1"/>
    <col min="10" max="10" width="12.3984375" style="1" bestFit="1" customWidth="1"/>
    <col min="11" max="12" width="11.5" style="1" bestFit="1" customWidth="1"/>
    <col min="13" max="13" width="12" style="1" bestFit="1" customWidth="1"/>
    <col min="14" max="16384" width="11.3984375" style="1"/>
  </cols>
  <sheetData>
    <row r="1" spans="1:13" x14ac:dyDescent="0.3">
      <c r="A1" s="14" t="s">
        <v>0</v>
      </c>
      <c r="B1" s="6"/>
      <c r="C1" s="6"/>
      <c r="J1" s="3"/>
      <c r="K1" s="4"/>
    </row>
    <row r="2" spans="1:13" x14ac:dyDescent="0.3">
      <c r="A2" s="14" t="s">
        <v>1</v>
      </c>
      <c r="B2" s="6"/>
      <c r="C2" s="16">
        <v>2021</v>
      </c>
      <c r="K2" s="3"/>
    </row>
    <row r="3" spans="1:13" x14ac:dyDescent="0.3">
      <c r="A3" s="5" t="s">
        <v>14</v>
      </c>
      <c r="B3" s="6"/>
      <c r="C3" s="17">
        <v>44559</v>
      </c>
    </row>
    <row r="5" spans="1:13" s="6" customFormat="1" ht="26" x14ac:dyDescent="0.3">
      <c r="A5" s="9" t="s">
        <v>2</v>
      </c>
      <c r="B5" s="10" t="s">
        <v>15</v>
      </c>
      <c r="C5" s="11" t="s">
        <v>3</v>
      </c>
      <c r="D5" s="11" t="s">
        <v>4</v>
      </c>
      <c r="E5" s="11" t="s">
        <v>5</v>
      </c>
      <c r="F5" s="11" t="s">
        <v>6</v>
      </c>
      <c r="G5" s="11" t="s">
        <v>7</v>
      </c>
      <c r="H5" s="11" t="s">
        <v>8</v>
      </c>
      <c r="I5" s="11" t="s">
        <v>9</v>
      </c>
      <c r="J5" s="11" t="s">
        <v>10</v>
      </c>
      <c r="K5" s="11" t="s">
        <v>11</v>
      </c>
      <c r="L5" s="11" t="s">
        <v>12</v>
      </c>
      <c r="M5" s="11" t="s">
        <v>13</v>
      </c>
    </row>
    <row r="6" spans="1:13" x14ac:dyDescent="0.3">
      <c r="A6" s="22" t="s">
        <v>18</v>
      </c>
      <c r="B6" s="23" t="s">
        <v>63</v>
      </c>
      <c r="C6" s="24">
        <v>1598000</v>
      </c>
      <c r="D6" s="24">
        <v>0</v>
      </c>
      <c r="E6" s="24">
        <v>1598000</v>
      </c>
      <c r="F6" s="24">
        <v>3713.68</v>
      </c>
      <c r="G6" s="7">
        <f>IF(C6=0," ",F6/C6)</f>
        <v>2.3239549436795993E-3</v>
      </c>
      <c r="H6" s="24">
        <v>3713.68</v>
      </c>
      <c r="I6" s="24">
        <v>0</v>
      </c>
      <c r="J6" s="24">
        <v>3713.68</v>
      </c>
      <c r="K6" s="7">
        <f>IF(F6=0," ",J6/F6)</f>
        <v>1</v>
      </c>
      <c r="L6" s="24">
        <v>0</v>
      </c>
      <c r="M6" s="8">
        <f>F6-E6</f>
        <v>-1594286.32</v>
      </c>
    </row>
    <row r="7" spans="1:13" x14ac:dyDescent="0.3">
      <c r="A7" s="22" t="s">
        <v>55</v>
      </c>
      <c r="B7" s="23" t="s">
        <v>56</v>
      </c>
      <c r="C7" s="24">
        <v>0</v>
      </c>
      <c r="D7" s="24">
        <v>0</v>
      </c>
      <c r="E7" s="24">
        <v>0</v>
      </c>
      <c r="F7" s="24">
        <v>63869.94</v>
      </c>
      <c r="G7" s="7" t="str">
        <f t="shared" ref="G7:G58" si="0">IF(C7=0," ",F7/C7)</f>
        <v xml:space="preserve"> </v>
      </c>
      <c r="H7" s="24">
        <v>62434.34</v>
      </c>
      <c r="I7" s="24">
        <v>0</v>
      </c>
      <c r="J7" s="24">
        <v>62434.34</v>
      </c>
      <c r="K7" s="7">
        <f t="shared" ref="K7:K58" si="1">IF(F7=0," ",J7/F7)</f>
        <v>0.97752307266923988</v>
      </c>
      <c r="L7" s="24">
        <v>1435.6</v>
      </c>
      <c r="M7" s="8">
        <f t="shared" ref="M7:M58" si="2">F7-E7</f>
        <v>63869.94</v>
      </c>
    </row>
    <row r="8" spans="1:13" x14ac:dyDescent="0.3">
      <c r="A8" s="22" t="s">
        <v>57</v>
      </c>
      <c r="B8" s="23" t="s">
        <v>64</v>
      </c>
      <c r="C8" s="24">
        <v>0</v>
      </c>
      <c r="D8" s="24">
        <v>0</v>
      </c>
      <c r="E8" s="24">
        <v>0</v>
      </c>
      <c r="F8" s="24">
        <v>0</v>
      </c>
      <c r="G8" s="7" t="str">
        <f t="shared" si="0"/>
        <v xml:space="preserve"> </v>
      </c>
      <c r="H8" s="24">
        <v>0</v>
      </c>
      <c r="I8" s="24">
        <v>0</v>
      </c>
      <c r="J8" s="24">
        <v>0</v>
      </c>
      <c r="K8" s="7" t="str">
        <f t="shared" si="1"/>
        <v xml:space="preserve"> </v>
      </c>
      <c r="L8" s="24">
        <v>0</v>
      </c>
      <c r="M8" s="8">
        <f t="shared" si="2"/>
        <v>0</v>
      </c>
    </row>
    <row r="9" spans="1:13" x14ac:dyDescent="0.3">
      <c r="A9" s="22" t="s">
        <v>65</v>
      </c>
      <c r="B9" s="23" t="s">
        <v>66</v>
      </c>
      <c r="C9" s="24">
        <v>0</v>
      </c>
      <c r="D9" s="24">
        <v>0</v>
      </c>
      <c r="E9" s="24">
        <v>0</v>
      </c>
      <c r="F9" s="24">
        <v>9625.4699999999993</v>
      </c>
      <c r="G9" s="7" t="str">
        <f t="shared" si="0"/>
        <v xml:space="preserve"> </v>
      </c>
      <c r="H9" s="24">
        <v>9936.2099999999991</v>
      </c>
      <c r="I9" s="24">
        <v>0</v>
      </c>
      <c r="J9" s="24">
        <v>9936.2099999999991</v>
      </c>
      <c r="K9" s="7">
        <f t="shared" si="1"/>
        <v>1.0322830989032223</v>
      </c>
      <c r="L9" s="24">
        <v>-310.74</v>
      </c>
      <c r="M9" s="8">
        <f t="shared" si="2"/>
        <v>9625.4699999999993</v>
      </c>
    </row>
    <row r="10" spans="1:13" x14ac:dyDescent="0.3">
      <c r="A10" s="22" t="s">
        <v>67</v>
      </c>
      <c r="B10" s="23" t="s">
        <v>68</v>
      </c>
      <c r="C10" s="24">
        <v>0</v>
      </c>
      <c r="D10" s="24">
        <v>0</v>
      </c>
      <c r="E10" s="24">
        <v>0</v>
      </c>
      <c r="F10" s="24">
        <v>9619</v>
      </c>
      <c r="G10" s="7" t="str">
        <f t="shared" si="0"/>
        <v xml:space="preserve"> </v>
      </c>
      <c r="H10" s="24">
        <v>9640</v>
      </c>
      <c r="I10" s="24">
        <v>0</v>
      </c>
      <c r="J10" s="24">
        <v>9640</v>
      </c>
      <c r="K10" s="7">
        <f t="shared" si="1"/>
        <v>1.0021831791246492</v>
      </c>
      <c r="L10" s="24">
        <v>-21</v>
      </c>
      <c r="M10" s="8">
        <f t="shared" si="2"/>
        <v>9619</v>
      </c>
    </row>
    <row r="11" spans="1:13" x14ac:dyDescent="0.3">
      <c r="A11" s="22" t="s">
        <v>69</v>
      </c>
      <c r="B11" s="23" t="s">
        <v>70</v>
      </c>
      <c r="C11" s="24">
        <v>0</v>
      </c>
      <c r="D11" s="24">
        <v>0</v>
      </c>
      <c r="E11" s="24">
        <v>0</v>
      </c>
      <c r="F11" s="24">
        <v>0</v>
      </c>
      <c r="G11" s="7" t="str">
        <f t="shared" si="0"/>
        <v xml:space="preserve"> </v>
      </c>
      <c r="H11" s="24">
        <v>0</v>
      </c>
      <c r="I11" s="24">
        <v>0</v>
      </c>
      <c r="J11" s="24">
        <v>0</v>
      </c>
      <c r="K11" s="7" t="str">
        <f t="shared" si="1"/>
        <v xml:space="preserve"> </v>
      </c>
      <c r="L11" s="24">
        <v>0</v>
      </c>
      <c r="M11" s="8">
        <f t="shared" si="2"/>
        <v>0</v>
      </c>
    </row>
    <row r="12" spans="1:13" x14ac:dyDescent="0.3">
      <c r="A12" s="22" t="s">
        <v>71</v>
      </c>
      <c r="B12" s="23" t="s">
        <v>72</v>
      </c>
      <c r="C12" s="24">
        <v>0</v>
      </c>
      <c r="D12" s="24">
        <v>0</v>
      </c>
      <c r="E12" s="24">
        <v>0</v>
      </c>
      <c r="F12" s="24">
        <v>2348</v>
      </c>
      <c r="G12" s="7" t="str">
        <f t="shared" si="0"/>
        <v xml:space="preserve"> </v>
      </c>
      <c r="H12" s="24">
        <v>2348</v>
      </c>
      <c r="I12" s="24">
        <v>0</v>
      </c>
      <c r="J12" s="24">
        <v>2348</v>
      </c>
      <c r="K12" s="7">
        <f t="shared" si="1"/>
        <v>1</v>
      </c>
      <c r="L12" s="24">
        <v>0</v>
      </c>
      <c r="M12" s="8">
        <f t="shared" si="2"/>
        <v>2348</v>
      </c>
    </row>
    <row r="13" spans="1:13" x14ac:dyDescent="0.3">
      <c r="A13" s="22" t="s">
        <v>73</v>
      </c>
      <c r="B13" s="23" t="s">
        <v>74</v>
      </c>
      <c r="C13" s="24">
        <v>0</v>
      </c>
      <c r="D13" s="24">
        <v>0</v>
      </c>
      <c r="E13" s="24">
        <v>0</v>
      </c>
      <c r="F13" s="24">
        <v>3264</v>
      </c>
      <c r="G13" s="7" t="str">
        <f t="shared" si="0"/>
        <v xml:space="preserve"> </v>
      </c>
      <c r="H13" s="24">
        <v>3264</v>
      </c>
      <c r="I13" s="24">
        <v>0</v>
      </c>
      <c r="J13" s="24">
        <v>3264</v>
      </c>
      <c r="K13" s="7">
        <f t="shared" si="1"/>
        <v>1</v>
      </c>
      <c r="L13" s="24">
        <v>0</v>
      </c>
      <c r="M13" s="8">
        <f t="shared" si="2"/>
        <v>3264</v>
      </c>
    </row>
    <row r="14" spans="1:13" x14ac:dyDescent="0.3">
      <c r="A14" s="22" t="s">
        <v>19</v>
      </c>
      <c r="B14" s="23" t="s">
        <v>75</v>
      </c>
      <c r="C14" s="24">
        <v>3500</v>
      </c>
      <c r="D14" s="24">
        <v>0</v>
      </c>
      <c r="E14" s="24">
        <v>3500</v>
      </c>
      <c r="F14" s="24">
        <v>0</v>
      </c>
      <c r="G14" s="7">
        <f t="shared" si="0"/>
        <v>0</v>
      </c>
      <c r="H14" s="24">
        <v>0</v>
      </c>
      <c r="I14" s="24">
        <v>0</v>
      </c>
      <c r="J14" s="24">
        <v>0</v>
      </c>
      <c r="K14" s="7" t="str">
        <f t="shared" si="1"/>
        <v xml:space="preserve"> </v>
      </c>
      <c r="L14" s="24">
        <v>0</v>
      </c>
      <c r="M14" s="8">
        <f t="shared" si="2"/>
        <v>-3500</v>
      </c>
    </row>
    <row r="15" spans="1:13" x14ac:dyDescent="0.3">
      <c r="A15" s="22" t="s">
        <v>76</v>
      </c>
      <c r="B15" s="23" t="s">
        <v>77</v>
      </c>
      <c r="C15" s="24">
        <v>0</v>
      </c>
      <c r="D15" s="24">
        <v>0</v>
      </c>
      <c r="E15" s="24">
        <v>0</v>
      </c>
      <c r="F15" s="24">
        <v>454.55</v>
      </c>
      <c r="G15" s="7" t="str">
        <f t="shared" si="0"/>
        <v xml:space="preserve"> </v>
      </c>
      <c r="H15" s="24">
        <v>454.55</v>
      </c>
      <c r="I15" s="24">
        <v>0</v>
      </c>
      <c r="J15" s="24">
        <v>454.55</v>
      </c>
      <c r="K15" s="7">
        <f t="shared" si="1"/>
        <v>1</v>
      </c>
      <c r="L15" s="24">
        <v>0</v>
      </c>
      <c r="M15" s="8">
        <f t="shared" si="2"/>
        <v>454.55</v>
      </c>
    </row>
    <row r="16" spans="1:13" x14ac:dyDescent="0.3">
      <c r="A16" s="22" t="s">
        <v>78</v>
      </c>
      <c r="B16" s="23" t="s">
        <v>79</v>
      </c>
      <c r="C16" s="24">
        <v>0</v>
      </c>
      <c r="D16" s="24">
        <v>0</v>
      </c>
      <c r="E16" s="24">
        <v>0</v>
      </c>
      <c r="F16" s="24">
        <v>0</v>
      </c>
      <c r="G16" s="7" t="str">
        <f t="shared" si="0"/>
        <v xml:space="preserve"> </v>
      </c>
      <c r="H16" s="24">
        <v>0</v>
      </c>
      <c r="I16" s="24">
        <v>0</v>
      </c>
      <c r="J16" s="24">
        <v>0</v>
      </c>
      <c r="K16" s="7" t="str">
        <f t="shared" si="1"/>
        <v xml:space="preserve"> </v>
      </c>
      <c r="L16" s="24">
        <v>0</v>
      </c>
      <c r="M16" s="8">
        <f t="shared" si="2"/>
        <v>0</v>
      </c>
    </row>
    <row r="17" spans="1:13" x14ac:dyDescent="0.3">
      <c r="A17" s="22" t="s">
        <v>80</v>
      </c>
      <c r="B17" s="23" t="s">
        <v>81</v>
      </c>
      <c r="C17" s="24">
        <v>0</v>
      </c>
      <c r="D17" s="24">
        <v>0</v>
      </c>
      <c r="E17" s="24">
        <v>0</v>
      </c>
      <c r="F17" s="24">
        <v>0</v>
      </c>
      <c r="G17" s="7" t="str">
        <f t="shared" si="0"/>
        <v xml:space="preserve"> </v>
      </c>
      <c r="H17" s="24">
        <v>0</v>
      </c>
      <c r="I17" s="24">
        <v>0</v>
      </c>
      <c r="J17" s="24">
        <v>0</v>
      </c>
      <c r="K17" s="7" t="str">
        <f t="shared" si="1"/>
        <v xml:space="preserve"> </v>
      </c>
      <c r="L17" s="24">
        <v>0</v>
      </c>
      <c r="M17" s="8">
        <f t="shared" si="2"/>
        <v>0</v>
      </c>
    </row>
    <row r="18" spans="1:13" x14ac:dyDescent="0.3">
      <c r="A18" s="22" t="s">
        <v>20</v>
      </c>
      <c r="B18" s="23" t="s">
        <v>82</v>
      </c>
      <c r="C18" s="24">
        <v>27000</v>
      </c>
      <c r="D18" s="24">
        <v>0</v>
      </c>
      <c r="E18" s="24">
        <v>27000</v>
      </c>
      <c r="F18" s="24">
        <v>0</v>
      </c>
      <c r="G18" s="7">
        <f t="shared" si="0"/>
        <v>0</v>
      </c>
      <c r="H18" s="24">
        <v>0</v>
      </c>
      <c r="I18" s="24">
        <v>0</v>
      </c>
      <c r="J18" s="24">
        <v>0</v>
      </c>
      <c r="K18" s="7" t="str">
        <f t="shared" si="1"/>
        <v xml:space="preserve"> </v>
      </c>
      <c r="L18" s="24">
        <v>0</v>
      </c>
      <c r="M18" s="8">
        <f t="shared" si="2"/>
        <v>-27000</v>
      </c>
    </row>
    <row r="19" spans="1:13" x14ac:dyDescent="0.3">
      <c r="A19" s="22" t="s">
        <v>21</v>
      </c>
      <c r="B19" s="23" t="s">
        <v>83</v>
      </c>
      <c r="C19" s="24">
        <v>0</v>
      </c>
      <c r="D19" s="24">
        <v>0</v>
      </c>
      <c r="E19" s="24">
        <v>0</v>
      </c>
      <c r="F19" s="24">
        <v>0</v>
      </c>
      <c r="G19" s="7" t="str">
        <f t="shared" si="0"/>
        <v xml:space="preserve"> </v>
      </c>
      <c r="H19" s="24">
        <v>0</v>
      </c>
      <c r="I19" s="24">
        <v>0</v>
      </c>
      <c r="J19" s="24">
        <v>0</v>
      </c>
      <c r="K19" s="7" t="str">
        <f t="shared" si="1"/>
        <v xml:space="preserve"> </v>
      </c>
      <c r="L19" s="24">
        <v>0</v>
      </c>
      <c r="M19" s="8">
        <f t="shared" si="2"/>
        <v>0</v>
      </c>
    </row>
    <row r="20" spans="1:13" x14ac:dyDescent="0.3">
      <c r="A20" s="22" t="s">
        <v>84</v>
      </c>
      <c r="B20" s="23" t="s">
        <v>85</v>
      </c>
      <c r="C20" s="24">
        <v>0</v>
      </c>
      <c r="D20" s="24">
        <v>0</v>
      </c>
      <c r="E20" s="24">
        <v>0</v>
      </c>
      <c r="F20" s="24">
        <v>0</v>
      </c>
      <c r="G20" s="7" t="str">
        <f t="shared" si="0"/>
        <v xml:space="preserve"> </v>
      </c>
      <c r="H20" s="24">
        <v>0</v>
      </c>
      <c r="I20" s="24">
        <v>0</v>
      </c>
      <c r="J20" s="24">
        <v>0</v>
      </c>
      <c r="K20" s="7" t="str">
        <f t="shared" si="1"/>
        <v xml:space="preserve"> </v>
      </c>
      <c r="L20" s="24">
        <v>0</v>
      </c>
      <c r="M20" s="8">
        <f t="shared" si="2"/>
        <v>0</v>
      </c>
    </row>
    <row r="21" spans="1:13" x14ac:dyDescent="0.3">
      <c r="A21" s="22" t="s">
        <v>86</v>
      </c>
      <c r="B21" s="23" t="s">
        <v>87</v>
      </c>
      <c r="C21" s="24">
        <v>0</v>
      </c>
      <c r="D21" s="24">
        <v>0</v>
      </c>
      <c r="E21" s="24">
        <v>0</v>
      </c>
      <c r="F21" s="24">
        <v>0</v>
      </c>
      <c r="G21" s="7" t="str">
        <f t="shared" si="0"/>
        <v xml:space="preserve"> </v>
      </c>
      <c r="H21" s="24">
        <v>0</v>
      </c>
      <c r="I21" s="24">
        <v>0</v>
      </c>
      <c r="J21" s="24">
        <v>0</v>
      </c>
      <c r="K21" s="7" t="str">
        <f t="shared" si="1"/>
        <v xml:space="preserve"> </v>
      </c>
      <c r="L21" s="24">
        <v>0</v>
      </c>
      <c r="M21" s="8">
        <f t="shared" si="2"/>
        <v>0</v>
      </c>
    </row>
    <row r="22" spans="1:13" x14ac:dyDescent="0.3">
      <c r="A22" s="22" t="s">
        <v>88</v>
      </c>
      <c r="B22" s="23" t="s">
        <v>89</v>
      </c>
      <c r="C22" s="24">
        <v>0</v>
      </c>
      <c r="D22" s="24">
        <v>0</v>
      </c>
      <c r="E22" s="24">
        <v>0</v>
      </c>
      <c r="F22" s="24">
        <v>2039.35</v>
      </c>
      <c r="G22" s="7" t="str">
        <f t="shared" si="0"/>
        <v xml:space="preserve"> </v>
      </c>
      <c r="H22" s="24">
        <v>2039.35</v>
      </c>
      <c r="I22" s="24">
        <v>0</v>
      </c>
      <c r="J22" s="24">
        <v>2039.35</v>
      </c>
      <c r="K22" s="7">
        <f t="shared" si="1"/>
        <v>1</v>
      </c>
      <c r="L22" s="24">
        <v>0</v>
      </c>
      <c r="M22" s="8">
        <f t="shared" si="2"/>
        <v>2039.35</v>
      </c>
    </row>
    <row r="23" spans="1:13" x14ac:dyDescent="0.3">
      <c r="A23" s="22" t="s">
        <v>90</v>
      </c>
      <c r="B23" s="23" t="s">
        <v>91</v>
      </c>
      <c r="C23" s="24">
        <v>0</v>
      </c>
      <c r="D23" s="24">
        <v>0</v>
      </c>
      <c r="E23" s="24">
        <v>0</v>
      </c>
      <c r="F23" s="24">
        <v>675.35</v>
      </c>
      <c r="G23" s="7" t="str">
        <f t="shared" si="0"/>
        <v xml:space="preserve"> </v>
      </c>
      <c r="H23" s="24">
        <v>675.35</v>
      </c>
      <c r="I23" s="24">
        <v>0</v>
      </c>
      <c r="J23" s="24">
        <v>675.35</v>
      </c>
      <c r="K23" s="7">
        <f t="shared" si="1"/>
        <v>1</v>
      </c>
      <c r="L23" s="24">
        <v>0</v>
      </c>
      <c r="M23" s="8">
        <f t="shared" si="2"/>
        <v>675.35</v>
      </c>
    </row>
    <row r="24" spans="1:13" x14ac:dyDescent="0.3">
      <c r="A24" s="22" t="s">
        <v>126</v>
      </c>
      <c r="B24" s="23" t="s">
        <v>127</v>
      </c>
      <c r="C24" s="24">
        <v>0</v>
      </c>
      <c r="D24" s="24">
        <v>0</v>
      </c>
      <c r="E24" s="24">
        <v>0</v>
      </c>
      <c r="F24" s="24">
        <v>10.33</v>
      </c>
      <c r="G24" s="7" t="str">
        <f t="shared" si="0"/>
        <v xml:space="preserve"> </v>
      </c>
      <c r="H24" s="24">
        <v>10.33</v>
      </c>
      <c r="I24" s="24">
        <v>0</v>
      </c>
      <c r="J24" s="24">
        <v>10.33</v>
      </c>
      <c r="K24" s="7">
        <f t="shared" si="1"/>
        <v>1</v>
      </c>
      <c r="L24" s="24">
        <v>0</v>
      </c>
      <c r="M24" s="8">
        <f t="shared" si="2"/>
        <v>10.33</v>
      </c>
    </row>
    <row r="25" spans="1:13" x14ac:dyDescent="0.3">
      <c r="A25" s="22" t="s">
        <v>132</v>
      </c>
      <c r="B25" s="23" t="s">
        <v>133</v>
      </c>
      <c r="C25" s="24">
        <v>0</v>
      </c>
      <c r="D25" s="24">
        <v>0</v>
      </c>
      <c r="E25" s="24">
        <v>0</v>
      </c>
      <c r="F25" s="24">
        <v>1211.54</v>
      </c>
      <c r="G25" s="7" t="str">
        <f t="shared" si="0"/>
        <v xml:space="preserve"> </v>
      </c>
      <c r="H25" s="24">
        <v>1211.54</v>
      </c>
      <c r="I25" s="24">
        <v>0</v>
      </c>
      <c r="J25" s="24">
        <v>1211.54</v>
      </c>
      <c r="K25" s="7">
        <f t="shared" si="1"/>
        <v>1</v>
      </c>
      <c r="L25" s="24">
        <v>0</v>
      </c>
      <c r="M25" s="8">
        <f t="shared" si="2"/>
        <v>1211.54</v>
      </c>
    </row>
    <row r="26" spans="1:13" x14ac:dyDescent="0.3">
      <c r="A26" s="22" t="s">
        <v>22</v>
      </c>
      <c r="B26" s="23" t="s">
        <v>23</v>
      </c>
      <c r="C26" s="24">
        <v>0</v>
      </c>
      <c r="D26" s="24">
        <v>0</v>
      </c>
      <c r="E26" s="24">
        <v>0</v>
      </c>
      <c r="F26" s="24">
        <v>0</v>
      </c>
      <c r="G26" s="7" t="str">
        <f t="shared" si="0"/>
        <v xml:space="preserve"> </v>
      </c>
      <c r="H26" s="24">
        <v>0</v>
      </c>
      <c r="I26" s="24">
        <v>0</v>
      </c>
      <c r="J26" s="24">
        <v>0</v>
      </c>
      <c r="K26" s="7" t="str">
        <f t="shared" si="1"/>
        <v xml:space="preserve"> </v>
      </c>
      <c r="L26" s="24">
        <v>0</v>
      </c>
      <c r="M26" s="8">
        <f t="shared" si="2"/>
        <v>0</v>
      </c>
    </row>
    <row r="27" spans="1:13" x14ac:dyDescent="0.3">
      <c r="A27" s="22" t="s">
        <v>24</v>
      </c>
      <c r="B27" s="23" t="s">
        <v>25</v>
      </c>
      <c r="C27" s="24">
        <v>60000</v>
      </c>
      <c r="D27" s="24">
        <v>0</v>
      </c>
      <c r="E27" s="24">
        <v>60000</v>
      </c>
      <c r="F27" s="24">
        <v>4342.5600000000004</v>
      </c>
      <c r="G27" s="7">
        <f t="shared" si="0"/>
        <v>7.237600000000001E-2</v>
      </c>
      <c r="H27" s="24">
        <v>4342.5600000000004</v>
      </c>
      <c r="I27" s="24">
        <v>0</v>
      </c>
      <c r="J27" s="24">
        <v>4342.5600000000004</v>
      </c>
      <c r="K27" s="7">
        <f t="shared" si="1"/>
        <v>1</v>
      </c>
      <c r="L27" s="24">
        <v>0</v>
      </c>
      <c r="M27" s="8">
        <f t="shared" si="2"/>
        <v>-55657.440000000002</v>
      </c>
    </row>
    <row r="28" spans="1:13" x14ac:dyDescent="0.3">
      <c r="A28" s="22" t="s">
        <v>26</v>
      </c>
      <c r="B28" s="23" t="s">
        <v>27</v>
      </c>
      <c r="C28" s="24">
        <v>0</v>
      </c>
      <c r="D28" s="24">
        <v>0</v>
      </c>
      <c r="E28" s="24">
        <v>0</v>
      </c>
      <c r="F28" s="24">
        <v>0</v>
      </c>
      <c r="G28" s="7" t="str">
        <f t="shared" si="0"/>
        <v xml:space="preserve"> </v>
      </c>
      <c r="H28" s="24">
        <v>0</v>
      </c>
      <c r="I28" s="24">
        <v>0</v>
      </c>
      <c r="J28" s="24">
        <v>0</v>
      </c>
      <c r="K28" s="7" t="str">
        <f t="shared" si="1"/>
        <v xml:space="preserve"> </v>
      </c>
      <c r="L28" s="24">
        <v>0</v>
      </c>
      <c r="M28" s="8">
        <f t="shared" si="2"/>
        <v>0</v>
      </c>
    </row>
    <row r="29" spans="1:13" x14ac:dyDescent="0.3">
      <c r="A29" s="22" t="s">
        <v>28</v>
      </c>
      <c r="B29" s="23" t="s">
        <v>29</v>
      </c>
      <c r="C29" s="24">
        <v>13068589</v>
      </c>
      <c r="D29" s="24">
        <v>0</v>
      </c>
      <c r="E29" s="24">
        <v>13068589</v>
      </c>
      <c r="F29" s="24">
        <v>5100000</v>
      </c>
      <c r="G29" s="7">
        <f t="shared" si="0"/>
        <v>0.39024871009410428</v>
      </c>
      <c r="H29" s="24">
        <v>5100000</v>
      </c>
      <c r="I29" s="24">
        <v>0</v>
      </c>
      <c r="J29" s="24">
        <v>5100000</v>
      </c>
      <c r="K29" s="7">
        <f t="shared" si="1"/>
        <v>1</v>
      </c>
      <c r="L29" s="24">
        <v>0</v>
      </c>
      <c r="M29" s="8">
        <f t="shared" si="2"/>
        <v>-7968589</v>
      </c>
    </row>
    <row r="30" spans="1:13" x14ac:dyDescent="0.3">
      <c r="A30" s="22" t="s">
        <v>30</v>
      </c>
      <c r="B30" s="23" t="s">
        <v>31</v>
      </c>
      <c r="C30" s="24">
        <v>250000</v>
      </c>
      <c r="D30" s="24">
        <v>0</v>
      </c>
      <c r="E30" s="24">
        <v>250000</v>
      </c>
      <c r="F30" s="24">
        <v>9639.99</v>
      </c>
      <c r="G30" s="7">
        <f t="shared" si="0"/>
        <v>3.8559959999999997E-2</v>
      </c>
      <c r="H30" s="24">
        <v>9639.99</v>
      </c>
      <c r="I30" s="24">
        <v>0</v>
      </c>
      <c r="J30" s="24">
        <v>9639.99</v>
      </c>
      <c r="K30" s="7">
        <f t="shared" si="1"/>
        <v>1</v>
      </c>
      <c r="L30" s="24">
        <v>0</v>
      </c>
      <c r="M30" s="8">
        <f t="shared" si="2"/>
        <v>-240360.01</v>
      </c>
    </row>
    <row r="31" spans="1:13" x14ac:dyDescent="0.3">
      <c r="A31" s="22" t="s">
        <v>32</v>
      </c>
      <c r="B31" s="23" t="s">
        <v>33</v>
      </c>
      <c r="C31" s="24">
        <v>350000</v>
      </c>
      <c r="D31" s="24">
        <v>0</v>
      </c>
      <c r="E31" s="24">
        <v>350000</v>
      </c>
      <c r="F31" s="24">
        <v>0</v>
      </c>
      <c r="G31" s="7">
        <f t="shared" si="0"/>
        <v>0</v>
      </c>
      <c r="H31" s="24">
        <v>0</v>
      </c>
      <c r="I31" s="24">
        <v>0</v>
      </c>
      <c r="J31" s="24">
        <v>0</v>
      </c>
      <c r="K31" s="7" t="str">
        <f t="shared" si="1"/>
        <v xml:space="preserve"> </v>
      </c>
      <c r="L31" s="24">
        <v>0</v>
      </c>
      <c r="M31" s="8">
        <f t="shared" si="2"/>
        <v>-350000</v>
      </c>
    </row>
    <row r="32" spans="1:13" x14ac:dyDescent="0.3">
      <c r="A32" s="22" t="s">
        <v>34</v>
      </c>
      <c r="B32" s="23" t="s">
        <v>35</v>
      </c>
      <c r="C32" s="24">
        <v>68000</v>
      </c>
      <c r="D32" s="24">
        <v>0</v>
      </c>
      <c r="E32" s="24">
        <v>68000</v>
      </c>
      <c r="F32" s="24">
        <v>0</v>
      </c>
      <c r="G32" s="7">
        <f t="shared" si="0"/>
        <v>0</v>
      </c>
      <c r="H32" s="24">
        <v>0</v>
      </c>
      <c r="I32" s="24">
        <v>0</v>
      </c>
      <c r="J32" s="24">
        <v>0</v>
      </c>
      <c r="K32" s="7" t="str">
        <f t="shared" si="1"/>
        <v xml:space="preserve"> </v>
      </c>
      <c r="L32" s="24">
        <v>0</v>
      </c>
      <c r="M32" s="8">
        <f t="shared" si="2"/>
        <v>-68000</v>
      </c>
    </row>
    <row r="33" spans="1:13" x14ac:dyDescent="0.3">
      <c r="A33" s="22" t="s">
        <v>36</v>
      </c>
      <c r="B33" s="23" t="s">
        <v>92</v>
      </c>
      <c r="C33" s="24">
        <v>410000</v>
      </c>
      <c r="D33" s="24">
        <v>0</v>
      </c>
      <c r="E33" s="24">
        <v>410000</v>
      </c>
      <c r="F33" s="24">
        <v>0</v>
      </c>
      <c r="G33" s="7">
        <f t="shared" si="0"/>
        <v>0</v>
      </c>
      <c r="H33" s="24">
        <v>0</v>
      </c>
      <c r="I33" s="24">
        <v>0</v>
      </c>
      <c r="J33" s="24">
        <v>0</v>
      </c>
      <c r="K33" s="7" t="str">
        <f t="shared" si="1"/>
        <v xml:space="preserve"> </v>
      </c>
      <c r="L33" s="24">
        <v>0</v>
      </c>
      <c r="M33" s="8">
        <f t="shared" si="2"/>
        <v>-410000</v>
      </c>
    </row>
    <row r="34" spans="1:13" x14ac:dyDescent="0.3">
      <c r="A34" s="22" t="s">
        <v>58</v>
      </c>
      <c r="B34" s="23" t="s">
        <v>93</v>
      </c>
      <c r="C34" s="24">
        <v>0</v>
      </c>
      <c r="D34" s="24">
        <v>0</v>
      </c>
      <c r="E34" s="24">
        <v>0</v>
      </c>
      <c r="F34" s="24">
        <v>40000</v>
      </c>
      <c r="G34" s="7" t="str">
        <f t="shared" si="0"/>
        <v xml:space="preserve"> </v>
      </c>
      <c r="H34" s="24">
        <v>0</v>
      </c>
      <c r="I34" s="24">
        <v>0</v>
      </c>
      <c r="J34" s="24">
        <v>0</v>
      </c>
      <c r="K34" s="7">
        <f t="shared" si="1"/>
        <v>0</v>
      </c>
      <c r="L34" s="24">
        <v>40000</v>
      </c>
      <c r="M34" s="8">
        <f t="shared" si="2"/>
        <v>40000</v>
      </c>
    </row>
    <row r="35" spans="1:13" x14ac:dyDescent="0.3">
      <c r="A35" s="22" t="s">
        <v>59</v>
      </c>
      <c r="B35" s="23" t="s">
        <v>94</v>
      </c>
      <c r="C35" s="24">
        <v>0</v>
      </c>
      <c r="D35" s="24">
        <v>0</v>
      </c>
      <c r="E35" s="24">
        <v>0</v>
      </c>
      <c r="F35" s="24">
        <v>0</v>
      </c>
      <c r="G35" s="7" t="str">
        <f t="shared" si="0"/>
        <v xml:space="preserve"> </v>
      </c>
      <c r="H35" s="24">
        <v>0</v>
      </c>
      <c r="I35" s="24">
        <v>0</v>
      </c>
      <c r="J35" s="24">
        <v>0</v>
      </c>
      <c r="K35" s="7" t="str">
        <f t="shared" si="1"/>
        <v xml:space="preserve"> </v>
      </c>
      <c r="L35" s="24">
        <v>0</v>
      </c>
      <c r="M35" s="8">
        <f t="shared" si="2"/>
        <v>0</v>
      </c>
    </row>
    <row r="36" spans="1:13" x14ac:dyDescent="0.3">
      <c r="A36" s="22" t="s">
        <v>95</v>
      </c>
      <c r="B36" s="23" t="s">
        <v>96</v>
      </c>
      <c r="C36" s="24">
        <v>0</v>
      </c>
      <c r="D36" s="24">
        <v>0</v>
      </c>
      <c r="E36" s="24">
        <v>0</v>
      </c>
      <c r="F36" s="24">
        <v>0</v>
      </c>
      <c r="G36" s="7" t="str">
        <f t="shared" si="0"/>
        <v xml:space="preserve"> </v>
      </c>
      <c r="H36" s="24">
        <v>0</v>
      </c>
      <c r="I36" s="24">
        <v>0</v>
      </c>
      <c r="J36" s="24">
        <v>0</v>
      </c>
      <c r="K36" s="7" t="str">
        <f t="shared" si="1"/>
        <v xml:space="preserve"> </v>
      </c>
      <c r="L36" s="24">
        <v>0</v>
      </c>
      <c r="M36" s="8">
        <f t="shared" si="2"/>
        <v>0</v>
      </c>
    </row>
    <row r="37" spans="1:13" x14ac:dyDescent="0.3">
      <c r="A37" s="22" t="s">
        <v>128</v>
      </c>
      <c r="B37" s="23" t="s">
        <v>129</v>
      </c>
      <c r="C37" s="24">
        <v>18075</v>
      </c>
      <c r="D37" s="24">
        <v>0</v>
      </c>
      <c r="E37" s="24">
        <v>18075</v>
      </c>
      <c r="F37" s="24">
        <v>0</v>
      </c>
      <c r="G37" s="7">
        <f t="shared" si="0"/>
        <v>0</v>
      </c>
      <c r="H37" s="24">
        <v>0</v>
      </c>
      <c r="I37" s="24">
        <v>0</v>
      </c>
      <c r="J37" s="24">
        <v>0</v>
      </c>
      <c r="K37" s="7" t="str">
        <f t="shared" si="1"/>
        <v xml:space="preserve"> </v>
      </c>
      <c r="L37" s="24">
        <v>0</v>
      </c>
      <c r="M37" s="8">
        <f t="shared" si="2"/>
        <v>-18075</v>
      </c>
    </row>
    <row r="38" spans="1:13" x14ac:dyDescent="0.3">
      <c r="A38" s="22" t="s">
        <v>120</v>
      </c>
      <c r="B38" s="23" t="s">
        <v>121</v>
      </c>
      <c r="C38" s="24">
        <v>0</v>
      </c>
      <c r="D38" s="24">
        <v>0</v>
      </c>
      <c r="E38" s="24">
        <v>0</v>
      </c>
      <c r="F38" s="24">
        <v>0</v>
      </c>
      <c r="G38" s="7" t="str">
        <f t="shared" si="0"/>
        <v xml:space="preserve"> </v>
      </c>
      <c r="H38" s="24">
        <v>0</v>
      </c>
      <c r="I38" s="24">
        <v>0</v>
      </c>
      <c r="J38" s="24">
        <v>0</v>
      </c>
      <c r="K38" s="7" t="str">
        <f t="shared" si="1"/>
        <v xml:space="preserve"> </v>
      </c>
      <c r="L38" s="24">
        <v>0</v>
      </c>
      <c r="M38" s="8">
        <f t="shared" si="2"/>
        <v>0</v>
      </c>
    </row>
    <row r="39" spans="1:13" x14ac:dyDescent="0.3">
      <c r="A39" s="22" t="s">
        <v>122</v>
      </c>
      <c r="B39" s="23" t="s">
        <v>123</v>
      </c>
      <c r="C39" s="24">
        <v>0</v>
      </c>
      <c r="D39" s="24">
        <v>0</v>
      </c>
      <c r="E39" s="24">
        <v>0</v>
      </c>
      <c r="F39" s="24">
        <v>8259</v>
      </c>
      <c r="G39" s="7" t="str">
        <f t="shared" si="0"/>
        <v xml:space="preserve"> </v>
      </c>
      <c r="H39" s="24">
        <v>8259</v>
      </c>
      <c r="I39" s="24">
        <v>0</v>
      </c>
      <c r="J39" s="24">
        <v>8259</v>
      </c>
      <c r="K39" s="7">
        <f t="shared" si="1"/>
        <v>1</v>
      </c>
      <c r="L39" s="24">
        <v>0</v>
      </c>
      <c r="M39" s="8">
        <f t="shared" si="2"/>
        <v>8259</v>
      </c>
    </row>
    <row r="40" spans="1:13" x14ac:dyDescent="0.3">
      <c r="A40" s="22" t="s">
        <v>37</v>
      </c>
      <c r="B40" s="23" t="s">
        <v>38</v>
      </c>
      <c r="C40" s="24">
        <v>46000</v>
      </c>
      <c r="D40" s="24">
        <v>0</v>
      </c>
      <c r="E40" s="24">
        <v>46000</v>
      </c>
      <c r="F40" s="24">
        <v>0</v>
      </c>
      <c r="G40" s="7">
        <f t="shared" si="0"/>
        <v>0</v>
      </c>
      <c r="H40" s="24">
        <v>0</v>
      </c>
      <c r="I40" s="24">
        <v>0</v>
      </c>
      <c r="J40" s="24">
        <v>0</v>
      </c>
      <c r="K40" s="7" t="str">
        <f t="shared" si="1"/>
        <v xml:space="preserve"> </v>
      </c>
      <c r="L40" s="24">
        <v>0</v>
      </c>
      <c r="M40" s="8">
        <f t="shared" si="2"/>
        <v>-46000</v>
      </c>
    </row>
    <row r="41" spans="1:13" x14ac:dyDescent="0.3">
      <c r="A41" s="22" t="s">
        <v>39</v>
      </c>
      <c r="B41" s="23" t="s">
        <v>40</v>
      </c>
      <c r="C41" s="24">
        <v>300</v>
      </c>
      <c r="D41" s="24">
        <v>0</v>
      </c>
      <c r="E41" s="24">
        <v>300</v>
      </c>
      <c r="F41" s="24">
        <v>0</v>
      </c>
      <c r="G41" s="7">
        <f t="shared" si="0"/>
        <v>0</v>
      </c>
      <c r="H41" s="24">
        <v>0</v>
      </c>
      <c r="I41" s="24">
        <v>0</v>
      </c>
      <c r="J41" s="24">
        <v>0</v>
      </c>
      <c r="K41" s="7" t="str">
        <f t="shared" si="1"/>
        <v xml:space="preserve"> </v>
      </c>
      <c r="L41" s="24">
        <v>0</v>
      </c>
      <c r="M41" s="8">
        <f t="shared" si="2"/>
        <v>-300</v>
      </c>
    </row>
    <row r="42" spans="1:13" x14ac:dyDescent="0.3">
      <c r="A42" s="22" t="s">
        <v>41</v>
      </c>
      <c r="B42" s="23" t="s">
        <v>97</v>
      </c>
      <c r="C42" s="24">
        <v>8000</v>
      </c>
      <c r="D42" s="24">
        <v>0</v>
      </c>
      <c r="E42" s="24">
        <v>8000</v>
      </c>
      <c r="F42" s="24">
        <v>4000</v>
      </c>
      <c r="G42" s="7">
        <f t="shared" si="0"/>
        <v>0.5</v>
      </c>
      <c r="H42" s="24">
        <v>6688.54</v>
      </c>
      <c r="I42" s="24">
        <v>0</v>
      </c>
      <c r="J42" s="24">
        <v>6688.54</v>
      </c>
      <c r="K42" s="7">
        <f t="shared" si="1"/>
        <v>1.6721349999999999</v>
      </c>
      <c r="L42" s="24">
        <v>-2688.54</v>
      </c>
      <c r="M42" s="8">
        <f t="shared" si="2"/>
        <v>-4000</v>
      </c>
    </row>
    <row r="43" spans="1:13" x14ac:dyDescent="0.3">
      <c r="A43" s="22" t="s">
        <v>98</v>
      </c>
      <c r="B43" s="23" t="s">
        <v>99</v>
      </c>
      <c r="C43" s="24">
        <v>0</v>
      </c>
      <c r="D43" s="24">
        <v>0</v>
      </c>
      <c r="E43" s="24">
        <v>0</v>
      </c>
      <c r="F43" s="24">
        <v>7500</v>
      </c>
      <c r="G43" s="7" t="str">
        <f t="shared" si="0"/>
        <v xml:space="preserve"> </v>
      </c>
      <c r="H43" s="24">
        <v>1000</v>
      </c>
      <c r="I43" s="24">
        <v>0</v>
      </c>
      <c r="J43" s="24">
        <v>1000</v>
      </c>
      <c r="K43" s="7">
        <f t="shared" si="1"/>
        <v>0.13333333333333333</v>
      </c>
      <c r="L43" s="24">
        <v>6500</v>
      </c>
      <c r="M43" s="8">
        <f t="shared" si="2"/>
        <v>7500</v>
      </c>
    </row>
    <row r="44" spans="1:13" x14ac:dyDescent="0.3">
      <c r="A44" s="22" t="s">
        <v>100</v>
      </c>
      <c r="B44" s="23" t="s">
        <v>101</v>
      </c>
      <c r="C44" s="24">
        <v>0</v>
      </c>
      <c r="D44" s="24">
        <v>0</v>
      </c>
      <c r="E44" s="24">
        <v>0</v>
      </c>
      <c r="F44" s="24">
        <v>0</v>
      </c>
      <c r="G44" s="7" t="str">
        <f t="shared" si="0"/>
        <v xml:space="preserve"> </v>
      </c>
      <c r="H44" s="24">
        <v>0</v>
      </c>
      <c r="I44" s="24">
        <v>0</v>
      </c>
      <c r="J44" s="24">
        <v>0</v>
      </c>
      <c r="K44" s="7" t="str">
        <f t="shared" si="1"/>
        <v xml:space="preserve"> </v>
      </c>
      <c r="L44" s="24">
        <v>0</v>
      </c>
      <c r="M44" s="8">
        <f t="shared" si="2"/>
        <v>0</v>
      </c>
    </row>
    <row r="45" spans="1:13" x14ac:dyDescent="0.3">
      <c r="A45" s="22" t="s">
        <v>42</v>
      </c>
      <c r="B45" s="23" t="s">
        <v>43</v>
      </c>
      <c r="C45" s="24">
        <v>278000</v>
      </c>
      <c r="D45" s="24">
        <v>0</v>
      </c>
      <c r="E45" s="24">
        <v>278000</v>
      </c>
      <c r="F45" s="24">
        <v>0</v>
      </c>
      <c r="G45" s="7">
        <f t="shared" si="0"/>
        <v>0</v>
      </c>
      <c r="H45" s="24">
        <v>0</v>
      </c>
      <c r="I45" s="24">
        <v>0</v>
      </c>
      <c r="J45" s="24">
        <v>0</v>
      </c>
      <c r="K45" s="7" t="str">
        <f t="shared" si="1"/>
        <v xml:space="preserve"> </v>
      </c>
      <c r="L45" s="24">
        <v>0</v>
      </c>
      <c r="M45" s="8">
        <f t="shared" si="2"/>
        <v>-278000</v>
      </c>
    </row>
    <row r="46" spans="1:13" x14ac:dyDescent="0.3">
      <c r="A46" s="22" t="s">
        <v>44</v>
      </c>
      <c r="B46" s="23" t="s">
        <v>45</v>
      </c>
      <c r="C46" s="24">
        <v>0</v>
      </c>
      <c r="D46" s="24">
        <v>0</v>
      </c>
      <c r="E46" s="24">
        <v>0</v>
      </c>
      <c r="F46" s="24">
        <v>0</v>
      </c>
      <c r="G46" s="7" t="str">
        <f t="shared" si="0"/>
        <v xml:space="preserve"> </v>
      </c>
      <c r="H46" s="24">
        <v>0</v>
      </c>
      <c r="I46" s="24">
        <v>0</v>
      </c>
      <c r="J46" s="24">
        <v>0</v>
      </c>
      <c r="K46" s="7" t="str">
        <f t="shared" si="1"/>
        <v xml:space="preserve"> </v>
      </c>
      <c r="L46" s="24">
        <v>0</v>
      </c>
      <c r="M46" s="8">
        <f t="shared" si="2"/>
        <v>0</v>
      </c>
    </row>
    <row r="47" spans="1:13" x14ac:dyDescent="0.3">
      <c r="A47" s="22" t="s">
        <v>102</v>
      </c>
      <c r="B47" s="23" t="s">
        <v>103</v>
      </c>
      <c r="C47" s="24">
        <v>0</v>
      </c>
      <c r="D47" s="24">
        <v>0</v>
      </c>
      <c r="E47" s="24">
        <v>0</v>
      </c>
      <c r="F47" s="24">
        <v>0</v>
      </c>
      <c r="G47" s="7" t="str">
        <f t="shared" si="0"/>
        <v xml:space="preserve"> </v>
      </c>
      <c r="H47" s="24">
        <v>0</v>
      </c>
      <c r="I47" s="24">
        <v>0</v>
      </c>
      <c r="J47" s="24">
        <v>0</v>
      </c>
      <c r="K47" s="7" t="str">
        <f t="shared" si="1"/>
        <v xml:space="preserve"> </v>
      </c>
      <c r="L47" s="24">
        <v>0</v>
      </c>
      <c r="M47" s="8">
        <f t="shared" si="2"/>
        <v>0</v>
      </c>
    </row>
    <row r="48" spans="1:13" x14ac:dyDescent="0.3">
      <c r="A48" s="22" t="s">
        <v>104</v>
      </c>
      <c r="B48" s="23" t="s">
        <v>105</v>
      </c>
      <c r="C48" s="24">
        <v>0</v>
      </c>
      <c r="D48" s="24">
        <v>0</v>
      </c>
      <c r="E48" s="24">
        <v>0</v>
      </c>
      <c r="F48" s="24">
        <v>0</v>
      </c>
      <c r="G48" s="7" t="str">
        <f t="shared" si="0"/>
        <v xml:space="preserve"> </v>
      </c>
      <c r="H48" s="24">
        <v>0</v>
      </c>
      <c r="I48" s="24">
        <v>0</v>
      </c>
      <c r="J48" s="24">
        <v>0</v>
      </c>
      <c r="K48" s="7" t="str">
        <f t="shared" si="1"/>
        <v xml:space="preserve"> </v>
      </c>
      <c r="L48" s="24">
        <v>0</v>
      </c>
      <c r="M48" s="8">
        <f t="shared" si="2"/>
        <v>0</v>
      </c>
    </row>
    <row r="49" spans="1:13" x14ac:dyDescent="0.3">
      <c r="A49" s="22" t="s">
        <v>106</v>
      </c>
      <c r="B49" s="23" t="s">
        <v>107</v>
      </c>
      <c r="C49" s="24">
        <v>0</v>
      </c>
      <c r="D49" s="24">
        <v>0</v>
      </c>
      <c r="E49" s="24">
        <v>0</v>
      </c>
      <c r="F49" s="24">
        <v>9000</v>
      </c>
      <c r="G49" s="7" t="str">
        <f t="shared" si="0"/>
        <v xml:space="preserve"> </v>
      </c>
      <c r="H49" s="24">
        <v>9000</v>
      </c>
      <c r="I49" s="24">
        <v>0</v>
      </c>
      <c r="J49" s="24">
        <v>9000</v>
      </c>
      <c r="K49" s="7">
        <f t="shared" si="1"/>
        <v>1</v>
      </c>
      <c r="L49" s="24">
        <v>0</v>
      </c>
      <c r="M49" s="8">
        <f t="shared" si="2"/>
        <v>9000</v>
      </c>
    </row>
    <row r="50" spans="1:13" x14ac:dyDescent="0.3">
      <c r="A50" s="22" t="s">
        <v>108</v>
      </c>
      <c r="B50" s="23" t="s">
        <v>109</v>
      </c>
      <c r="C50" s="24">
        <v>0</v>
      </c>
      <c r="D50" s="24">
        <v>0</v>
      </c>
      <c r="E50" s="24">
        <v>0</v>
      </c>
      <c r="F50" s="24">
        <v>8860.91</v>
      </c>
      <c r="G50" s="7" t="str">
        <f t="shared" si="0"/>
        <v xml:space="preserve"> </v>
      </c>
      <c r="H50" s="24">
        <v>8860.91</v>
      </c>
      <c r="I50" s="24">
        <v>0</v>
      </c>
      <c r="J50" s="24">
        <v>8860.91</v>
      </c>
      <c r="K50" s="7">
        <f t="shared" si="1"/>
        <v>1</v>
      </c>
      <c r="L50" s="24">
        <v>0</v>
      </c>
      <c r="M50" s="8">
        <f t="shared" si="2"/>
        <v>8860.91</v>
      </c>
    </row>
    <row r="51" spans="1:13" x14ac:dyDescent="0.3">
      <c r="A51" s="22" t="s">
        <v>110</v>
      </c>
      <c r="B51" s="23" t="s">
        <v>111</v>
      </c>
      <c r="C51" s="24">
        <v>0</v>
      </c>
      <c r="D51" s="24">
        <v>0</v>
      </c>
      <c r="E51" s="24">
        <v>0</v>
      </c>
      <c r="F51" s="24">
        <v>4429.5</v>
      </c>
      <c r="G51" s="7" t="str">
        <f t="shared" si="0"/>
        <v xml:space="preserve"> </v>
      </c>
      <c r="H51" s="24">
        <v>5671.63</v>
      </c>
      <c r="I51" s="24">
        <v>0</v>
      </c>
      <c r="J51" s="24">
        <v>5671.63</v>
      </c>
      <c r="K51" s="7">
        <f t="shared" si="1"/>
        <v>1.2804221695450955</v>
      </c>
      <c r="L51" s="24">
        <v>-1242.1300000000001</v>
      </c>
      <c r="M51" s="8">
        <f t="shared" si="2"/>
        <v>4429.5</v>
      </c>
    </row>
    <row r="52" spans="1:13" x14ac:dyDescent="0.3">
      <c r="A52" s="22" t="s">
        <v>112</v>
      </c>
      <c r="B52" s="23" t="s">
        <v>113</v>
      </c>
      <c r="C52" s="24">
        <v>0</v>
      </c>
      <c r="D52" s="24">
        <v>0</v>
      </c>
      <c r="E52" s="24">
        <v>0</v>
      </c>
      <c r="F52" s="24">
        <v>25</v>
      </c>
      <c r="G52" s="7" t="str">
        <f t="shared" si="0"/>
        <v xml:space="preserve"> </v>
      </c>
      <c r="H52" s="24">
        <v>25</v>
      </c>
      <c r="I52" s="24">
        <v>0</v>
      </c>
      <c r="J52" s="24">
        <v>25</v>
      </c>
      <c r="K52" s="7">
        <f t="shared" si="1"/>
        <v>1</v>
      </c>
      <c r="L52" s="24">
        <v>0</v>
      </c>
      <c r="M52" s="8">
        <f t="shared" si="2"/>
        <v>25</v>
      </c>
    </row>
    <row r="53" spans="1:13" x14ac:dyDescent="0.3">
      <c r="A53" s="22" t="s">
        <v>46</v>
      </c>
      <c r="B53" s="23" t="s">
        <v>60</v>
      </c>
      <c r="C53" s="24">
        <v>385000</v>
      </c>
      <c r="D53" s="24">
        <v>0</v>
      </c>
      <c r="E53" s="24">
        <v>385000</v>
      </c>
      <c r="F53" s="24">
        <v>0</v>
      </c>
      <c r="G53" s="7">
        <f t="shared" si="0"/>
        <v>0</v>
      </c>
      <c r="H53" s="24">
        <v>0</v>
      </c>
      <c r="I53" s="24">
        <v>0</v>
      </c>
      <c r="J53" s="24">
        <v>0</v>
      </c>
      <c r="K53" s="7" t="str">
        <f t="shared" si="1"/>
        <v xml:space="preserve"> </v>
      </c>
      <c r="L53" s="24">
        <v>0</v>
      </c>
      <c r="M53" s="8">
        <f t="shared" si="2"/>
        <v>-385000</v>
      </c>
    </row>
    <row r="54" spans="1:13" x14ac:dyDescent="0.3">
      <c r="A54" s="22" t="s">
        <v>61</v>
      </c>
      <c r="B54" s="23" t="s">
        <v>114</v>
      </c>
      <c r="C54" s="24">
        <v>0</v>
      </c>
      <c r="D54" s="24">
        <v>0</v>
      </c>
      <c r="E54" s="24">
        <v>0</v>
      </c>
      <c r="F54" s="24">
        <v>3000</v>
      </c>
      <c r="G54" s="7" t="str">
        <f t="shared" si="0"/>
        <v xml:space="preserve"> </v>
      </c>
      <c r="H54" s="24">
        <v>0</v>
      </c>
      <c r="I54" s="24">
        <v>0</v>
      </c>
      <c r="J54" s="24">
        <v>0</v>
      </c>
      <c r="K54" s="7">
        <f t="shared" si="1"/>
        <v>0</v>
      </c>
      <c r="L54" s="24">
        <v>3000</v>
      </c>
      <c r="M54" s="8">
        <f t="shared" si="2"/>
        <v>3000</v>
      </c>
    </row>
    <row r="55" spans="1:13" x14ac:dyDescent="0.3">
      <c r="A55" s="22" t="s">
        <v>62</v>
      </c>
      <c r="B55" s="23" t="s">
        <v>115</v>
      </c>
      <c r="C55" s="24">
        <v>0</v>
      </c>
      <c r="D55" s="24">
        <v>0</v>
      </c>
      <c r="E55" s="24">
        <v>0</v>
      </c>
      <c r="F55" s="24">
        <v>0</v>
      </c>
      <c r="G55" s="7" t="str">
        <f t="shared" si="0"/>
        <v xml:space="preserve"> </v>
      </c>
      <c r="H55" s="24">
        <v>0</v>
      </c>
      <c r="I55" s="24">
        <v>0</v>
      </c>
      <c r="J55" s="24">
        <v>0</v>
      </c>
      <c r="K55" s="7" t="str">
        <f t="shared" si="1"/>
        <v xml:space="preserve"> </v>
      </c>
      <c r="L55" s="24">
        <v>0</v>
      </c>
      <c r="M55" s="8">
        <f t="shared" si="2"/>
        <v>0</v>
      </c>
    </row>
    <row r="56" spans="1:13" x14ac:dyDescent="0.3">
      <c r="A56" s="22" t="s">
        <v>116</v>
      </c>
      <c r="B56" s="23" t="s">
        <v>117</v>
      </c>
      <c r="C56" s="24">
        <v>0</v>
      </c>
      <c r="D56" s="24">
        <v>0</v>
      </c>
      <c r="E56" s="24">
        <v>0</v>
      </c>
      <c r="F56" s="24">
        <v>0</v>
      </c>
      <c r="G56" s="7" t="str">
        <f t="shared" si="0"/>
        <v xml:space="preserve"> </v>
      </c>
      <c r="H56" s="24">
        <v>0</v>
      </c>
      <c r="I56" s="24">
        <v>0</v>
      </c>
      <c r="J56" s="24">
        <v>0</v>
      </c>
      <c r="K56" s="7" t="str">
        <f t="shared" si="1"/>
        <v xml:space="preserve"> </v>
      </c>
      <c r="L56" s="24">
        <v>0</v>
      </c>
      <c r="M56" s="8">
        <f t="shared" si="2"/>
        <v>0</v>
      </c>
    </row>
    <row r="57" spans="1:13" x14ac:dyDescent="0.3">
      <c r="A57" s="22" t="s">
        <v>118</v>
      </c>
      <c r="B57" s="23" t="s">
        <v>131</v>
      </c>
      <c r="C57" s="24">
        <v>0</v>
      </c>
      <c r="D57" s="24">
        <v>0</v>
      </c>
      <c r="E57" s="24">
        <v>0</v>
      </c>
      <c r="F57" s="24">
        <v>0</v>
      </c>
      <c r="G57" s="7" t="str">
        <f t="shared" si="0"/>
        <v xml:space="preserve"> </v>
      </c>
      <c r="H57" s="24">
        <v>0</v>
      </c>
      <c r="I57" s="24">
        <v>0</v>
      </c>
      <c r="J57" s="24">
        <v>0</v>
      </c>
      <c r="K57" s="7" t="str">
        <f t="shared" si="1"/>
        <v xml:space="preserve"> </v>
      </c>
      <c r="L57" s="24">
        <v>0</v>
      </c>
      <c r="M57" s="8">
        <f t="shared" si="2"/>
        <v>0</v>
      </c>
    </row>
    <row r="58" spans="1:13" x14ac:dyDescent="0.3">
      <c r="A58" s="22" t="s">
        <v>130</v>
      </c>
      <c r="B58" s="23" t="s">
        <v>119</v>
      </c>
      <c r="C58" s="24">
        <v>0</v>
      </c>
      <c r="D58" s="24">
        <v>0</v>
      </c>
      <c r="E58" s="24">
        <v>0</v>
      </c>
      <c r="F58" s="24">
        <v>0</v>
      </c>
      <c r="G58" s="7" t="str">
        <f t="shared" si="0"/>
        <v xml:space="preserve"> </v>
      </c>
      <c r="H58" s="24">
        <v>0</v>
      </c>
      <c r="I58" s="24">
        <v>0</v>
      </c>
      <c r="J58" s="24">
        <v>0</v>
      </c>
      <c r="K58" s="7" t="str">
        <f t="shared" si="1"/>
        <v xml:space="preserve"> </v>
      </c>
      <c r="L58" s="24">
        <v>0</v>
      </c>
      <c r="M58" s="8">
        <f t="shared" si="2"/>
        <v>0</v>
      </c>
    </row>
    <row r="59" spans="1:13" s="6" customFormat="1" x14ac:dyDescent="0.3">
      <c r="A59" s="14"/>
      <c r="B59" s="14" t="s">
        <v>16</v>
      </c>
      <c r="C59" s="12">
        <f>SUM(C6:C58)</f>
        <v>16570464</v>
      </c>
      <c r="D59" s="12">
        <f>SUM(D6:D58)</f>
        <v>0</v>
      </c>
      <c r="E59" s="12">
        <f>SUM(E6:E58)</f>
        <v>16570464</v>
      </c>
      <c r="F59" s="12">
        <f>SUM(F6:F58)</f>
        <v>5295888.17</v>
      </c>
      <c r="G59" s="13">
        <f t="shared" ref="G59:G70" si="3">F59/C59</f>
        <v>0.31959806134577762</v>
      </c>
      <c r="H59" s="12">
        <f>SUM(H6:H58)</f>
        <v>5249214.9800000004</v>
      </c>
      <c r="I59" s="12">
        <f>SUM(I6:I58)</f>
        <v>0</v>
      </c>
      <c r="J59" s="12">
        <f>SUM(J6:J58)</f>
        <v>5249214.9800000004</v>
      </c>
      <c r="K59" s="13">
        <f>IF(F59=0," ",J59/F59)</f>
        <v>0.99118690038351032</v>
      </c>
      <c r="L59" s="12">
        <f>SUM(L6:L58)</f>
        <v>46673.19</v>
      </c>
      <c r="M59" s="12">
        <f>SUM(M6:M58)</f>
        <v>-11274575.83</v>
      </c>
    </row>
    <row r="60" spans="1:13" x14ac:dyDescent="0.3">
      <c r="A60" s="2"/>
      <c r="B60" s="2"/>
      <c r="C60" s="8"/>
      <c r="E60" s="8"/>
      <c r="G60" s="7"/>
      <c r="K60" s="7"/>
      <c r="M60" s="8"/>
    </row>
    <row r="61" spans="1:13" x14ac:dyDescent="0.3">
      <c r="A61" s="22" t="s">
        <v>47</v>
      </c>
      <c r="B61" s="23" t="s">
        <v>48</v>
      </c>
      <c r="C61" s="24">
        <v>200000</v>
      </c>
      <c r="D61" s="24">
        <v>0</v>
      </c>
      <c r="E61" s="24">
        <v>200000</v>
      </c>
      <c r="F61" s="24">
        <v>43077.46</v>
      </c>
      <c r="G61" s="18">
        <v>0</v>
      </c>
      <c r="H61" s="24">
        <v>43077.46</v>
      </c>
      <c r="I61" s="24">
        <v>0</v>
      </c>
      <c r="J61" s="24">
        <v>43077.46</v>
      </c>
      <c r="K61" s="7">
        <f>IF(F61=0," ",J61/F61)</f>
        <v>1</v>
      </c>
      <c r="L61" s="24">
        <v>0</v>
      </c>
      <c r="M61" s="8">
        <f>F61-E61</f>
        <v>-156922.54</v>
      </c>
    </row>
    <row r="62" spans="1:13" s="6" customFormat="1" x14ac:dyDescent="0.3">
      <c r="A62" s="14"/>
      <c r="B62" s="14" t="s">
        <v>134</v>
      </c>
      <c r="C62" s="12">
        <f>SUM(C61)</f>
        <v>200000</v>
      </c>
      <c r="D62" s="12">
        <f>SUM(D61)</f>
        <v>0</v>
      </c>
      <c r="E62" s="12">
        <f>SUM(E61)</f>
        <v>200000</v>
      </c>
      <c r="F62" s="12">
        <f>SUM(F61)</f>
        <v>43077.46</v>
      </c>
      <c r="G62" s="13">
        <f t="shared" ref="G62" si="4">F62/C62</f>
        <v>0.2153873</v>
      </c>
      <c r="H62" s="12">
        <f>SUM(H61)</f>
        <v>43077.46</v>
      </c>
      <c r="I62" s="12">
        <f>SUM(I61)</f>
        <v>0</v>
      </c>
      <c r="J62" s="12">
        <f>SUM(J61)</f>
        <v>43077.46</v>
      </c>
      <c r="K62" s="13">
        <f>IF(F62=0," ",J62/F62)</f>
        <v>1</v>
      </c>
      <c r="L62" s="12">
        <f>SUM(L61)</f>
        <v>0</v>
      </c>
      <c r="M62" s="12">
        <f>SUM(M61)</f>
        <v>-156922.54</v>
      </c>
    </row>
    <row r="63" spans="1:13" x14ac:dyDescent="0.3">
      <c r="A63" s="19"/>
      <c r="B63" s="20"/>
      <c r="C63" s="21"/>
      <c r="D63" s="21"/>
      <c r="E63" s="21"/>
      <c r="F63" s="21"/>
      <c r="G63" s="18"/>
      <c r="H63" s="21"/>
      <c r="I63" s="21"/>
      <c r="J63" s="21"/>
      <c r="K63" s="7"/>
      <c r="L63" s="21"/>
      <c r="M63" s="8"/>
    </row>
    <row r="64" spans="1:13" x14ac:dyDescent="0.3">
      <c r="A64" s="22" t="s">
        <v>49</v>
      </c>
      <c r="B64" s="23" t="s">
        <v>50</v>
      </c>
      <c r="C64" s="24">
        <v>1500</v>
      </c>
      <c r="D64" s="24">
        <v>0</v>
      </c>
      <c r="E64" s="24">
        <v>1500</v>
      </c>
      <c r="F64" s="24">
        <v>0</v>
      </c>
      <c r="G64" s="18">
        <v>0</v>
      </c>
      <c r="H64" s="24">
        <v>0</v>
      </c>
      <c r="I64" s="24">
        <v>0</v>
      </c>
      <c r="J64" s="24">
        <v>0</v>
      </c>
      <c r="K64" s="7" t="str">
        <f t="shared" ref="K64:K67" si="5">IF(F64=0," ",J64/F64)</f>
        <v xml:space="preserve"> </v>
      </c>
      <c r="L64" s="24">
        <v>0</v>
      </c>
      <c r="M64" s="8">
        <f t="shared" ref="M64:M67" si="6">F64-E64</f>
        <v>-1500</v>
      </c>
    </row>
    <row r="65" spans="1:13" x14ac:dyDescent="0.3">
      <c r="A65" s="22" t="s">
        <v>51</v>
      </c>
      <c r="B65" s="23" t="s">
        <v>52</v>
      </c>
      <c r="C65" s="24">
        <v>10000</v>
      </c>
      <c r="D65" s="24">
        <v>0</v>
      </c>
      <c r="E65" s="24">
        <v>10000</v>
      </c>
      <c r="F65" s="24">
        <v>0</v>
      </c>
      <c r="G65" s="18">
        <v>0</v>
      </c>
      <c r="H65" s="24">
        <v>0</v>
      </c>
      <c r="I65" s="24">
        <v>0</v>
      </c>
      <c r="J65" s="24">
        <v>0</v>
      </c>
      <c r="K65" s="7" t="str">
        <f t="shared" si="5"/>
        <v xml:space="preserve"> </v>
      </c>
      <c r="L65" s="24">
        <v>0</v>
      </c>
      <c r="M65" s="8">
        <f t="shared" si="6"/>
        <v>-10000</v>
      </c>
    </row>
    <row r="66" spans="1:13" x14ac:dyDescent="0.3">
      <c r="A66" s="22" t="s">
        <v>53</v>
      </c>
      <c r="B66" s="23" t="s">
        <v>54</v>
      </c>
      <c r="C66" s="24">
        <v>10000</v>
      </c>
      <c r="D66" s="24">
        <v>0</v>
      </c>
      <c r="E66" s="24">
        <v>10000</v>
      </c>
      <c r="F66" s="24">
        <v>0</v>
      </c>
      <c r="G66" s="18">
        <v>0</v>
      </c>
      <c r="H66" s="24">
        <v>0</v>
      </c>
      <c r="I66" s="24">
        <v>0</v>
      </c>
      <c r="J66" s="24">
        <v>0</v>
      </c>
      <c r="K66" s="7" t="str">
        <f t="shared" si="5"/>
        <v xml:space="preserve"> </v>
      </c>
      <c r="L66" s="24">
        <v>0</v>
      </c>
      <c r="M66" s="8">
        <f t="shared" si="6"/>
        <v>-10000</v>
      </c>
    </row>
    <row r="67" spans="1:13" x14ac:dyDescent="0.3">
      <c r="A67" s="22" t="s">
        <v>124</v>
      </c>
      <c r="B67" s="23" t="s">
        <v>125</v>
      </c>
      <c r="C67" s="24">
        <v>0</v>
      </c>
      <c r="D67" s="24">
        <v>600000</v>
      </c>
      <c r="E67" s="24">
        <v>600000</v>
      </c>
      <c r="F67" s="24">
        <v>0</v>
      </c>
      <c r="G67" s="18">
        <v>0</v>
      </c>
      <c r="H67" s="24">
        <v>0</v>
      </c>
      <c r="I67" s="24">
        <v>0</v>
      </c>
      <c r="J67" s="24">
        <v>0</v>
      </c>
      <c r="K67" s="7" t="str">
        <f t="shared" si="5"/>
        <v xml:space="preserve"> </v>
      </c>
      <c r="L67" s="24">
        <v>0</v>
      </c>
      <c r="M67" s="8">
        <f t="shared" si="6"/>
        <v>-600000</v>
      </c>
    </row>
    <row r="68" spans="1:13" s="6" customFormat="1" x14ac:dyDescent="0.3">
      <c r="B68" s="14" t="s">
        <v>135</v>
      </c>
      <c r="C68" s="15">
        <f>SUM(C64:C67)</f>
        <v>21500</v>
      </c>
      <c r="D68" s="15">
        <f>SUM(D64:D67)</f>
        <v>600000</v>
      </c>
      <c r="E68" s="15">
        <f>SUM(E64:E67)</f>
        <v>621500</v>
      </c>
      <c r="F68" s="15">
        <f>SUM(F64:F67)</f>
        <v>0</v>
      </c>
      <c r="G68" s="13">
        <f t="shared" si="3"/>
        <v>0</v>
      </c>
      <c r="H68" s="15">
        <f>SUM(H64:H67)</f>
        <v>0</v>
      </c>
      <c r="I68" s="15">
        <f>SUM(I64:I67)</f>
        <v>0</v>
      </c>
      <c r="J68" s="15">
        <f>SUM(J64:J67)</f>
        <v>0</v>
      </c>
      <c r="K68" s="13" t="str">
        <f t="shared" ref="K68" si="7">IF(F68=0," ",J68/F68)</f>
        <v xml:space="preserve"> </v>
      </c>
      <c r="L68" s="15">
        <f>SUM(L64:L67)</f>
        <v>0</v>
      </c>
      <c r="M68" s="15">
        <f>SUM(M64:M67)</f>
        <v>-621500</v>
      </c>
    </row>
    <row r="69" spans="1:13" x14ac:dyDescent="0.3">
      <c r="G69" s="7"/>
      <c r="K69" s="7"/>
    </row>
    <row r="70" spans="1:13" s="6" customFormat="1" x14ac:dyDescent="0.3">
      <c r="B70" s="5" t="s">
        <v>17</v>
      </c>
      <c r="C70" s="12">
        <f>C59+C62+C68</f>
        <v>16791964</v>
      </c>
      <c r="D70" s="12">
        <f>D59+D62+D68</f>
        <v>600000</v>
      </c>
      <c r="E70" s="12">
        <f>E59+E62+E68</f>
        <v>17391964</v>
      </c>
      <c r="F70" s="12">
        <f>F59+F62+F68</f>
        <v>5338965.63</v>
      </c>
      <c r="G70" s="13">
        <f t="shared" si="3"/>
        <v>0.31794765817744725</v>
      </c>
      <c r="H70" s="12">
        <f>H59+H62+H68</f>
        <v>5292292.4400000004</v>
      </c>
      <c r="I70" s="12">
        <f>I59+I62+I68</f>
        <v>0</v>
      </c>
      <c r="J70" s="12">
        <f>J59+J62+J68</f>
        <v>5292292.4400000004</v>
      </c>
      <c r="K70" s="13">
        <f t="shared" ref="K70" si="8">J70/F70</f>
        <v>0.99125800890387084</v>
      </c>
      <c r="L70" s="12">
        <f>L59+L62+L68</f>
        <v>46673.19</v>
      </c>
      <c r="M70" s="12">
        <f>M59+M62+M68</f>
        <v>-12052998.369999999</v>
      </c>
    </row>
  </sheetData>
  <printOptions horizontalCentered="1" gridLines="1"/>
  <pageMargins left="0.19685039370078741" right="0.43307086614173229" top="0.39370078740157483" bottom="0.39370078740157483" header="0" footer="0"/>
  <pageSetup paperSize="9" scale="61" orientation="landscape" r:id="rId1"/>
  <headerFooter alignWithMargins="0">
    <oddHeader>&amp;C
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ingresos 29 dic 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2021-10-01T07:52:01Z</cp:lastPrinted>
  <dcterms:created xsi:type="dcterms:W3CDTF">2016-04-20T09:31:50Z</dcterms:created>
  <dcterms:modified xsi:type="dcterms:W3CDTF">2022-01-05T08:51:48Z</dcterms:modified>
</cp:coreProperties>
</file>