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xr:revisionPtr revIDLastSave="0" documentId="13_ncr:1_{784FB509-BD32-42FC-85E8-46200FF833F4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31 dic 2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8" i="1" l="1"/>
  <c r="J68" i="1"/>
  <c r="I68" i="1"/>
  <c r="H68" i="1"/>
  <c r="F68" i="1"/>
  <c r="E68" i="1"/>
  <c r="D68" i="1"/>
  <c r="C68" i="1"/>
  <c r="C62" i="1"/>
  <c r="L59" i="1"/>
  <c r="J59" i="1"/>
  <c r="I59" i="1"/>
  <c r="H59" i="1"/>
  <c r="F59" i="1"/>
  <c r="E59" i="1"/>
  <c r="D59" i="1"/>
  <c r="H62" i="1"/>
  <c r="I62" i="1"/>
  <c r="J62" i="1"/>
  <c r="L62" i="1"/>
  <c r="F62" i="1"/>
  <c r="E62" i="1"/>
  <c r="D62" i="1"/>
  <c r="G54" i="1"/>
  <c r="G55" i="1"/>
  <c r="G56" i="1"/>
  <c r="G57" i="1"/>
  <c r="G58" i="1"/>
  <c r="K54" i="1"/>
  <c r="K55" i="1"/>
  <c r="K56" i="1"/>
  <c r="K57" i="1"/>
  <c r="K58" i="1"/>
  <c r="M53" i="1"/>
  <c r="M54" i="1"/>
  <c r="M55" i="1"/>
  <c r="M56" i="1"/>
  <c r="M57" i="1"/>
  <c r="M58" i="1"/>
  <c r="K62" i="1" l="1"/>
  <c r="J70" i="1"/>
  <c r="D70" i="1"/>
  <c r="I70" i="1"/>
  <c r="F70" i="1"/>
  <c r="L70" i="1"/>
  <c r="H70" i="1"/>
  <c r="E70" i="1"/>
  <c r="G62" i="1"/>
  <c r="K64" i="1" l="1"/>
  <c r="K65" i="1"/>
  <c r="K66" i="1"/>
  <c r="K6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64" i="1" l="1"/>
  <c r="M65" i="1"/>
  <c r="M66" i="1"/>
  <c r="M67" i="1"/>
  <c r="M68" i="1" l="1"/>
  <c r="C59" i="1"/>
  <c r="C70" i="1" s="1"/>
  <c r="G6" i="1"/>
  <c r="G59" i="1" l="1"/>
  <c r="K6" i="1"/>
  <c r="M61" i="1" l="1"/>
  <c r="M62" i="1" s="1"/>
  <c r="K61" i="1"/>
  <c r="K68" i="1" l="1"/>
  <c r="K59" i="1" l="1"/>
  <c r="G70" i="1" l="1"/>
  <c r="M6" i="1"/>
  <c r="M59" i="1" s="1"/>
  <c r="M70" i="1" s="1"/>
  <c r="K70" i="1" l="1"/>
  <c r="G68" i="1"/>
</calcChain>
</file>

<file path=xl/sharedStrings.xml><?xml version="1.0" encoding="utf-8"?>
<sst xmlns="http://schemas.openxmlformats.org/spreadsheetml/2006/main" count="136" uniqueCount="136">
  <si>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</si>
  <si>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</si>
  <si>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</si>
  <si>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</si>
  <si>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</si>
  <si>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</si>
  <si>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</si>
  <si>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</si>
  <si>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</si>
  <si>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</si>
  <si>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</si>
  <si>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</si>
  <si>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</si>
  <si>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</si>
  <si>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</si>
  <si>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</si>
  <si>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</si>
  <si>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</si>
  <si>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34400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</si>
  <si>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</si>
  <si>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</si>
  <si>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</si>
  <si>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</si>
  <si>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</si>
  <si>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</si>
  <si>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</si>
  <si>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</si>
  <si>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</si>
  <si>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</si>
  <si>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</si>
  <si>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</si>
  <si>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</si>
  <si>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</si>
  <si>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</si>
  <si>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</si>
  <si>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</si>
  <si>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</si>
  <si>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</si>
  <si>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</si>
  <si>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</si>
  <si>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</si>
  <si>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</si>
  <si>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</si>
  <si>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</si>
  <si>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</si>
  <si>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</si>
  <si>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</si>
  <si>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</si>
  <si>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</si>
  <si>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</si>
  <si>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</si>
  <si>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</si>
  <si>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</si>
  <si>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</si>
  <si>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</si>
  <si>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</si>
  <si>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</si>
  <si>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</si>
  <si>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</si>
  <si>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</si>
  <si>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</si>
  <si>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</si>
  <si>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</si>
  <si>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</si>
  <si>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</si>
  <si>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</si>
  <si>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</si>
  <si>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</si>
  <si>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</si>
  <si>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</si>
  <si>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</si>
  <si>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</si>
  <si>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</si>
  <si>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</si>
  <si>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</si>
  <si>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</si>
  <si>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</si>
  <si>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</si>
  <si>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</si>
  <si>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</si>
  <si>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</si>
  <si>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</si>
  <si>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</si>
  <si>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</si>
  <si>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</si>
  <si>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</si>
  <si>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</si>
  <si>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</si>
  <si>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</si>
  <si>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</si>
  <si>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</si>
  <si>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</si>
  <si>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</si>
  <si>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</si>
  <si>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</si>
  <si>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</si>
  <si>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</si>
  <si>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</si>
  <si>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</si>
  <si>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</si>
  <si>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</si>
  <si>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</si>
  <si>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</si>
  <si>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</si>
  <si>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</si>
  <si>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</si>
  <si>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</si>
  <si>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</si>
  <si>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</si>
  <si>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</si>
  <si>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</si>
  <si>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</si>
  <si>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</si>
  <si>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</si>
  <si>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</si>
  <si>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</si>
  <si>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</si>
  <si>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</si>
  <si>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</si>
  <si>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</si>
  <si>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</si>
  <si>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</si>
  <si>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</si>
  <si>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</si>
  <si>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</si>
  <si>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</si>
  <si>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36006</t>
  </si>
  <si>
    <t>Venta de otros bienes MUSEO CASA COLON</t>
  </si>
  <si>
    <t>48900</t>
  </si>
  <si>
    <t>Donaciones Amigos de los Museos</t>
  </si>
  <si>
    <t>59905</t>
  </si>
  <si>
    <t>Convenios Patrocinio Publicitario TEATRO CALDERON</t>
  </si>
  <si>
    <t>36007</t>
  </si>
  <si>
    <t>Venta de publicaciones EXPOSICIONES FMC</t>
  </si>
  <si>
    <t>Total operaciones de capital</t>
  </si>
  <si>
    <t>Total 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</si>
</sst>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/&quot;mm&quot;/&quot;yyyy"/>
    <numFmt numFmtId="165" formatCode="_-* #,##0.00\ _€_-;\-* #,##0.00\ _€_-;_-* &quot;-&quot;??\ _€_-;_-@_-"/>
    <numFmt numFmtId="166" formatCode="_-* #,##0\ _€_-;\-* #,##0\ _€_-;_-* &quot;-&quot;\ _€_-;_-@_-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4" fillId="0" borderId="0"/>
    <xf numFmtId="0" fontId="3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Fill="1" applyBorder="1" applyAlignment="1" applyProtection="1"/>
    <xf numFmtId="1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8" fillId="0" borderId="0" xfId="3" applyNumberFormat="1" applyFont="1"/>
    <xf numFmtId="1" fontId="8" fillId="0" borderId="0" xfId="4" applyNumberFormat="1" applyFont="1"/>
    <xf numFmtId="49" fontId="8" fillId="0" borderId="0" xfId="4" applyNumberFormat="1" applyFont="1"/>
    <xf numFmtId="4" fontId="8" fillId="0" borderId="0" xfId="4" applyNumberFormat="1" applyFont="1"/>
    <xf numFmtId="1" fontId="8" fillId="0" borderId="0" xfId="5" applyNumberFormat="1" applyFont="1"/>
    <xf numFmtId="49" fontId="8" fillId="0" borderId="0" xfId="5" applyNumberFormat="1" applyFont="1"/>
    <xf numFmtId="4" fontId="8" fillId="0" borderId="0" xfId="5" applyNumberFormat="1" applyFont="1"/>
  </cellXfs>
  <cellStyles count="6">
    <cellStyle name="Buena" xfId="1" xr:uid="{00000000-0005-0000-0000-000000000000}"/>
    <cellStyle name="Normal" xfId="0" builtinId="0"/>
    <cellStyle name="Normal_Ejecución ingresos 1º TRIMESTRE" xfId="3" xr:uid="{00000000-0005-0000-0000-000002000000}"/>
    <cellStyle name="Normal_Ejecución ingresos 30 junio 21" xfId="4" xr:uid="{00000000-0005-0000-0000-000003000000}"/>
    <cellStyle name="Normal_Ejecución ingresos 31 dic 21" xfId="5" xr:uid="{EB508886-81D9-4BAC-A7AC-4CBA9637C842}"/>
    <cellStyle name="Título 1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view="pageLayout" zoomScaleNormal="100" workbookViewId="0"/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796875" style="1" bestFit="1" customWidth="1"/>
    <col min="4" max="4" width="12.3984375" style="1" customWidth="1"/>
    <col min="5" max="5" width="12.5" style="1" bestFit="1" customWidth="1"/>
    <col min="6" max="6" width="12.3984375" style="1" bestFit="1" customWidth="1"/>
    <col min="7" max="7" width="11.5" style="1" bestFit="1" customWidth="1"/>
    <col min="8" max="8" width="12.3984375" style="1" bestFit="1" customWidth="1"/>
    <col min="9" max="9" width="11.5" style="1" bestFit="1" customWidth="1"/>
    <col min="10" max="10" width="12.3984375" style="1" bestFit="1" customWidth="1"/>
    <col min="11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2021</v>
      </c>
      <c r="K2" s="3"/>
    </row>
    <row r="3" spans="1:13" x14ac:dyDescent="0.3">
      <c r="A3" s="5" t="s">
        <v>14</v>
      </c>
      <c r="B3" s="6"/>
      <c r="C3" s="17">
        <v>44561</v>
      </c>
    </row>
    <row r="5" spans="1:13" s="6" customFormat="1" ht="26" x14ac:dyDescent="0.3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22" t="s">
        <v>18</v>
      </c>
      <c r="B6" s="23" t="s">
        <v>63</v>
      </c>
      <c r="C6" s="24">
        <v>1598000</v>
      </c>
      <c r="D6" s="24">
        <v>0</v>
      </c>
      <c r="E6" s="24">
        <v>1598000</v>
      </c>
      <c r="F6" s="24">
        <v>75385.179999999993</v>
      </c>
      <c r="G6" s="7">
        <f>IF(C6=0," ",F6/C6)</f>
        <v>4.7174705882352938E-2</v>
      </c>
      <c r="H6" s="24">
        <v>72358.179999999993</v>
      </c>
      <c r="I6" s="24">
        <v>709</v>
      </c>
      <c r="J6" s="24">
        <v>71649.179999999993</v>
      </c>
      <c r="K6" s="7">
        <f>IF(F6=0," ",J6/F6)</f>
        <v>0.95044118751192208</v>
      </c>
      <c r="L6" s="24">
        <v>3736</v>
      </c>
      <c r="M6" s="8">
        <f>F6-E6</f>
        <v>-1522614.82</v>
      </c>
    </row>
    <row r="7" spans="1:13" x14ac:dyDescent="0.3">
      <c r="A7" s="22" t="s">
        <v>55</v>
      </c>
      <c r="B7" s="23" t="s">
        <v>56</v>
      </c>
      <c r="C7" s="24">
        <v>0</v>
      </c>
      <c r="D7" s="24">
        <v>0</v>
      </c>
      <c r="E7" s="24">
        <v>0</v>
      </c>
      <c r="F7" s="24">
        <v>541733.04</v>
      </c>
      <c r="G7" s="7" t="str">
        <f t="shared" ref="G7:G58" si="0">IF(C7=0," ",F7/C7)</f>
        <v xml:space="preserve"> </v>
      </c>
      <c r="H7" s="24">
        <v>552007.14</v>
      </c>
      <c r="I7" s="24">
        <v>10398.5</v>
      </c>
      <c r="J7" s="24">
        <v>541608.64</v>
      </c>
      <c r="K7" s="7">
        <f t="shared" ref="K7:K58" si="1">IF(F7=0," ",J7/F7)</f>
        <v>0.99977036659975549</v>
      </c>
      <c r="L7" s="24">
        <v>124.4</v>
      </c>
      <c r="M7" s="8">
        <f t="shared" ref="M7:M58" si="2">F7-E7</f>
        <v>541733.04</v>
      </c>
    </row>
    <row r="8" spans="1:13" x14ac:dyDescent="0.3">
      <c r="A8" s="22" t="s">
        <v>57</v>
      </c>
      <c r="B8" s="23" t="s">
        <v>64</v>
      </c>
      <c r="C8" s="24">
        <v>0</v>
      </c>
      <c r="D8" s="24">
        <v>0</v>
      </c>
      <c r="E8" s="24">
        <v>0</v>
      </c>
      <c r="F8" s="24">
        <v>110233</v>
      </c>
      <c r="G8" s="7" t="str">
        <f t="shared" si="0"/>
        <v xml:space="preserve"> </v>
      </c>
      <c r="H8" s="24">
        <v>110233</v>
      </c>
      <c r="I8" s="24">
        <v>0</v>
      </c>
      <c r="J8" s="24">
        <v>110233</v>
      </c>
      <c r="K8" s="7">
        <f t="shared" si="1"/>
        <v>1</v>
      </c>
      <c r="L8" s="24">
        <v>0</v>
      </c>
      <c r="M8" s="8">
        <f t="shared" si="2"/>
        <v>110233</v>
      </c>
    </row>
    <row r="9" spans="1:13" x14ac:dyDescent="0.3">
      <c r="A9" s="22" t="s">
        <v>65</v>
      </c>
      <c r="B9" s="23" t="s">
        <v>66</v>
      </c>
      <c r="C9" s="24">
        <v>0</v>
      </c>
      <c r="D9" s="24">
        <v>0</v>
      </c>
      <c r="E9" s="24">
        <v>0</v>
      </c>
      <c r="F9" s="24">
        <v>34074.400000000001</v>
      </c>
      <c r="G9" s="7" t="str">
        <f t="shared" si="0"/>
        <v xml:space="preserve"> </v>
      </c>
      <c r="H9" s="24">
        <v>34074.400000000001</v>
      </c>
      <c r="I9" s="24">
        <v>0</v>
      </c>
      <c r="J9" s="24">
        <v>34074.400000000001</v>
      </c>
      <c r="K9" s="7">
        <f t="shared" si="1"/>
        <v>1</v>
      </c>
      <c r="L9" s="24">
        <v>0</v>
      </c>
      <c r="M9" s="8">
        <f t="shared" si="2"/>
        <v>34074.400000000001</v>
      </c>
    </row>
    <row r="10" spans="1:13" x14ac:dyDescent="0.3">
      <c r="A10" s="22" t="s">
        <v>67</v>
      </c>
      <c r="B10" s="23" t="s">
        <v>68</v>
      </c>
      <c r="C10" s="24">
        <v>0</v>
      </c>
      <c r="D10" s="24">
        <v>0</v>
      </c>
      <c r="E10" s="24">
        <v>0</v>
      </c>
      <c r="F10" s="24">
        <v>38779</v>
      </c>
      <c r="G10" s="7" t="str">
        <f t="shared" si="0"/>
        <v xml:space="preserve"> </v>
      </c>
      <c r="H10" s="24">
        <v>38578</v>
      </c>
      <c r="I10" s="24">
        <v>0</v>
      </c>
      <c r="J10" s="24">
        <v>38578</v>
      </c>
      <c r="K10" s="7">
        <f t="shared" si="1"/>
        <v>0.99481678227906856</v>
      </c>
      <c r="L10" s="24">
        <v>201</v>
      </c>
      <c r="M10" s="8">
        <f t="shared" si="2"/>
        <v>38779</v>
      </c>
    </row>
    <row r="11" spans="1:13" x14ac:dyDescent="0.3">
      <c r="A11" s="22" t="s">
        <v>69</v>
      </c>
      <c r="B11" s="23" t="s">
        <v>70</v>
      </c>
      <c r="C11" s="24">
        <v>0</v>
      </c>
      <c r="D11" s="24">
        <v>0</v>
      </c>
      <c r="E11" s="24">
        <v>0</v>
      </c>
      <c r="F11" s="24">
        <v>150</v>
      </c>
      <c r="G11" s="7" t="str">
        <f t="shared" si="0"/>
        <v xml:space="preserve"> </v>
      </c>
      <c r="H11" s="24">
        <v>0</v>
      </c>
      <c r="I11" s="24">
        <v>0</v>
      </c>
      <c r="J11" s="24">
        <v>0</v>
      </c>
      <c r="K11" s="7">
        <f t="shared" si="1"/>
        <v>0</v>
      </c>
      <c r="L11" s="24">
        <v>150</v>
      </c>
      <c r="M11" s="8">
        <f t="shared" si="2"/>
        <v>150</v>
      </c>
    </row>
    <row r="12" spans="1:13" x14ac:dyDescent="0.3">
      <c r="A12" s="22" t="s">
        <v>71</v>
      </c>
      <c r="B12" s="23" t="s">
        <v>72</v>
      </c>
      <c r="C12" s="24">
        <v>0</v>
      </c>
      <c r="D12" s="24">
        <v>0</v>
      </c>
      <c r="E12" s="24">
        <v>0</v>
      </c>
      <c r="F12" s="24">
        <v>5640</v>
      </c>
      <c r="G12" s="7" t="str">
        <f t="shared" si="0"/>
        <v xml:space="preserve"> </v>
      </c>
      <c r="H12" s="24">
        <v>5640</v>
      </c>
      <c r="I12" s="24">
        <v>0</v>
      </c>
      <c r="J12" s="24">
        <v>5640</v>
      </c>
      <c r="K12" s="7">
        <f t="shared" si="1"/>
        <v>1</v>
      </c>
      <c r="L12" s="24">
        <v>0</v>
      </c>
      <c r="M12" s="8">
        <f t="shared" si="2"/>
        <v>5640</v>
      </c>
    </row>
    <row r="13" spans="1:13" x14ac:dyDescent="0.3">
      <c r="A13" s="22" t="s">
        <v>73</v>
      </c>
      <c r="B13" s="23" t="s">
        <v>74</v>
      </c>
      <c r="C13" s="24">
        <v>0</v>
      </c>
      <c r="D13" s="24">
        <v>0</v>
      </c>
      <c r="E13" s="24">
        <v>0</v>
      </c>
      <c r="F13" s="24">
        <v>3264</v>
      </c>
      <c r="G13" s="7" t="str">
        <f t="shared" si="0"/>
        <v xml:space="preserve"> </v>
      </c>
      <c r="H13" s="24">
        <v>3264</v>
      </c>
      <c r="I13" s="24">
        <v>0</v>
      </c>
      <c r="J13" s="24">
        <v>3264</v>
      </c>
      <c r="K13" s="7">
        <f t="shared" si="1"/>
        <v>1</v>
      </c>
      <c r="L13" s="24">
        <v>0</v>
      </c>
      <c r="M13" s="8">
        <f t="shared" si="2"/>
        <v>3264</v>
      </c>
    </row>
    <row r="14" spans="1:13" x14ac:dyDescent="0.3">
      <c r="A14" s="22" t="s">
        <v>19</v>
      </c>
      <c r="B14" s="23" t="s">
        <v>75</v>
      </c>
      <c r="C14" s="24">
        <v>3500</v>
      </c>
      <c r="D14" s="24">
        <v>0</v>
      </c>
      <c r="E14" s="24">
        <v>3500</v>
      </c>
      <c r="F14" s="24">
        <v>0</v>
      </c>
      <c r="G14" s="7">
        <f t="shared" si="0"/>
        <v>0</v>
      </c>
      <c r="H14" s="24">
        <v>0</v>
      </c>
      <c r="I14" s="24">
        <v>0</v>
      </c>
      <c r="J14" s="24">
        <v>0</v>
      </c>
      <c r="K14" s="7" t="str">
        <f t="shared" si="1"/>
        <v xml:space="preserve"> </v>
      </c>
      <c r="L14" s="24">
        <v>0</v>
      </c>
      <c r="M14" s="8">
        <f t="shared" si="2"/>
        <v>-3500</v>
      </c>
    </row>
    <row r="15" spans="1:13" x14ac:dyDescent="0.3">
      <c r="A15" s="22" t="s">
        <v>76</v>
      </c>
      <c r="B15" s="23" t="s">
        <v>77</v>
      </c>
      <c r="C15" s="24">
        <v>0</v>
      </c>
      <c r="D15" s="24">
        <v>0</v>
      </c>
      <c r="E15" s="24">
        <v>0</v>
      </c>
      <c r="F15" s="24">
        <v>1322.32</v>
      </c>
      <c r="G15" s="7" t="str">
        <f t="shared" si="0"/>
        <v xml:space="preserve"> </v>
      </c>
      <c r="H15" s="24">
        <v>1322.32</v>
      </c>
      <c r="I15" s="24">
        <v>0</v>
      </c>
      <c r="J15" s="24">
        <v>1322.32</v>
      </c>
      <c r="K15" s="7">
        <f t="shared" si="1"/>
        <v>1</v>
      </c>
      <c r="L15" s="24">
        <v>0</v>
      </c>
      <c r="M15" s="8">
        <f t="shared" si="2"/>
        <v>1322.32</v>
      </c>
    </row>
    <row r="16" spans="1:13" x14ac:dyDescent="0.3">
      <c r="A16" s="22" t="s">
        <v>78</v>
      </c>
      <c r="B16" s="23" t="s">
        <v>79</v>
      </c>
      <c r="C16" s="24">
        <v>0</v>
      </c>
      <c r="D16" s="24">
        <v>0</v>
      </c>
      <c r="E16" s="24">
        <v>0</v>
      </c>
      <c r="F16" s="24">
        <v>307.44</v>
      </c>
      <c r="G16" s="7" t="str">
        <f t="shared" si="0"/>
        <v xml:space="preserve"> </v>
      </c>
      <c r="H16" s="24">
        <v>307.44</v>
      </c>
      <c r="I16" s="24">
        <v>0</v>
      </c>
      <c r="J16" s="24">
        <v>307.44</v>
      </c>
      <c r="K16" s="7">
        <f t="shared" si="1"/>
        <v>1</v>
      </c>
      <c r="L16" s="24">
        <v>0</v>
      </c>
      <c r="M16" s="8">
        <f t="shared" si="2"/>
        <v>307.44</v>
      </c>
    </row>
    <row r="17" spans="1:13" x14ac:dyDescent="0.3">
      <c r="A17" s="22" t="s">
        <v>80</v>
      </c>
      <c r="B17" s="23" t="s">
        <v>81</v>
      </c>
      <c r="C17" s="24">
        <v>0</v>
      </c>
      <c r="D17" s="24">
        <v>0</v>
      </c>
      <c r="E17" s="24">
        <v>0</v>
      </c>
      <c r="F17" s="24">
        <v>0</v>
      </c>
      <c r="G17" s="7" t="str">
        <f t="shared" si="0"/>
        <v xml:space="preserve"> </v>
      </c>
      <c r="H17" s="24">
        <v>0</v>
      </c>
      <c r="I17" s="24">
        <v>0</v>
      </c>
      <c r="J17" s="24">
        <v>0</v>
      </c>
      <c r="K17" s="7" t="str">
        <f t="shared" si="1"/>
        <v xml:space="preserve"> </v>
      </c>
      <c r="L17" s="24">
        <v>0</v>
      </c>
      <c r="M17" s="8">
        <f t="shared" si="2"/>
        <v>0</v>
      </c>
    </row>
    <row r="18" spans="1:13" x14ac:dyDescent="0.3">
      <c r="A18" s="22" t="s">
        <v>20</v>
      </c>
      <c r="B18" s="23" t="s">
        <v>82</v>
      </c>
      <c r="C18" s="24">
        <v>27000</v>
      </c>
      <c r="D18" s="24">
        <v>0</v>
      </c>
      <c r="E18" s="24">
        <v>27000</v>
      </c>
      <c r="F18" s="24">
        <v>5125.88</v>
      </c>
      <c r="G18" s="7">
        <f t="shared" si="0"/>
        <v>0.18984740740740741</v>
      </c>
      <c r="H18" s="24">
        <v>5125.88</v>
      </c>
      <c r="I18" s="24">
        <v>0</v>
      </c>
      <c r="J18" s="24">
        <v>5125.88</v>
      </c>
      <c r="K18" s="7">
        <f t="shared" si="1"/>
        <v>1</v>
      </c>
      <c r="L18" s="24">
        <v>0</v>
      </c>
      <c r="M18" s="8">
        <f t="shared" si="2"/>
        <v>-21874.12</v>
      </c>
    </row>
    <row r="19" spans="1:13" x14ac:dyDescent="0.3">
      <c r="A19" s="22" t="s">
        <v>21</v>
      </c>
      <c r="B19" s="23" t="s">
        <v>83</v>
      </c>
      <c r="C19" s="24">
        <v>0</v>
      </c>
      <c r="D19" s="24">
        <v>0</v>
      </c>
      <c r="E19" s="24">
        <v>0</v>
      </c>
      <c r="F19" s="24">
        <v>2514.88</v>
      </c>
      <c r="G19" s="7" t="str">
        <f t="shared" si="0"/>
        <v xml:space="preserve"> </v>
      </c>
      <c r="H19" s="24">
        <v>2514.88</v>
      </c>
      <c r="I19" s="24">
        <v>0</v>
      </c>
      <c r="J19" s="24">
        <v>2514.88</v>
      </c>
      <c r="K19" s="7">
        <f t="shared" si="1"/>
        <v>1</v>
      </c>
      <c r="L19" s="24">
        <v>0</v>
      </c>
      <c r="M19" s="8">
        <f t="shared" si="2"/>
        <v>2514.88</v>
      </c>
    </row>
    <row r="20" spans="1:13" x14ac:dyDescent="0.3">
      <c r="A20" s="22" t="s">
        <v>84</v>
      </c>
      <c r="B20" s="23" t="s">
        <v>85</v>
      </c>
      <c r="C20" s="24">
        <v>0</v>
      </c>
      <c r="D20" s="24">
        <v>0</v>
      </c>
      <c r="E20" s="24">
        <v>0</v>
      </c>
      <c r="F20" s="24">
        <v>0</v>
      </c>
      <c r="G20" s="7" t="str">
        <f t="shared" si="0"/>
        <v xml:space="preserve"> </v>
      </c>
      <c r="H20" s="24">
        <v>0</v>
      </c>
      <c r="I20" s="24">
        <v>0</v>
      </c>
      <c r="J20" s="24">
        <v>0</v>
      </c>
      <c r="K20" s="7" t="str">
        <f t="shared" si="1"/>
        <v xml:space="preserve"> </v>
      </c>
      <c r="L20" s="24">
        <v>0</v>
      </c>
      <c r="M20" s="8">
        <f t="shared" si="2"/>
        <v>0</v>
      </c>
    </row>
    <row r="21" spans="1:13" x14ac:dyDescent="0.3">
      <c r="A21" s="22" t="s">
        <v>86</v>
      </c>
      <c r="B21" s="23" t="s">
        <v>87</v>
      </c>
      <c r="C21" s="24">
        <v>0</v>
      </c>
      <c r="D21" s="24">
        <v>0</v>
      </c>
      <c r="E21" s="24">
        <v>0</v>
      </c>
      <c r="F21" s="24">
        <v>0</v>
      </c>
      <c r="G21" s="7" t="str">
        <f t="shared" si="0"/>
        <v xml:space="preserve"> </v>
      </c>
      <c r="H21" s="24">
        <v>0</v>
      </c>
      <c r="I21" s="24">
        <v>0</v>
      </c>
      <c r="J21" s="24">
        <v>0</v>
      </c>
      <c r="K21" s="7" t="str">
        <f t="shared" si="1"/>
        <v xml:space="preserve"> </v>
      </c>
      <c r="L21" s="24">
        <v>0</v>
      </c>
      <c r="M21" s="8">
        <f t="shared" si="2"/>
        <v>0</v>
      </c>
    </row>
    <row r="22" spans="1:13" x14ac:dyDescent="0.3">
      <c r="A22" s="22" t="s">
        <v>88</v>
      </c>
      <c r="B22" s="23" t="s">
        <v>89</v>
      </c>
      <c r="C22" s="24">
        <v>0</v>
      </c>
      <c r="D22" s="24">
        <v>0</v>
      </c>
      <c r="E22" s="24">
        <v>0</v>
      </c>
      <c r="F22" s="24">
        <v>14343.71</v>
      </c>
      <c r="G22" s="7" t="str">
        <f t="shared" si="0"/>
        <v xml:space="preserve"> </v>
      </c>
      <c r="H22" s="24">
        <v>14343.71</v>
      </c>
      <c r="I22" s="24">
        <v>0</v>
      </c>
      <c r="J22" s="24">
        <v>14343.71</v>
      </c>
      <c r="K22" s="7">
        <f t="shared" si="1"/>
        <v>1</v>
      </c>
      <c r="L22" s="24">
        <v>0</v>
      </c>
      <c r="M22" s="8">
        <f t="shared" si="2"/>
        <v>14343.71</v>
      </c>
    </row>
    <row r="23" spans="1:13" x14ac:dyDescent="0.3">
      <c r="A23" s="22" t="s">
        <v>90</v>
      </c>
      <c r="B23" s="23" t="s">
        <v>91</v>
      </c>
      <c r="C23" s="24">
        <v>0</v>
      </c>
      <c r="D23" s="24">
        <v>0</v>
      </c>
      <c r="E23" s="24">
        <v>0</v>
      </c>
      <c r="F23" s="24">
        <v>2702.11</v>
      </c>
      <c r="G23" s="7" t="str">
        <f t="shared" si="0"/>
        <v xml:space="preserve"> </v>
      </c>
      <c r="H23" s="24">
        <v>2563.27</v>
      </c>
      <c r="I23" s="24">
        <v>0</v>
      </c>
      <c r="J23" s="24">
        <v>2563.27</v>
      </c>
      <c r="K23" s="7">
        <f t="shared" si="1"/>
        <v>0.94861793191246835</v>
      </c>
      <c r="L23" s="24">
        <v>138.84</v>
      </c>
      <c r="M23" s="8">
        <f t="shared" si="2"/>
        <v>2702.11</v>
      </c>
    </row>
    <row r="24" spans="1:13" x14ac:dyDescent="0.3">
      <c r="A24" s="22" t="s">
        <v>126</v>
      </c>
      <c r="B24" s="23" t="s">
        <v>127</v>
      </c>
      <c r="C24" s="24">
        <v>0</v>
      </c>
      <c r="D24" s="24">
        <v>0</v>
      </c>
      <c r="E24" s="24">
        <v>0</v>
      </c>
      <c r="F24" s="24">
        <v>14.46</v>
      </c>
      <c r="G24" s="7" t="str">
        <f t="shared" si="0"/>
        <v xml:space="preserve"> </v>
      </c>
      <c r="H24" s="24">
        <v>10.33</v>
      </c>
      <c r="I24" s="24">
        <v>0</v>
      </c>
      <c r="J24" s="24">
        <v>10.33</v>
      </c>
      <c r="K24" s="7">
        <f t="shared" si="1"/>
        <v>0.71438450899031813</v>
      </c>
      <c r="L24" s="24">
        <v>4.13</v>
      </c>
      <c r="M24" s="8">
        <f t="shared" si="2"/>
        <v>14.46</v>
      </c>
    </row>
    <row r="25" spans="1:13" x14ac:dyDescent="0.3">
      <c r="A25" s="22" t="s">
        <v>132</v>
      </c>
      <c r="B25" s="23" t="s">
        <v>133</v>
      </c>
      <c r="C25" s="24">
        <v>0</v>
      </c>
      <c r="D25" s="24">
        <v>0</v>
      </c>
      <c r="E25" s="24">
        <v>0</v>
      </c>
      <c r="F25" s="24">
        <v>1211.54</v>
      </c>
      <c r="G25" s="7" t="str">
        <f t="shared" si="0"/>
        <v xml:space="preserve"> </v>
      </c>
      <c r="H25" s="24">
        <v>1211.54</v>
      </c>
      <c r="I25" s="24">
        <v>0</v>
      </c>
      <c r="J25" s="24">
        <v>1211.54</v>
      </c>
      <c r="K25" s="7">
        <f t="shared" si="1"/>
        <v>1</v>
      </c>
      <c r="L25" s="24">
        <v>0</v>
      </c>
      <c r="M25" s="8">
        <f t="shared" si="2"/>
        <v>1211.54</v>
      </c>
    </row>
    <row r="26" spans="1:13" x14ac:dyDescent="0.3">
      <c r="A26" s="22" t="s">
        <v>22</v>
      </c>
      <c r="B26" s="23" t="s">
        <v>23</v>
      </c>
      <c r="C26" s="24">
        <v>0</v>
      </c>
      <c r="D26" s="24">
        <v>0</v>
      </c>
      <c r="E26" s="24">
        <v>0</v>
      </c>
      <c r="F26" s="24">
        <v>2356.2800000000002</v>
      </c>
      <c r="G26" s="7" t="str">
        <f t="shared" si="0"/>
        <v xml:space="preserve"> </v>
      </c>
      <c r="H26" s="24">
        <v>2356.2800000000002</v>
      </c>
      <c r="I26" s="24">
        <v>0</v>
      </c>
      <c r="J26" s="24">
        <v>2356.2800000000002</v>
      </c>
      <c r="K26" s="7">
        <f t="shared" si="1"/>
        <v>1</v>
      </c>
      <c r="L26" s="24">
        <v>0</v>
      </c>
      <c r="M26" s="8">
        <f t="shared" si="2"/>
        <v>2356.2800000000002</v>
      </c>
    </row>
    <row r="27" spans="1:13" x14ac:dyDescent="0.3">
      <c r="A27" s="22" t="s">
        <v>24</v>
      </c>
      <c r="B27" s="23" t="s">
        <v>25</v>
      </c>
      <c r="C27" s="24">
        <v>60000</v>
      </c>
      <c r="D27" s="24">
        <v>0</v>
      </c>
      <c r="E27" s="24">
        <v>60000</v>
      </c>
      <c r="F27" s="24">
        <v>13620</v>
      </c>
      <c r="G27" s="7">
        <f t="shared" si="0"/>
        <v>0.22700000000000001</v>
      </c>
      <c r="H27" s="24">
        <v>12783.09</v>
      </c>
      <c r="I27" s="24">
        <v>0</v>
      </c>
      <c r="J27" s="24">
        <v>12783.09</v>
      </c>
      <c r="K27" s="7">
        <f t="shared" si="1"/>
        <v>0.93855286343612332</v>
      </c>
      <c r="L27" s="24">
        <v>836.91</v>
      </c>
      <c r="M27" s="8">
        <f t="shared" si="2"/>
        <v>-46380</v>
      </c>
    </row>
    <row r="28" spans="1:13" x14ac:dyDescent="0.3">
      <c r="A28" s="22" t="s">
        <v>26</v>
      </c>
      <c r="B28" s="23" t="s">
        <v>27</v>
      </c>
      <c r="C28" s="24">
        <v>0</v>
      </c>
      <c r="D28" s="24">
        <v>0</v>
      </c>
      <c r="E28" s="24">
        <v>0</v>
      </c>
      <c r="F28" s="24">
        <v>0</v>
      </c>
      <c r="G28" s="7" t="str">
        <f t="shared" si="0"/>
        <v xml:space="preserve"> </v>
      </c>
      <c r="H28" s="24">
        <v>0</v>
      </c>
      <c r="I28" s="24">
        <v>0</v>
      </c>
      <c r="J28" s="24">
        <v>0</v>
      </c>
      <c r="K28" s="7" t="str">
        <f t="shared" si="1"/>
        <v xml:space="preserve"> </v>
      </c>
      <c r="L28" s="24">
        <v>0</v>
      </c>
      <c r="M28" s="8">
        <f t="shared" si="2"/>
        <v>0</v>
      </c>
    </row>
    <row r="29" spans="1:13" x14ac:dyDescent="0.3">
      <c r="A29" s="22" t="s">
        <v>28</v>
      </c>
      <c r="B29" s="23" t="s">
        <v>29</v>
      </c>
      <c r="C29" s="24">
        <v>13068589</v>
      </c>
      <c r="D29" s="24">
        <v>420000</v>
      </c>
      <c r="E29" s="24">
        <v>13488589</v>
      </c>
      <c r="F29" s="24">
        <v>13488589</v>
      </c>
      <c r="G29" s="7">
        <f t="shared" si="0"/>
        <v>1.0321381290665732</v>
      </c>
      <c r="H29" s="24">
        <v>13318589</v>
      </c>
      <c r="I29" s="24">
        <v>0</v>
      </c>
      <c r="J29" s="24">
        <v>13318589</v>
      </c>
      <c r="K29" s="7">
        <f t="shared" si="1"/>
        <v>0.98739675439736507</v>
      </c>
      <c r="L29" s="24">
        <v>170000</v>
      </c>
      <c r="M29" s="8">
        <f t="shared" si="2"/>
        <v>0</v>
      </c>
    </row>
    <row r="30" spans="1:13" x14ac:dyDescent="0.3">
      <c r="A30" s="22" t="s">
        <v>30</v>
      </c>
      <c r="B30" s="23" t="s">
        <v>31</v>
      </c>
      <c r="C30" s="24">
        <v>250000</v>
      </c>
      <c r="D30" s="24">
        <v>0</v>
      </c>
      <c r="E30" s="24">
        <v>250000</v>
      </c>
      <c r="F30" s="24">
        <v>164560</v>
      </c>
      <c r="G30" s="7">
        <f t="shared" si="0"/>
        <v>0.65824000000000005</v>
      </c>
      <c r="H30" s="24">
        <v>64560</v>
      </c>
      <c r="I30" s="24">
        <v>0</v>
      </c>
      <c r="J30" s="24">
        <v>64560</v>
      </c>
      <c r="K30" s="7">
        <f t="shared" si="1"/>
        <v>0.39231891103548855</v>
      </c>
      <c r="L30" s="24">
        <v>100000</v>
      </c>
      <c r="M30" s="8">
        <f t="shared" si="2"/>
        <v>-85440</v>
      </c>
    </row>
    <row r="31" spans="1:13" x14ac:dyDescent="0.3">
      <c r="A31" s="22" t="s">
        <v>32</v>
      </c>
      <c r="B31" s="23" t="s">
        <v>33</v>
      </c>
      <c r="C31" s="24">
        <v>350000</v>
      </c>
      <c r="D31" s="24">
        <v>0</v>
      </c>
      <c r="E31" s="24">
        <v>350000</v>
      </c>
      <c r="F31" s="24">
        <v>301970.33</v>
      </c>
      <c r="G31" s="7">
        <f t="shared" si="0"/>
        <v>0.86277237142857144</v>
      </c>
      <c r="H31" s="24">
        <v>290000</v>
      </c>
      <c r="I31" s="24">
        <v>0</v>
      </c>
      <c r="J31" s="24">
        <v>290000</v>
      </c>
      <c r="K31" s="7">
        <f t="shared" si="1"/>
        <v>0.96035925118868459</v>
      </c>
      <c r="L31" s="24">
        <v>11970.33</v>
      </c>
      <c r="M31" s="8">
        <f t="shared" si="2"/>
        <v>-48029.669999999984</v>
      </c>
    </row>
    <row r="32" spans="1:13" x14ac:dyDescent="0.3">
      <c r="A32" s="22" t="s">
        <v>34</v>
      </c>
      <c r="B32" s="23" t="s">
        <v>35</v>
      </c>
      <c r="C32" s="24">
        <v>68000</v>
      </c>
      <c r="D32" s="24">
        <v>0</v>
      </c>
      <c r="E32" s="24">
        <v>68000</v>
      </c>
      <c r="F32" s="24">
        <v>66804</v>
      </c>
      <c r="G32" s="7">
        <f t="shared" si="0"/>
        <v>0.98241176470588232</v>
      </c>
      <c r="H32" s="24">
        <v>66804</v>
      </c>
      <c r="I32" s="24">
        <v>0</v>
      </c>
      <c r="J32" s="24">
        <v>66804</v>
      </c>
      <c r="K32" s="7">
        <f t="shared" si="1"/>
        <v>1</v>
      </c>
      <c r="L32" s="24">
        <v>0</v>
      </c>
      <c r="M32" s="8">
        <f t="shared" si="2"/>
        <v>-1196</v>
      </c>
    </row>
    <row r="33" spans="1:13" x14ac:dyDescent="0.3">
      <c r="A33" s="22" t="s">
        <v>36</v>
      </c>
      <c r="B33" s="23" t="s">
        <v>92</v>
      </c>
      <c r="C33" s="24">
        <v>410000</v>
      </c>
      <c r="D33" s="24">
        <v>0</v>
      </c>
      <c r="E33" s="24">
        <v>410000</v>
      </c>
      <c r="F33" s="24">
        <v>0</v>
      </c>
      <c r="G33" s="7">
        <f t="shared" si="0"/>
        <v>0</v>
      </c>
      <c r="H33" s="24">
        <v>0</v>
      </c>
      <c r="I33" s="24">
        <v>0</v>
      </c>
      <c r="J33" s="24">
        <v>0</v>
      </c>
      <c r="K33" s="7" t="str">
        <f t="shared" si="1"/>
        <v xml:space="preserve"> </v>
      </c>
      <c r="L33" s="24">
        <v>0</v>
      </c>
      <c r="M33" s="8">
        <f t="shared" si="2"/>
        <v>-410000</v>
      </c>
    </row>
    <row r="34" spans="1:13" x14ac:dyDescent="0.3">
      <c r="A34" s="22" t="s">
        <v>58</v>
      </c>
      <c r="B34" s="23" t="s">
        <v>93</v>
      </c>
      <c r="C34" s="24">
        <v>0</v>
      </c>
      <c r="D34" s="24">
        <v>0</v>
      </c>
      <c r="E34" s="24">
        <v>0</v>
      </c>
      <c r="F34" s="24">
        <v>131950</v>
      </c>
      <c r="G34" s="7" t="str">
        <f t="shared" si="0"/>
        <v xml:space="preserve"> </v>
      </c>
      <c r="H34" s="24">
        <v>104450</v>
      </c>
      <c r="I34" s="24">
        <v>0</v>
      </c>
      <c r="J34" s="24">
        <v>104450</v>
      </c>
      <c r="K34" s="7">
        <f t="shared" si="1"/>
        <v>0.79158772262220534</v>
      </c>
      <c r="L34" s="24">
        <v>27500</v>
      </c>
      <c r="M34" s="8">
        <f t="shared" si="2"/>
        <v>131950</v>
      </c>
    </row>
    <row r="35" spans="1:13" x14ac:dyDescent="0.3">
      <c r="A35" s="22" t="s">
        <v>59</v>
      </c>
      <c r="B35" s="23" t="s">
        <v>94</v>
      </c>
      <c r="C35" s="24">
        <v>0</v>
      </c>
      <c r="D35" s="24">
        <v>0</v>
      </c>
      <c r="E35" s="24">
        <v>0</v>
      </c>
      <c r="F35" s="24">
        <v>0</v>
      </c>
      <c r="G35" s="7" t="str">
        <f t="shared" si="0"/>
        <v xml:space="preserve"> </v>
      </c>
      <c r="H35" s="24">
        <v>0</v>
      </c>
      <c r="I35" s="24">
        <v>0</v>
      </c>
      <c r="J35" s="24">
        <v>0</v>
      </c>
      <c r="K35" s="7" t="str">
        <f t="shared" si="1"/>
        <v xml:space="preserve"> </v>
      </c>
      <c r="L35" s="24">
        <v>0</v>
      </c>
      <c r="M35" s="8">
        <f t="shared" si="2"/>
        <v>0</v>
      </c>
    </row>
    <row r="36" spans="1:13" x14ac:dyDescent="0.3">
      <c r="A36" s="22" t="s">
        <v>95</v>
      </c>
      <c r="B36" s="23" t="s">
        <v>96</v>
      </c>
      <c r="C36" s="24">
        <v>0</v>
      </c>
      <c r="D36" s="24">
        <v>0</v>
      </c>
      <c r="E36" s="24">
        <v>0</v>
      </c>
      <c r="F36" s="24">
        <v>0</v>
      </c>
      <c r="G36" s="7" t="str">
        <f t="shared" si="0"/>
        <v xml:space="preserve"> </v>
      </c>
      <c r="H36" s="24">
        <v>0</v>
      </c>
      <c r="I36" s="24">
        <v>0</v>
      </c>
      <c r="J36" s="24">
        <v>0</v>
      </c>
      <c r="K36" s="7" t="str">
        <f t="shared" si="1"/>
        <v xml:space="preserve"> </v>
      </c>
      <c r="L36" s="24">
        <v>0</v>
      </c>
      <c r="M36" s="8">
        <f t="shared" si="2"/>
        <v>0</v>
      </c>
    </row>
    <row r="37" spans="1:13" x14ac:dyDescent="0.3">
      <c r="A37" s="22" t="s">
        <v>128</v>
      </c>
      <c r="B37" s="23" t="s">
        <v>129</v>
      </c>
      <c r="C37" s="24">
        <v>18075</v>
      </c>
      <c r="D37" s="24">
        <v>0</v>
      </c>
      <c r="E37" s="24">
        <v>18075</v>
      </c>
      <c r="F37" s="24">
        <v>0</v>
      </c>
      <c r="G37" s="7">
        <f t="shared" si="0"/>
        <v>0</v>
      </c>
      <c r="H37" s="24">
        <v>0</v>
      </c>
      <c r="I37" s="24">
        <v>0</v>
      </c>
      <c r="J37" s="24">
        <v>0</v>
      </c>
      <c r="K37" s="7" t="str">
        <f t="shared" si="1"/>
        <v xml:space="preserve"> </v>
      </c>
      <c r="L37" s="24">
        <v>0</v>
      </c>
      <c r="M37" s="8">
        <f t="shared" si="2"/>
        <v>-18075</v>
      </c>
    </row>
    <row r="38" spans="1:13" x14ac:dyDescent="0.3">
      <c r="A38" s="22" t="s">
        <v>120</v>
      </c>
      <c r="B38" s="23" t="s">
        <v>121</v>
      </c>
      <c r="C38" s="24">
        <v>0</v>
      </c>
      <c r="D38" s="24">
        <v>0</v>
      </c>
      <c r="E38" s="24">
        <v>0</v>
      </c>
      <c r="F38" s="24">
        <v>9360</v>
      </c>
      <c r="G38" s="7" t="str">
        <f t="shared" si="0"/>
        <v xml:space="preserve"> </v>
      </c>
      <c r="H38" s="24">
        <v>9360</v>
      </c>
      <c r="I38" s="24">
        <v>0</v>
      </c>
      <c r="J38" s="24">
        <v>9360</v>
      </c>
      <c r="K38" s="7">
        <f t="shared" si="1"/>
        <v>1</v>
      </c>
      <c r="L38" s="24">
        <v>0</v>
      </c>
      <c r="M38" s="8">
        <f t="shared" si="2"/>
        <v>9360</v>
      </c>
    </row>
    <row r="39" spans="1:13" x14ac:dyDescent="0.3">
      <c r="A39" s="22" t="s">
        <v>122</v>
      </c>
      <c r="B39" s="23" t="s">
        <v>123</v>
      </c>
      <c r="C39" s="24">
        <v>0</v>
      </c>
      <c r="D39" s="24">
        <v>0</v>
      </c>
      <c r="E39" s="24">
        <v>0</v>
      </c>
      <c r="F39" s="24">
        <v>14778</v>
      </c>
      <c r="G39" s="7" t="str">
        <f t="shared" si="0"/>
        <v xml:space="preserve"> </v>
      </c>
      <c r="H39" s="24">
        <v>14778</v>
      </c>
      <c r="I39" s="24">
        <v>0</v>
      </c>
      <c r="J39" s="24">
        <v>14778</v>
      </c>
      <c r="K39" s="7">
        <f t="shared" si="1"/>
        <v>1</v>
      </c>
      <c r="L39" s="24">
        <v>0</v>
      </c>
      <c r="M39" s="8">
        <f t="shared" si="2"/>
        <v>14778</v>
      </c>
    </row>
    <row r="40" spans="1:13" x14ac:dyDescent="0.3">
      <c r="A40" s="22" t="s">
        <v>37</v>
      </c>
      <c r="B40" s="23" t="s">
        <v>38</v>
      </c>
      <c r="C40" s="24">
        <v>46000</v>
      </c>
      <c r="D40" s="24">
        <v>0</v>
      </c>
      <c r="E40" s="24">
        <v>46000</v>
      </c>
      <c r="F40" s="24">
        <v>50000</v>
      </c>
      <c r="G40" s="7">
        <f t="shared" si="0"/>
        <v>1.0869565217391304</v>
      </c>
      <c r="H40" s="24">
        <v>50000</v>
      </c>
      <c r="I40" s="24">
        <v>0</v>
      </c>
      <c r="J40" s="24">
        <v>50000</v>
      </c>
      <c r="K40" s="7">
        <f t="shared" si="1"/>
        <v>1</v>
      </c>
      <c r="L40" s="24">
        <v>0</v>
      </c>
      <c r="M40" s="8">
        <f t="shared" si="2"/>
        <v>4000</v>
      </c>
    </row>
    <row r="41" spans="1:13" x14ac:dyDescent="0.3">
      <c r="A41" s="22" t="s">
        <v>39</v>
      </c>
      <c r="B41" s="23" t="s">
        <v>40</v>
      </c>
      <c r="C41" s="24">
        <v>300</v>
      </c>
      <c r="D41" s="24">
        <v>0</v>
      </c>
      <c r="E41" s="24">
        <v>300</v>
      </c>
      <c r="F41" s="24">
        <v>0</v>
      </c>
      <c r="G41" s="7">
        <f t="shared" si="0"/>
        <v>0</v>
      </c>
      <c r="H41" s="24">
        <v>0</v>
      </c>
      <c r="I41" s="24">
        <v>0</v>
      </c>
      <c r="J41" s="24">
        <v>0</v>
      </c>
      <c r="K41" s="7" t="str">
        <f t="shared" si="1"/>
        <v xml:space="preserve"> </v>
      </c>
      <c r="L41" s="24">
        <v>0</v>
      </c>
      <c r="M41" s="8">
        <f t="shared" si="2"/>
        <v>-300</v>
      </c>
    </row>
    <row r="42" spans="1:13" x14ac:dyDescent="0.3">
      <c r="A42" s="22" t="s">
        <v>41</v>
      </c>
      <c r="B42" s="23" t="s">
        <v>97</v>
      </c>
      <c r="C42" s="24">
        <v>8000</v>
      </c>
      <c r="D42" s="24">
        <v>0</v>
      </c>
      <c r="E42" s="24">
        <v>8000</v>
      </c>
      <c r="F42" s="24">
        <v>6955.58</v>
      </c>
      <c r="G42" s="7">
        <f t="shared" si="0"/>
        <v>0.86944750000000004</v>
      </c>
      <c r="H42" s="24">
        <v>6955.58</v>
      </c>
      <c r="I42" s="24">
        <v>0</v>
      </c>
      <c r="J42" s="24">
        <v>6955.58</v>
      </c>
      <c r="K42" s="7">
        <f t="shared" si="1"/>
        <v>1</v>
      </c>
      <c r="L42" s="24">
        <v>0</v>
      </c>
      <c r="M42" s="8">
        <f t="shared" si="2"/>
        <v>-1044.42</v>
      </c>
    </row>
    <row r="43" spans="1:13" x14ac:dyDescent="0.3">
      <c r="A43" s="22" t="s">
        <v>98</v>
      </c>
      <c r="B43" s="23" t="s">
        <v>99</v>
      </c>
      <c r="C43" s="24">
        <v>0</v>
      </c>
      <c r="D43" s="24">
        <v>0</v>
      </c>
      <c r="E43" s="24">
        <v>0</v>
      </c>
      <c r="F43" s="24">
        <v>25000</v>
      </c>
      <c r="G43" s="7" t="str">
        <f t="shared" si="0"/>
        <v xml:space="preserve"> </v>
      </c>
      <c r="H43" s="24">
        <v>7000</v>
      </c>
      <c r="I43" s="24">
        <v>0</v>
      </c>
      <c r="J43" s="24">
        <v>7000</v>
      </c>
      <c r="K43" s="7">
        <f t="shared" si="1"/>
        <v>0.28000000000000003</v>
      </c>
      <c r="L43" s="24">
        <v>18000</v>
      </c>
      <c r="M43" s="8">
        <f t="shared" si="2"/>
        <v>25000</v>
      </c>
    </row>
    <row r="44" spans="1:13" x14ac:dyDescent="0.3">
      <c r="A44" s="22" t="s">
        <v>100</v>
      </c>
      <c r="B44" s="23" t="s">
        <v>101</v>
      </c>
      <c r="C44" s="24">
        <v>0</v>
      </c>
      <c r="D44" s="24">
        <v>0</v>
      </c>
      <c r="E44" s="24">
        <v>0</v>
      </c>
      <c r="F44" s="24">
        <v>0</v>
      </c>
      <c r="G44" s="7" t="str">
        <f t="shared" si="0"/>
        <v xml:space="preserve"> </v>
      </c>
      <c r="H44" s="24">
        <v>0</v>
      </c>
      <c r="I44" s="24">
        <v>0</v>
      </c>
      <c r="J44" s="24">
        <v>0</v>
      </c>
      <c r="K44" s="7" t="str">
        <f t="shared" si="1"/>
        <v xml:space="preserve"> </v>
      </c>
      <c r="L44" s="24">
        <v>0</v>
      </c>
      <c r="M44" s="8">
        <f t="shared" si="2"/>
        <v>0</v>
      </c>
    </row>
    <row r="45" spans="1:13" x14ac:dyDescent="0.3">
      <c r="A45" s="22" t="s">
        <v>42</v>
      </c>
      <c r="B45" s="23" t="s">
        <v>43</v>
      </c>
      <c r="C45" s="24">
        <v>278000</v>
      </c>
      <c r="D45" s="24">
        <v>0</v>
      </c>
      <c r="E45" s="24">
        <v>278000</v>
      </c>
      <c r="F45" s="24">
        <v>0</v>
      </c>
      <c r="G45" s="7">
        <f t="shared" si="0"/>
        <v>0</v>
      </c>
      <c r="H45" s="24">
        <v>0</v>
      </c>
      <c r="I45" s="24">
        <v>0</v>
      </c>
      <c r="J45" s="24">
        <v>0</v>
      </c>
      <c r="K45" s="7" t="str">
        <f t="shared" si="1"/>
        <v xml:space="preserve"> </v>
      </c>
      <c r="L45" s="24">
        <v>0</v>
      </c>
      <c r="M45" s="8">
        <f t="shared" si="2"/>
        <v>-278000</v>
      </c>
    </row>
    <row r="46" spans="1:13" x14ac:dyDescent="0.3">
      <c r="A46" s="22" t="s">
        <v>44</v>
      </c>
      <c r="B46" s="23" t="s">
        <v>45</v>
      </c>
      <c r="C46" s="24">
        <v>0</v>
      </c>
      <c r="D46" s="24">
        <v>0</v>
      </c>
      <c r="E46" s="24">
        <v>0</v>
      </c>
      <c r="F46" s="24">
        <v>0</v>
      </c>
      <c r="G46" s="7" t="str">
        <f t="shared" si="0"/>
        <v xml:space="preserve"> </v>
      </c>
      <c r="H46" s="24">
        <v>0</v>
      </c>
      <c r="I46" s="24">
        <v>0</v>
      </c>
      <c r="J46" s="24">
        <v>0</v>
      </c>
      <c r="K46" s="7" t="str">
        <f t="shared" si="1"/>
        <v xml:space="preserve"> </v>
      </c>
      <c r="L46" s="24">
        <v>0</v>
      </c>
      <c r="M46" s="8">
        <f t="shared" si="2"/>
        <v>0</v>
      </c>
    </row>
    <row r="47" spans="1:13" x14ac:dyDescent="0.3">
      <c r="A47" s="22" t="s">
        <v>102</v>
      </c>
      <c r="B47" s="23" t="s">
        <v>103</v>
      </c>
      <c r="C47" s="24">
        <v>0</v>
      </c>
      <c r="D47" s="24">
        <v>0</v>
      </c>
      <c r="E47" s="24">
        <v>0</v>
      </c>
      <c r="F47" s="24">
        <v>2872</v>
      </c>
      <c r="G47" s="7" t="str">
        <f t="shared" si="0"/>
        <v xml:space="preserve"> </v>
      </c>
      <c r="H47" s="24">
        <v>1436</v>
      </c>
      <c r="I47" s="24">
        <v>0</v>
      </c>
      <c r="J47" s="24">
        <v>1436</v>
      </c>
      <c r="K47" s="7">
        <f t="shared" si="1"/>
        <v>0.5</v>
      </c>
      <c r="L47" s="24">
        <v>1436</v>
      </c>
      <c r="M47" s="8">
        <f t="shared" si="2"/>
        <v>2872</v>
      </c>
    </row>
    <row r="48" spans="1:13" x14ac:dyDescent="0.3">
      <c r="A48" s="22" t="s">
        <v>104</v>
      </c>
      <c r="B48" s="23" t="s">
        <v>105</v>
      </c>
      <c r="C48" s="24">
        <v>0</v>
      </c>
      <c r="D48" s="24">
        <v>0</v>
      </c>
      <c r="E48" s="24">
        <v>0</v>
      </c>
      <c r="F48" s="24">
        <v>0</v>
      </c>
      <c r="G48" s="7" t="str">
        <f t="shared" si="0"/>
        <v xml:space="preserve"> </v>
      </c>
      <c r="H48" s="24">
        <v>0</v>
      </c>
      <c r="I48" s="24">
        <v>0</v>
      </c>
      <c r="J48" s="24">
        <v>0</v>
      </c>
      <c r="K48" s="7" t="str">
        <f t="shared" si="1"/>
        <v xml:space="preserve"> </v>
      </c>
      <c r="L48" s="24">
        <v>0</v>
      </c>
      <c r="M48" s="8">
        <f t="shared" si="2"/>
        <v>0</v>
      </c>
    </row>
    <row r="49" spans="1:13" x14ac:dyDescent="0.3">
      <c r="A49" s="22" t="s">
        <v>106</v>
      </c>
      <c r="B49" s="23" t="s">
        <v>107</v>
      </c>
      <c r="C49" s="24">
        <v>0</v>
      </c>
      <c r="D49" s="24">
        <v>0</v>
      </c>
      <c r="E49" s="24">
        <v>0</v>
      </c>
      <c r="F49" s="24">
        <v>27160.35</v>
      </c>
      <c r="G49" s="7" t="str">
        <f t="shared" si="0"/>
        <v xml:space="preserve"> </v>
      </c>
      <c r="H49" s="24">
        <v>16610.05</v>
      </c>
      <c r="I49" s="24">
        <v>0</v>
      </c>
      <c r="J49" s="24">
        <v>16610.05</v>
      </c>
      <c r="K49" s="7">
        <f t="shared" si="1"/>
        <v>0.61155507937121578</v>
      </c>
      <c r="L49" s="24">
        <v>10550.3</v>
      </c>
      <c r="M49" s="8">
        <f t="shared" si="2"/>
        <v>27160.35</v>
      </c>
    </row>
    <row r="50" spans="1:13" x14ac:dyDescent="0.3">
      <c r="A50" s="22" t="s">
        <v>108</v>
      </c>
      <c r="B50" s="23" t="s">
        <v>109</v>
      </c>
      <c r="C50" s="24">
        <v>0</v>
      </c>
      <c r="D50" s="24">
        <v>0</v>
      </c>
      <c r="E50" s="24">
        <v>0</v>
      </c>
      <c r="F50" s="24">
        <v>26857.62</v>
      </c>
      <c r="G50" s="7" t="str">
        <f t="shared" si="0"/>
        <v xml:space="preserve"> </v>
      </c>
      <c r="H50" s="24">
        <v>26037.62</v>
      </c>
      <c r="I50" s="24">
        <v>0</v>
      </c>
      <c r="J50" s="24">
        <v>26037.62</v>
      </c>
      <c r="K50" s="7">
        <f t="shared" si="1"/>
        <v>0.96946862752544716</v>
      </c>
      <c r="L50" s="24">
        <v>820</v>
      </c>
      <c r="M50" s="8">
        <f t="shared" si="2"/>
        <v>26857.62</v>
      </c>
    </row>
    <row r="51" spans="1:13" x14ac:dyDescent="0.3">
      <c r="A51" s="22" t="s">
        <v>110</v>
      </c>
      <c r="B51" s="23" t="s">
        <v>111</v>
      </c>
      <c r="C51" s="24">
        <v>0</v>
      </c>
      <c r="D51" s="24">
        <v>0</v>
      </c>
      <c r="E51" s="24">
        <v>0</v>
      </c>
      <c r="F51" s="24">
        <v>11289.63</v>
      </c>
      <c r="G51" s="7" t="str">
        <f t="shared" si="0"/>
        <v xml:space="preserve"> </v>
      </c>
      <c r="H51" s="24">
        <v>10279.629999999999</v>
      </c>
      <c r="I51" s="24">
        <v>0</v>
      </c>
      <c r="J51" s="24">
        <v>10279.629999999999</v>
      </c>
      <c r="K51" s="7">
        <f t="shared" si="1"/>
        <v>0.91053736924947937</v>
      </c>
      <c r="L51" s="24">
        <v>1010</v>
      </c>
      <c r="M51" s="8">
        <f t="shared" si="2"/>
        <v>11289.63</v>
      </c>
    </row>
    <row r="52" spans="1:13" x14ac:dyDescent="0.3">
      <c r="A52" s="22" t="s">
        <v>112</v>
      </c>
      <c r="B52" s="23" t="s">
        <v>113</v>
      </c>
      <c r="C52" s="24">
        <v>0</v>
      </c>
      <c r="D52" s="24">
        <v>0</v>
      </c>
      <c r="E52" s="24">
        <v>0</v>
      </c>
      <c r="F52" s="24">
        <v>5411.95</v>
      </c>
      <c r="G52" s="7" t="str">
        <f t="shared" si="0"/>
        <v xml:space="preserve"> </v>
      </c>
      <c r="H52" s="24">
        <v>982.6</v>
      </c>
      <c r="I52" s="24">
        <v>0</v>
      </c>
      <c r="J52" s="24">
        <v>982.6</v>
      </c>
      <c r="K52" s="7">
        <f t="shared" si="1"/>
        <v>0.1815611748076017</v>
      </c>
      <c r="L52" s="24">
        <v>4429.3500000000004</v>
      </c>
      <c r="M52" s="8">
        <f t="shared" si="2"/>
        <v>5411.95</v>
      </c>
    </row>
    <row r="53" spans="1:13" x14ac:dyDescent="0.3">
      <c r="A53" s="22" t="s">
        <v>46</v>
      </c>
      <c r="B53" s="23" t="s">
        <v>60</v>
      </c>
      <c r="C53" s="24">
        <v>385000</v>
      </c>
      <c r="D53" s="24">
        <v>0</v>
      </c>
      <c r="E53" s="24">
        <v>385000</v>
      </c>
      <c r="F53" s="24">
        <v>104500</v>
      </c>
      <c r="G53" s="7">
        <f t="shared" si="0"/>
        <v>0.27142857142857141</v>
      </c>
      <c r="H53" s="24">
        <v>55500</v>
      </c>
      <c r="I53" s="24">
        <v>0</v>
      </c>
      <c r="J53" s="24">
        <v>55500</v>
      </c>
      <c r="K53" s="7">
        <f t="shared" si="1"/>
        <v>0.53110047846889952</v>
      </c>
      <c r="L53" s="24">
        <v>49000</v>
      </c>
      <c r="M53" s="8">
        <f t="shared" si="2"/>
        <v>-280500</v>
      </c>
    </row>
    <row r="54" spans="1:13" x14ac:dyDescent="0.3">
      <c r="A54" s="22" t="s">
        <v>61</v>
      </c>
      <c r="B54" s="23" t="s">
        <v>114</v>
      </c>
      <c r="C54" s="24">
        <v>0</v>
      </c>
      <c r="D54" s="24">
        <v>0</v>
      </c>
      <c r="E54" s="24">
        <v>0</v>
      </c>
      <c r="F54" s="24">
        <v>100114.46</v>
      </c>
      <c r="G54" s="7" t="str">
        <f t="shared" si="0"/>
        <v xml:space="preserve"> </v>
      </c>
      <c r="H54" s="24">
        <v>45864.46</v>
      </c>
      <c r="I54" s="24">
        <v>0</v>
      </c>
      <c r="J54" s="24">
        <v>45864.46</v>
      </c>
      <c r="K54" s="7">
        <f t="shared" si="1"/>
        <v>0.45812023557835696</v>
      </c>
      <c r="L54" s="24">
        <v>54250</v>
      </c>
      <c r="M54" s="8">
        <f t="shared" si="2"/>
        <v>100114.46</v>
      </c>
    </row>
    <row r="55" spans="1:13" x14ac:dyDescent="0.3">
      <c r="A55" s="22" t="s">
        <v>62</v>
      </c>
      <c r="B55" s="23" t="s">
        <v>115</v>
      </c>
      <c r="C55" s="24">
        <v>0</v>
      </c>
      <c r="D55" s="24">
        <v>0</v>
      </c>
      <c r="E55" s="24">
        <v>0</v>
      </c>
      <c r="F55" s="24">
        <v>900</v>
      </c>
      <c r="G55" s="7" t="str">
        <f t="shared" si="0"/>
        <v xml:space="preserve"> </v>
      </c>
      <c r="H55" s="24">
        <v>900</v>
      </c>
      <c r="I55" s="24">
        <v>0</v>
      </c>
      <c r="J55" s="24">
        <v>900</v>
      </c>
      <c r="K55" s="7">
        <f t="shared" si="1"/>
        <v>1</v>
      </c>
      <c r="L55" s="24">
        <v>0</v>
      </c>
      <c r="M55" s="8">
        <f t="shared" si="2"/>
        <v>900</v>
      </c>
    </row>
    <row r="56" spans="1:13" x14ac:dyDescent="0.3">
      <c r="A56" s="22" t="s">
        <v>116</v>
      </c>
      <c r="B56" s="23" t="s">
        <v>117</v>
      </c>
      <c r="C56" s="24">
        <v>0</v>
      </c>
      <c r="D56" s="24">
        <v>0</v>
      </c>
      <c r="E56" s="24">
        <v>0</v>
      </c>
      <c r="F56" s="24">
        <v>896.52</v>
      </c>
      <c r="G56" s="7" t="str">
        <f t="shared" si="0"/>
        <v xml:space="preserve"> </v>
      </c>
      <c r="H56" s="24">
        <v>896.52</v>
      </c>
      <c r="I56" s="24">
        <v>0</v>
      </c>
      <c r="J56" s="24">
        <v>896.52</v>
      </c>
      <c r="K56" s="7">
        <f t="shared" si="1"/>
        <v>1</v>
      </c>
      <c r="L56" s="24">
        <v>0</v>
      </c>
      <c r="M56" s="8">
        <f t="shared" si="2"/>
        <v>896.52</v>
      </c>
    </row>
    <row r="57" spans="1:13" x14ac:dyDescent="0.3">
      <c r="A57" s="22" t="s">
        <v>118</v>
      </c>
      <c r="B57" s="23" t="s">
        <v>131</v>
      </c>
      <c r="C57" s="24">
        <v>0</v>
      </c>
      <c r="D57" s="24">
        <v>0</v>
      </c>
      <c r="E57" s="24">
        <v>0</v>
      </c>
      <c r="F57" s="24">
        <v>50000</v>
      </c>
      <c r="G57" s="7" t="str">
        <f t="shared" si="0"/>
        <v xml:space="preserve"> </v>
      </c>
      <c r="H57" s="24">
        <v>25000</v>
      </c>
      <c r="I57" s="24">
        <v>0</v>
      </c>
      <c r="J57" s="24">
        <v>25000</v>
      </c>
      <c r="K57" s="7">
        <f t="shared" si="1"/>
        <v>0.5</v>
      </c>
      <c r="L57" s="24">
        <v>25000</v>
      </c>
      <c r="M57" s="8">
        <f t="shared" si="2"/>
        <v>50000</v>
      </c>
    </row>
    <row r="58" spans="1:13" x14ac:dyDescent="0.3">
      <c r="A58" s="22" t="s">
        <v>130</v>
      </c>
      <c r="B58" s="23" t="s">
        <v>119</v>
      </c>
      <c r="C58" s="24">
        <v>0</v>
      </c>
      <c r="D58" s="24">
        <v>0</v>
      </c>
      <c r="E58" s="24">
        <v>0</v>
      </c>
      <c r="F58" s="24">
        <v>0</v>
      </c>
      <c r="G58" s="7" t="str">
        <f t="shared" si="0"/>
        <v xml:space="preserve"> </v>
      </c>
      <c r="H58" s="24">
        <v>0</v>
      </c>
      <c r="I58" s="24">
        <v>0</v>
      </c>
      <c r="J58" s="24">
        <v>0</v>
      </c>
      <c r="K58" s="7" t="str">
        <f t="shared" si="1"/>
        <v xml:space="preserve"> </v>
      </c>
      <c r="L58" s="24">
        <v>0</v>
      </c>
      <c r="M58" s="8">
        <f t="shared" si="2"/>
        <v>0</v>
      </c>
    </row>
    <row r="59" spans="1:13" s="6" customFormat="1" x14ac:dyDescent="0.3">
      <c r="A59" s="14"/>
      <c r="B59" s="14" t="s">
        <v>16</v>
      </c>
      <c r="C59" s="12">
        <f>SUM(C6:C58)</f>
        <v>16570464</v>
      </c>
      <c r="D59" s="12">
        <f>SUM(D6:D58)</f>
        <v>420000</v>
      </c>
      <c r="E59" s="12">
        <f>SUM(E6:E58)</f>
        <v>16990464</v>
      </c>
      <c r="F59" s="12">
        <f>SUM(F6:F58)</f>
        <v>15442746.68</v>
      </c>
      <c r="G59" s="13">
        <f t="shared" ref="G59:G70" si="3">F59/C59</f>
        <v>0.93194413143771948</v>
      </c>
      <c r="H59" s="12">
        <f>SUM(H6:H58)</f>
        <v>14974696.920000002</v>
      </c>
      <c r="I59" s="12">
        <f>SUM(I6:I58)</f>
        <v>11107.5</v>
      </c>
      <c r="J59" s="12">
        <f>SUM(J6:J58)</f>
        <v>14963589.420000002</v>
      </c>
      <c r="K59" s="13">
        <f>IF(F59=0," ",J59/F59)</f>
        <v>0.96897201838967173</v>
      </c>
      <c r="L59" s="12">
        <f>SUM(L6:L58)</f>
        <v>479157.26</v>
      </c>
      <c r="M59" s="12">
        <f>SUM(M6:M58)</f>
        <v>-1547717.32</v>
      </c>
    </row>
    <row r="60" spans="1:13" x14ac:dyDescent="0.3">
      <c r="A60" s="2"/>
      <c r="B60" s="2"/>
      <c r="C60" s="8"/>
      <c r="E60" s="8"/>
      <c r="G60" s="7"/>
      <c r="K60" s="7"/>
      <c r="M60" s="8"/>
    </row>
    <row r="61" spans="1:13" x14ac:dyDescent="0.3">
      <c r="A61" s="22" t="s">
        <v>47</v>
      </c>
      <c r="B61" s="23" t="s">
        <v>48</v>
      </c>
      <c r="C61" s="24">
        <v>200000</v>
      </c>
      <c r="D61" s="24">
        <v>0</v>
      </c>
      <c r="E61" s="24">
        <v>200000</v>
      </c>
      <c r="F61" s="24">
        <v>200000</v>
      </c>
      <c r="G61" s="18">
        <v>0</v>
      </c>
      <c r="H61" s="24">
        <v>89762.03</v>
      </c>
      <c r="I61" s="24">
        <v>0</v>
      </c>
      <c r="J61" s="24">
        <v>89762.03</v>
      </c>
      <c r="K61" s="7">
        <f>IF(F61=0," ",J61/F61)</f>
        <v>0.44881015000000002</v>
      </c>
      <c r="L61" s="24">
        <v>110237.97</v>
      </c>
      <c r="M61" s="8">
        <f>F61-E61</f>
        <v>0</v>
      </c>
    </row>
    <row r="62" spans="1:13" s="6" customFormat="1" x14ac:dyDescent="0.3">
      <c r="A62" s="14"/>
      <c r="B62" s="14" t="s">
        <v>134</v>
      </c>
      <c r="C62" s="12">
        <f>SUM(C61)</f>
        <v>200000</v>
      </c>
      <c r="D62" s="12">
        <f>SUM(D61)</f>
        <v>0</v>
      </c>
      <c r="E62" s="12">
        <f>SUM(E61)</f>
        <v>200000</v>
      </c>
      <c r="F62" s="12">
        <f>SUM(F61)</f>
        <v>200000</v>
      </c>
      <c r="G62" s="13">
        <f t="shared" ref="G62" si="4">F62/C62</f>
        <v>1</v>
      </c>
      <c r="H62" s="12">
        <f>SUM(H61)</f>
        <v>89762.03</v>
      </c>
      <c r="I62" s="12">
        <f>SUM(I61)</f>
        <v>0</v>
      </c>
      <c r="J62" s="12">
        <f>SUM(J61)</f>
        <v>89762.03</v>
      </c>
      <c r="K62" s="13">
        <f>IF(F62=0," ",J62/F62)</f>
        <v>0.44881015000000002</v>
      </c>
      <c r="L62" s="12">
        <f>SUM(L61)</f>
        <v>110237.97</v>
      </c>
      <c r="M62" s="12">
        <f>SUM(M61)</f>
        <v>0</v>
      </c>
    </row>
    <row r="63" spans="1:13" x14ac:dyDescent="0.3">
      <c r="A63" s="19"/>
      <c r="B63" s="20"/>
      <c r="C63" s="21"/>
      <c r="D63" s="21"/>
      <c r="E63" s="21"/>
      <c r="F63" s="21"/>
      <c r="G63" s="18"/>
      <c r="H63" s="21"/>
      <c r="I63" s="21"/>
      <c r="J63" s="21"/>
      <c r="K63" s="7"/>
      <c r="L63" s="21"/>
      <c r="M63" s="8"/>
    </row>
    <row r="64" spans="1:13" x14ac:dyDescent="0.3">
      <c r="A64" s="22" t="s">
        <v>49</v>
      </c>
      <c r="B64" s="23" t="s">
        <v>50</v>
      </c>
      <c r="C64" s="24">
        <v>1500</v>
      </c>
      <c r="D64" s="24">
        <v>0</v>
      </c>
      <c r="E64" s="24">
        <v>1500</v>
      </c>
      <c r="F64" s="24">
        <v>0</v>
      </c>
      <c r="G64" s="18">
        <v>0</v>
      </c>
      <c r="H64" s="24">
        <v>0</v>
      </c>
      <c r="I64" s="24">
        <v>0</v>
      </c>
      <c r="J64" s="24">
        <v>0</v>
      </c>
      <c r="K64" s="7" t="str">
        <f t="shared" ref="K64:K67" si="5">IF(F64=0," ",J64/F64)</f>
        <v xml:space="preserve"> </v>
      </c>
      <c r="L64" s="24">
        <v>0</v>
      </c>
      <c r="M64" s="8">
        <f t="shared" ref="M64:M67" si="6">F64-E64</f>
        <v>-1500</v>
      </c>
    </row>
    <row r="65" spans="1:13" x14ac:dyDescent="0.3">
      <c r="A65" s="22" t="s">
        <v>51</v>
      </c>
      <c r="B65" s="23" t="s">
        <v>52</v>
      </c>
      <c r="C65" s="24">
        <v>10000</v>
      </c>
      <c r="D65" s="24">
        <v>0</v>
      </c>
      <c r="E65" s="24">
        <v>10000</v>
      </c>
      <c r="F65" s="24">
        <v>0</v>
      </c>
      <c r="G65" s="18">
        <v>0</v>
      </c>
      <c r="H65" s="24">
        <v>0</v>
      </c>
      <c r="I65" s="24">
        <v>0</v>
      </c>
      <c r="J65" s="24">
        <v>0</v>
      </c>
      <c r="K65" s="7" t="str">
        <f t="shared" si="5"/>
        <v xml:space="preserve"> </v>
      </c>
      <c r="L65" s="24">
        <v>0</v>
      </c>
      <c r="M65" s="8">
        <f t="shared" si="6"/>
        <v>-10000</v>
      </c>
    </row>
    <row r="66" spans="1:13" x14ac:dyDescent="0.3">
      <c r="A66" s="22" t="s">
        <v>53</v>
      </c>
      <c r="B66" s="23" t="s">
        <v>54</v>
      </c>
      <c r="C66" s="24">
        <v>10000</v>
      </c>
      <c r="D66" s="24">
        <v>0</v>
      </c>
      <c r="E66" s="24">
        <v>10000</v>
      </c>
      <c r="F66" s="24">
        <v>0</v>
      </c>
      <c r="G66" s="18">
        <v>0</v>
      </c>
      <c r="H66" s="24">
        <v>0</v>
      </c>
      <c r="I66" s="24">
        <v>0</v>
      </c>
      <c r="J66" s="24">
        <v>0</v>
      </c>
      <c r="K66" s="7" t="str">
        <f t="shared" si="5"/>
        <v xml:space="preserve"> </v>
      </c>
      <c r="L66" s="24">
        <v>0</v>
      </c>
      <c r="M66" s="8">
        <f t="shared" si="6"/>
        <v>-10000</v>
      </c>
    </row>
    <row r="67" spans="1:13" x14ac:dyDescent="0.3">
      <c r="A67" s="22" t="s">
        <v>124</v>
      </c>
      <c r="B67" s="23" t="s">
        <v>125</v>
      </c>
      <c r="C67" s="24">
        <v>0</v>
      </c>
      <c r="D67" s="24">
        <v>2499100</v>
      </c>
      <c r="E67" s="24">
        <v>2499100</v>
      </c>
      <c r="F67" s="24">
        <v>0</v>
      </c>
      <c r="G67" s="18">
        <v>0</v>
      </c>
      <c r="H67" s="24">
        <v>0</v>
      </c>
      <c r="I67" s="24">
        <v>0</v>
      </c>
      <c r="J67" s="24">
        <v>0</v>
      </c>
      <c r="K67" s="7" t="str">
        <f t="shared" si="5"/>
        <v xml:space="preserve"> </v>
      </c>
      <c r="L67" s="24">
        <v>0</v>
      </c>
      <c r="M67" s="8">
        <f t="shared" si="6"/>
        <v>-2499100</v>
      </c>
    </row>
    <row r="68" spans="1:13" s="6" customFormat="1" x14ac:dyDescent="0.3">
      <c r="B68" s="14" t="s">
        <v>135</v>
      </c>
      <c r="C68" s="15">
        <f>SUM(C64:C67)</f>
        <v>21500</v>
      </c>
      <c r="D68" s="15">
        <f>SUM(D64:D67)</f>
        <v>2499100</v>
      </c>
      <c r="E68" s="15">
        <f>SUM(E64:E67)</f>
        <v>2520600</v>
      </c>
      <c r="F68" s="15">
        <f>SUM(F64:F67)</f>
        <v>0</v>
      </c>
      <c r="G68" s="13">
        <f t="shared" si="3"/>
        <v>0</v>
      </c>
      <c r="H68" s="15">
        <f>SUM(H64:H67)</f>
        <v>0</v>
      </c>
      <c r="I68" s="15">
        <f>SUM(I64:I67)</f>
        <v>0</v>
      </c>
      <c r="J68" s="15">
        <f>SUM(J64:J67)</f>
        <v>0</v>
      </c>
      <c r="K68" s="13" t="str">
        <f t="shared" ref="K68" si="7">IF(F68=0," ",J68/F68)</f>
        <v xml:space="preserve"> </v>
      </c>
      <c r="L68" s="15">
        <f>SUM(L64:L67)</f>
        <v>0</v>
      </c>
      <c r="M68" s="15">
        <f>SUM(M64:M67)</f>
        <v>-2520600</v>
      </c>
    </row>
    <row r="69" spans="1:13" x14ac:dyDescent="0.3">
      <c r="G69" s="7"/>
      <c r="K69" s="7"/>
    </row>
    <row r="70" spans="1:13" s="6" customFormat="1" x14ac:dyDescent="0.3">
      <c r="B70" s="5" t="s">
        <v>17</v>
      </c>
      <c r="C70" s="12">
        <f>C59+C62+C68</f>
        <v>16791964</v>
      </c>
      <c r="D70" s="12">
        <f>D59+D62+D68</f>
        <v>2919100</v>
      </c>
      <c r="E70" s="12">
        <f>E59+E62+E68</f>
        <v>19711064</v>
      </c>
      <c r="F70" s="12">
        <f>F59+F62+F68</f>
        <v>15642746.68</v>
      </c>
      <c r="G70" s="13">
        <f t="shared" si="3"/>
        <v>0.93156147071301487</v>
      </c>
      <c r="H70" s="12">
        <f>H59+H62+H68</f>
        <v>15064458.950000001</v>
      </c>
      <c r="I70" s="12">
        <f>I59+I62+I68</f>
        <v>11107.5</v>
      </c>
      <c r="J70" s="12">
        <f>J59+J62+J68</f>
        <v>15053351.450000001</v>
      </c>
      <c r="K70" s="13">
        <f t="shared" ref="K70" si="8">J70/F70</f>
        <v>0.9623215000500156</v>
      </c>
      <c r="L70" s="12">
        <f>L59+L62+L68</f>
        <v>589395.23</v>
      </c>
      <c r="M70" s="12">
        <f>M59+M62+M68</f>
        <v>-4068317.3200000003</v>
      </c>
    </row>
  </sheetData>
  <printOptions horizontalCentered="1" gridLines="1"/>
  <pageMargins left="0.19685039370078741" right="0.43307086614173229" top="0.39370078740157483" bottom="0.39370078740157483" header="0" footer="0"/>
  <pageSetup paperSize="9" scale="6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dic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2021-10-01T07:52:01Z</cp:lastPrinted>
  <dcterms:created xsi:type="dcterms:W3CDTF">2016-04-20T09:31:50Z</dcterms:created>
  <dcterms:modified xsi:type="dcterms:W3CDTF">2022-03-01T09:00:56Z</dcterms:modified>
</cp:coreProperties>
</file>