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TERCER TRIMESTRE\"/>
    </mc:Choice>
  </mc:AlternateContent>
  <bookViews>
    <workbookView xWindow="0" yWindow="30" windowWidth="7485" windowHeight="4140"/>
  </bookViews>
  <sheets>
    <sheet name="Ejecución ingresos 30 sept 22" sheetId="1" r:id="rId1"/>
  </sheets>
  <calcPr calcId="152511"/>
</workbook>
</file>

<file path=xl/calcChain.xml><?xml version="1.0" encoding="utf-8"?>
<calcChain xmlns="http://schemas.openxmlformats.org/spreadsheetml/2006/main">
  <c r="K64" i="1" l="1"/>
  <c r="M64" i="1"/>
  <c r="L65" i="1"/>
  <c r="J65" i="1"/>
  <c r="I65" i="1"/>
  <c r="H65" i="1"/>
  <c r="F65" i="1"/>
  <c r="E65" i="1"/>
  <c r="D65" i="1"/>
  <c r="C65" i="1"/>
  <c r="K65" i="1"/>
  <c r="M63" i="1"/>
  <c r="M65" i="1" s="1"/>
  <c r="K63" i="1"/>
  <c r="G65" i="1" l="1"/>
  <c r="K55" i="1" l="1"/>
  <c r="K56" i="1"/>
  <c r="K57" i="1"/>
  <c r="K58" i="1"/>
  <c r="K59" i="1"/>
  <c r="K60" i="1"/>
  <c r="M56" i="1"/>
  <c r="M57" i="1"/>
  <c r="M58" i="1"/>
  <c r="M59" i="1"/>
  <c r="M60" i="1"/>
  <c r="G56" i="1"/>
  <c r="G57" i="1"/>
  <c r="G58" i="1"/>
  <c r="G59" i="1"/>
  <c r="G60" i="1"/>
  <c r="G54" i="1" l="1"/>
  <c r="G55" i="1"/>
  <c r="K53" i="1" l="1"/>
  <c r="K54" i="1"/>
  <c r="M52" i="1"/>
  <c r="M53" i="1"/>
  <c r="M54" i="1"/>
  <c r="M55" i="1"/>
  <c r="K52" i="1"/>
  <c r="G50" i="1"/>
  <c r="G51" i="1"/>
  <c r="G52" i="1"/>
  <c r="G53" i="1"/>
  <c r="M68" i="1" l="1"/>
  <c r="M69" i="1"/>
  <c r="M70" i="1"/>
  <c r="K68" i="1"/>
  <c r="K69" i="1"/>
  <c r="K70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61" i="1"/>
  <c r="E61" i="1"/>
  <c r="F61" i="1"/>
  <c r="C61" i="1"/>
  <c r="C71" i="1"/>
  <c r="D71" i="1"/>
  <c r="D73" i="1" s="1"/>
  <c r="E71" i="1"/>
  <c r="E73" i="1" s="1"/>
  <c r="F71" i="1"/>
  <c r="F73" i="1" s="1"/>
  <c r="G7" i="1"/>
  <c r="C73" i="1" l="1"/>
  <c r="G61" i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7" i="1" l="1"/>
  <c r="K67" i="1"/>
  <c r="M71" i="1" l="1"/>
  <c r="L71" i="1"/>
  <c r="I71" i="1"/>
  <c r="J71" i="1"/>
  <c r="K71" i="1" s="1"/>
  <c r="H71" i="1"/>
  <c r="L61" i="1" l="1"/>
  <c r="L73" i="1" s="1"/>
  <c r="I61" i="1"/>
  <c r="I73" i="1" s="1"/>
  <c r="J61" i="1"/>
  <c r="J73" i="1" s="1"/>
  <c r="H61" i="1"/>
  <c r="H73" i="1" s="1"/>
  <c r="K61" i="1" l="1"/>
  <c r="G73" i="1"/>
  <c r="M7" i="1"/>
  <c r="M61" i="1" s="1"/>
  <c r="M73" i="1" s="1"/>
  <c r="K73" i="1" l="1"/>
  <c r="G71" i="1"/>
</calcChain>
</file>

<file path=xl/sharedStrings.xml><?xml version="1.0" encoding="utf-8"?>
<sst xmlns="http://schemas.openxmlformats.org/spreadsheetml/2006/main" count="141" uniqueCount="141">
  <si>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</si>
  <si>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</si>
  <si>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</si>
  <si>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</si>
  <si>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</si>
  <si>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</si>
  <si>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</si>
  <si>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</si>
  <si>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</si>
  <si>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</si>
  <si>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</si>
  <si>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</si>
  <si>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</si>
  <si>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</si>
  <si>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</si>
  <si>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</si>
  <si>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</si>
  <si>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</si>
  <si>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ESTADO DE EJECUCIÓN DE INGRESOS DE LA FUNDACIÓN MUNICIPAL DE CULTURA - 30 DE SEPTIEMBRE 2022</t>
  </si>
  <si>
    <t>34400</t>
  </si>
  <si>
    <t>Venta de entradas LAVA</t>
  </si>
  <si>
    <t>34402</t>
  </si>
  <si>
    <t>Venta de entradas Teatro Calderón</t>
  </si>
  <si>
    <t>34403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</si>
  <si>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</si>
  <si>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</si>
  <si>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</si>
  <si>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</si>
  <si>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</si>
  <si>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</si>
  <si>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</si>
  <si>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</si>
  <si>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</si>
  <si>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</si>
  <si>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</si>
  <si>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34900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</si>
  <si>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</si>
  <si>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</si>
  <si>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</si>
  <si>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</si>
  <si>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</si>
  <si>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</si>
  <si>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</si>
  <si>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34904</t>
  </si>
  <si>
    <t>Talleres TEATRO CALDERON</t>
  </si>
  <si>
    <t>36000</t>
  </si>
  <si>
    <t>Venta de publicaciones SEMINCI</t>
  </si>
  <si>
    <t>36001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</si>
  <si>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</si>
  <si>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</si>
  <si>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</si>
  <si>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</si>
  <si>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</si>
  <si>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</si>
  <si>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</si>
  <si>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</si>
  <si>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</si>
  <si>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36006</t>
  </si>
  <si>
    <t>Venta de otros bienes MUSEO CASA COLON</t>
  </si>
  <si>
    <t>36007</t>
  </si>
  <si>
    <t>Venta de publicaciones EXPOSICIONES FMC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</si>
  <si>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</si>
  <si>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</si>
  <si>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</si>
  <si>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</si>
  <si>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</si>
  <si>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</si>
  <si>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</si>
  <si>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</si>
  <si>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</si>
  <si>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</si>
  <si>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</si>
  <si>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Subvenciones Junta de Castilla y León</t>
  </si>
  <si>
    <t>46100</t>
  </si>
  <si>
    <t>Subvenciones de la Diputación Provincial de Valladolid</t>
  </si>
  <si>
    <t>47000</t>
  </si>
  <si>
    <t>Convenios de MECENAZGO de empresas privadas con la FMC</t>
  </si>
  <si>
    <t>47001</t>
  </si>
  <si>
    <t>Convenios de MECENAZGO de empresas privadas con SEMINCI</t>
  </si>
  <si>
    <t>47002</t>
  </si>
  <si>
    <t>Convenios de MECENAZGO de empresas privadas MUSEO CIENCIA</t>
  </si>
  <si>
    <t>47003</t>
  </si>
  <si>
    <t>Convenios de MECENAZGO de empresas privadas PATIO HERRERIANO</t>
  </si>
  <si>
    <t>48900</t>
  </si>
  <si>
    <t>Donaciones Amigos de los Museos</t>
  </si>
  <si>
    <t>48901</t>
  </si>
  <si>
    <t>Donaciones ""Amigos del Museo Patio Herreriano""</t>
  </si>
  <si>
    <t>48902</t>
  </si>
  <si>
    <t>Donaciones ""Amigos del Museo de la Ciencia""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</si>
  <si>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</si>
  <si>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</si>
  <si>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</si>
  <si>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</si>
  <si>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</si>
  <si>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</si>
  <si>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</si>
  <si>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</si>
  <si>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</si>
  <si>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</si>
  <si>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55900</t>
  </si>
  <si>
    <t>Alquileres y Servicios</t>
  </si>
  <si>
    <t>55901</t>
  </si>
  <si>
    <t>Alquileres y Servicios otros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</si>
  <si>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</si>
  <si>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</si>
  <si>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</si>
  <si>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</si>
  <si>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</si>
  <si>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</si>
  <si>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</si>
  <si>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</si>
  <si>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</si>
  <si>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</si>
  <si>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</si>
  <si>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</si>
  <si>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59900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</si>
  <si>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</si>
  <si>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</si>
  <si>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</si>
  <si>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</si>
  <si>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</si>
  <si>
    <t>59903</t>
  </si>
  <si>
    <t>Convenios Patrocinio Publicitario MUSEO DE LA CIENCIA</t>
  </si>
  <si>
    <t>59904</t>
  </si>
  <si>
    <t>Convenios Patrocinio Publicitario TEATRO CALDERON</t>
  </si>
  <si>
    <t>59905</t>
  </si>
  <si>
    <t>Convenios Patrocinio Publicitario MUSEO PATIO HERRERIANO</t>
  </si>
  <si>
    <t>70101</t>
  </si>
  <si>
    <t>Aportación de capital del Ayuntamiento</t>
  </si>
  <si>
    <t>79700</t>
  </si>
  <si>
    <t>Subvención Teatro LAVA de la Junta de Castilla y León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</si>
  <si>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</si>
  <si>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</si>
  <si>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</si>
  <si>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</si>
  <si>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</si>
  <si>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</si>
  <si>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</si>
  <si>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</si>
  <si>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Total de operaciones de capital</t>
  </si>
  <si>
    <t>Total de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</si>
</sst>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6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</cellXfs>
  <cellStyles count="4">
    <cellStyle name="Buena" xfId="1"/>
    <cellStyle name="Normal" xfId="0" builtinId="0"/>
    <cellStyle name="Normal_Ejecución ingresos 30 sept 2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view="pageLayout" zoomScaleNormal="100" workbookViewId="0">
      <selection sqref="A1:XFD1048576"/>
    </sheetView>
  </sheetViews>
  <sheetFormatPr baseColWidth="10" defaultColWidth="11.42578125" defaultRowHeight="12.75" x14ac:dyDescent="0.2"/>
  <cols>
    <col min="1" max="1" width="25.42578125" style="1" bestFit="1" customWidth="1"/>
    <col min="2" max="2" width="53" style="1" bestFit="1" customWidth="1"/>
    <col min="3" max="3" width="10.85546875" style="1" bestFit="1" customWidth="1"/>
    <col min="4" max="4" width="12.42578125" style="1" customWidth="1"/>
    <col min="5" max="5" width="10.85546875" style="1" bestFit="1" customWidth="1"/>
    <col min="6" max="6" width="10" style="1" bestFit="1" customWidth="1"/>
    <col min="7" max="7" width="7.42578125" style="1" bestFit="1" customWidth="1"/>
    <col min="8" max="8" width="10" style="1" bestFit="1" customWidth="1"/>
    <col min="9" max="9" width="11.28515625" style="1" bestFit="1" customWidth="1"/>
    <col min="10" max="10" width="10.85546875" style="1" bestFit="1" customWidth="1"/>
    <col min="11" max="11" width="7.28515625" style="1" bestFit="1" customWidth="1"/>
    <col min="12" max="12" width="10.85546875" style="1" bestFit="1" customWidth="1"/>
    <col min="13" max="13" width="11.42578125" style="1" bestFit="1" customWidth="1"/>
    <col min="14" max="16384" width="11.42578125" style="1"/>
  </cols>
  <sheetData>
    <row r="1" spans="1:13" x14ac:dyDescent="0.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4" t="s">
        <v>0</v>
      </c>
      <c r="B2" s="6"/>
      <c r="C2" s="6"/>
      <c r="J2" s="3"/>
      <c r="K2" s="4"/>
    </row>
    <row r="3" spans="1:13" x14ac:dyDescent="0.2">
      <c r="A3" s="14" t="s">
        <v>1</v>
      </c>
      <c r="B3" s="6"/>
      <c r="C3" s="16">
        <v>2022</v>
      </c>
      <c r="K3" s="3"/>
    </row>
    <row r="4" spans="1:13" x14ac:dyDescent="0.2">
      <c r="A4" s="5" t="s">
        <v>14</v>
      </c>
      <c r="B4" s="6"/>
      <c r="C4" s="17">
        <v>44834</v>
      </c>
    </row>
    <row r="6" spans="1:13" s="6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19" t="s">
        <v>19</v>
      </c>
      <c r="B7" s="20" t="s">
        <v>20</v>
      </c>
      <c r="C7" s="21">
        <v>1650000</v>
      </c>
      <c r="D7" s="21">
        <v>0</v>
      </c>
      <c r="E7" s="21">
        <v>1650000</v>
      </c>
      <c r="F7" s="21">
        <v>37612</v>
      </c>
      <c r="G7" s="7">
        <f>IF(C7=0," ",F7/C7)</f>
        <v>2.2795151515151515E-2</v>
      </c>
      <c r="H7" s="21">
        <v>36953.75</v>
      </c>
      <c r="I7" s="21">
        <v>347.5</v>
      </c>
      <c r="J7" s="21">
        <v>36606.25</v>
      </c>
      <c r="K7" s="7">
        <f>IF(F7=0," ",J7/F7)</f>
        <v>0.97325986387323193</v>
      </c>
      <c r="L7" s="21">
        <v>1005.75</v>
      </c>
      <c r="M7" s="8">
        <f>F7-E7</f>
        <v>-1612388</v>
      </c>
    </row>
    <row r="8" spans="1:13" x14ac:dyDescent="0.2">
      <c r="A8" s="19" t="s">
        <v>21</v>
      </c>
      <c r="B8" s="20" t="s">
        <v>22</v>
      </c>
      <c r="C8" s="21">
        <v>0</v>
      </c>
      <c r="D8" s="21">
        <v>0</v>
      </c>
      <c r="E8" s="21">
        <v>0</v>
      </c>
      <c r="F8" s="21">
        <v>425273.03</v>
      </c>
      <c r="G8" s="7" t="str">
        <f t="shared" ref="G8:G60" si="0">IF(C8=0," ",F8/C8)</f>
        <v xml:space="preserve"> </v>
      </c>
      <c r="H8" s="21">
        <v>425273.03</v>
      </c>
      <c r="I8" s="21">
        <v>0</v>
      </c>
      <c r="J8" s="21">
        <v>425273.03</v>
      </c>
      <c r="K8" s="7">
        <f t="shared" ref="K8:K60" si="1">IF(F8=0," ",J8/F8)</f>
        <v>1</v>
      </c>
      <c r="L8" s="21">
        <v>0</v>
      </c>
      <c r="M8" s="8">
        <f t="shared" ref="M8:M60" si="2">F8-E8</f>
        <v>425273.03</v>
      </c>
    </row>
    <row r="9" spans="1:13" x14ac:dyDescent="0.2">
      <c r="A9" s="19" t="s">
        <v>23</v>
      </c>
      <c r="B9" s="20" t="s">
        <v>24</v>
      </c>
      <c r="C9" s="21">
        <v>0</v>
      </c>
      <c r="D9" s="21">
        <v>0</v>
      </c>
      <c r="E9" s="21">
        <v>0</v>
      </c>
      <c r="F9" s="21">
        <v>0</v>
      </c>
      <c r="G9" s="7" t="str">
        <f t="shared" si="0"/>
        <v xml:space="preserve"> </v>
      </c>
      <c r="H9" s="21">
        <v>0</v>
      </c>
      <c r="I9" s="21">
        <v>0</v>
      </c>
      <c r="J9" s="21">
        <v>0</v>
      </c>
      <c r="K9" s="7" t="str">
        <f t="shared" si="1"/>
        <v xml:space="preserve"> </v>
      </c>
      <c r="L9" s="21">
        <v>0</v>
      </c>
      <c r="M9" s="8">
        <f t="shared" si="2"/>
        <v>0</v>
      </c>
    </row>
    <row r="10" spans="1:13" x14ac:dyDescent="0.2">
      <c r="A10" s="19" t="s">
        <v>25</v>
      </c>
      <c r="B10" s="20" t="s">
        <v>26</v>
      </c>
      <c r="C10" s="21">
        <v>0</v>
      </c>
      <c r="D10" s="21">
        <v>0</v>
      </c>
      <c r="E10" s="21">
        <v>0</v>
      </c>
      <c r="F10" s="21">
        <v>33004.14</v>
      </c>
      <c r="G10" s="7" t="str">
        <f t="shared" si="0"/>
        <v xml:space="preserve"> </v>
      </c>
      <c r="H10" s="21">
        <v>32405.8</v>
      </c>
      <c r="I10" s="21">
        <v>0</v>
      </c>
      <c r="J10" s="21">
        <v>32405.8</v>
      </c>
      <c r="K10" s="7">
        <f t="shared" si="1"/>
        <v>0.98187075924414335</v>
      </c>
      <c r="L10" s="21">
        <v>598.34</v>
      </c>
      <c r="M10" s="8">
        <f t="shared" si="2"/>
        <v>33004.14</v>
      </c>
    </row>
    <row r="11" spans="1:13" x14ac:dyDescent="0.2">
      <c r="A11" s="19" t="s">
        <v>27</v>
      </c>
      <c r="B11" s="20" t="s">
        <v>28</v>
      </c>
      <c r="C11" s="21">
        <v>0</v>
      </c>
      <c r="D11" s="21">
        <v>0</v>
      </c>
      <c r="E11" s="21">
        <v>0</v>
      </c>
      <c r="F11" s="21">
        <v>36146</v>
      </c>
      <c r="G11" s="7" t="str">
        <f t="shared" si="0"/>
        <v xml:space="preserve"> </v>
      </c>
      <c r="H11" s="21">
        <v>35729</v>
      </c>
      <c r="I11" s="21">
        <v>0</v>
      </c>
      <c r="J11" s="21">
        <v>35729</v>
      </c>
      <c r="K11" s="7">
        <f t="shared" si="1"/>
        <v>0.98846345377081835</v>
      </c>
      <c r="L11" s="21">
        <v>417</v>
      </c>
      <c r="M11" s="8">
        <f t="shared" si="2"/>
        <v>36146</v>
      </c>
    </row>
    <row r="12" spans="1:13" x14ac:dyDescent="0.2">
      <c r="A12" s="19" t="s">
        <v>29</v>
      </c>
      <c r="B12" s="20" t="s">
        <v>30</v>
      </c>
      <c r="C12" s="21">
        <v>0</v>
      </c>
      <c r="D12" s="21">
        <v>0</v>
      </c>
      <c r="E12" s="21">
        <v>0</v>
      </c>
      <c r="F12" s="21">
        <v>0</v>
      </c>
      <c r="G12" s="7" t="str">
        <f t="shared" si="0"/>
        <v xml:space="preserve"> 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0</v>
      </c>
    </row>
    <row r="13" spans="1:13" x14ac:dyDescent="0.2">
      <c r="A13" s="19" t="s">
        <v>31</v>
      </c>
      <c r="B13" s="20" t="s">
        <v>32</v>
      </c>
      <c r="C13" s="21">
        <v>0</v>
      </c>
      <c r="D13" s="21">
        <v>0</v>
      </c>
      <c r="E13" s="21">
        <v>0</v>
      </c>
      <c r="F13" s="21">
        <v>3659</v>
      </c>
      <c r="G13" s="7" t="str">
        <f t="shared" si="0"/>
        <v xml:space="preserve"> </v>
      </c>
      <c r="H13" s="21">
        <v>3659</v>
      </c>
      <c r="I13" s="21">
        <v>0</v>
      </c>
      <c r="J13" s="21">
        <v>3659</v>
      </c>
      <c r="K13" s="7">
        <f t="shared" si="1"/>
        <v>1</v>
      </c>
      <c r="L13" s="21">
        <v>0</v>
      </c>
      <c r="M13" s="8">
        <f t="shared" si="2"/>
        <v>3659</v>
      </c>
    </row>
    <row r="14" spans="1:13" x14ac:dyDescent="0.2">
      <c r="A14" s="19" t="s">
        <v>33</v>
      </c>
      <c r="B14" s="20" t="s">
        <v>34</v>
      </c>
      <c r="C14" s="21">
        <v>0</v>
      </c>
      <c r="D14" s="21">
        <v>0</v>
      </c>
      <c r="E14" s="21">
        <v>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0</v>
      </c>
    </row>
    <row r="15" spans="1:13" x14ac:dyDescent="0.2">
      <c r="A15" s="19" t="s">
        <v>35</v>
      </c>
      <c r="B15" s="20" t="s">
        <v>36</v>
      </c>
      <c r="C15" s="21">
        <v>7000</v>
      </c>
      <c r="D15" s="21">
        <v>0</v>
      </c>
      <c r="E15" s="21">
        <v>7000</v>
      </c>
      <c r="F15" s="21">
        <v>314</v>
      </c>
      <c r="G15" s="7">
        <f t="shared" si="0"/>
        <v>4.4857142857142859E-2</v>
      </c>
      <c r="H15" s="21">
        <v>314</v>
      </c>
      <c r="I15" s="21">
        <v>0</v>
      </c>
      <c r="J15" s="21">
        <v>314</v>
      </c>
      <c r="K15" s="7">
        <f t="shared" si="1"/>
        <v>1</v>
      </c>
      <c r="L15" s="21">
        <v>0</v>
      </c>
      <c r="M15" s="8">
        <f t="shared" si="2"/>
        <v>-6686</v>
      </c>
    </row>
    <row r="16" spans="1:13" x14ac:dyDescent="0.2">
      <c r="A16" s="19" t="s">
        <v>37</v>
      </c>
      <c r="B16" s="20" t="s">
        <v>38</v>
      </c>
      <c r="C16" s="21">
        <v>0</v>
      </c>
      <c r="D16" s="21">
        <v>0</v>
      </c>
      <c r="E16" s="21">
        <v>0</v>
      </c>
      <c r="F16" s="21">
        <v>0</v>
      </c>
      <c r="G16" s="7" t="str">
        <f t="shared" si="0"/>
        <v xml:space="preserve"> 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0</v>
      </c>
    </row>
    <row r="17" spans="1:13" x14ac:dyDescent="0.2">
      <c r="A17" s="19" t="s">
        <v>39</v>
      </c>
      <c r="B17" s="20" t="s">
        <v>40</v>
      </c>
      <c r="C17" s="21">
        <v>0</v>
      </c>
      <c r="D17" s="21">
        <v>0</v>
      </c>
      <c r="E17" s="21">
        <v>0</v>
      </c>
      <c r="F17" s="21">
        <v>756.2</v>
      </c>
      <c r="G17" s="7" t="str">
        <f t="shared" si="0"/>
        <v xml:space="preserve"> </v>
      </c>
      <c r="H17" s="21">
        <v>756.2</v>
      </c>
      <c r="I17" s="21">
        <v>0</v>
      </c>
      <c r="J17" s="21">
        <v>756.2</v>
      </c>
      <c r="K17" s="7">
        <f t="shared" si="1"/>
        <v>1</v>
      </c>
      <c r="L17" s="21">
        <v>0</v>
      </c>
      <c r="M17" s="8">
        <f t="shared" si="2"/>
        <v>756.2</v>
      </c>
    </row>
    <row r="18" spans="1:13" x14ac:dyDescent="0.2">
      <c r="A18" s="19" t="s">
        <v>41</v>
      </c>
      <c r="B18" s="20" t="s">
        <v>42</v>
      </c>
      <c r="C18" s="21">
        <v>0</v>
      </c>
      <c r="D18" s="21">
        <v>0</v>
      </c>
      <c r="E18" s="21">
        <v>0</v>
      </c>
      <c r="F18" s="21">
        <v>1316.38</v>
      </c>
      <c r="G18" s="7" t="str">
        <f t="shared" si="0"/>
        <v xml:space="preserve"> </v>
      </c>
      <c r="H18" s="21">
        <v>1316.38</v>
      </c>
      <c r="I18" s="21">
        <v>0</v>
      </c>
      <c r="J18" s="21">
        <v>1316.38</v>
      </c>
      <c r="K18" s="7">
        <f t="shared" si="1"/>
        <v>1</v>
      </c>
      <c r="L18" s="21">
        <v>0</v>
      </c>
      <c r="M18" s="8">
        <f t="shared" si="2"/>
        <v>1316.38</v>
      </c>
    </row>
    <row r="19" spans="1:13" x14ac:dyDescent="0.2">
      <c r="A19" s="19" t="s">
        <v>43</v>
      </c>
      <c r="B19" s="20" t="s">
        <v>44</v>
      </c>
      <c r="C19" s="21">
        <v>0</v>
      </c>
      <c r="D19" s="21">
        <v>0</v>
      </c>
      <c r="E19" s="21">
        <v>0</v>
      </c>
      <c r="F19" s="21">
        <v>1892.57</v>
      </c>
      <c r="G19" s="7" t="str">
        <f t="shared" si="0"/>
        <v xml:space="preserve"> </v>
      </c>
      <c r="H19" s="21">
        <v>1892.57</v>
      </c>
      <c r="I19" s="21">
        <v>0</v>
      </c>
      <c r="J19" s="21">
        <v>1892.57</v>
      </c>
      <c r="K19" s="7">
        <f t="shared" si="1"/>
        <v>1</v>
      </c>
      <c r="L19" s="21">
        <v>0</v>
      </c>
      <c r="M19" s="8">
        <f t="shared" si="2"/>
        <v>1892.57</v>
      </c>
    </row>
    <row r="20" spans="1:13" x14ac:dyDescent="0.2">
      <c r="A20" s="19" t="s">
        <v>45</v>
      </c>
      <c r="B20" s="20" t="s">
        <v>46</v>
      </c>
      <c r="C20" s="21">
        <v>32000</v>
      </c>
      <c r="D20" s="21">
        <v>0</v>
      </c>
      <c r="E20" s="21">
        <v>32000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-32000</v>
      </c>
    </row>
    <row r="21" spans="1:13" x14ac:dyDescent="0.2">
      <c r="A21" s="19" t="s">
        <v>47</v>
      </c>
      <c r="B21" s="20" t="s">
        <v>48</v>
      </c>
      <c r="C21" s="21">
        <v>0</v>
      </c>
      <c r="D21" s="21">
        <v>0</v>
      </c>
      <c r="E21" s="21">
        <v>0</v>
      </c>
      <c r="F21" s="21">
        <v>0</v>
      </c>
      <c r="G21" s="7" t="str">
        <f t="shared" si="0"/>
        <v xml:space="preserve"> 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0</v>
      </c>
    </row>
    <row r="22" spans="1:13" x14ac:dyDescent="0.2">
      <c r="A22" s="19" t="s">
        <v>49</v>
      </c>
      <c r="B22" s="20" t="s">
        <v>50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2">
      <c r="A23" s="19" t="s">
        <v>51</v>
      </c>
      <c r="B23" s="20" t="s">
        <v>52</v>
      </c>
      <c r="C23" s="21">
        <v>0</v>
      </c>
      <c r="D23" s="21">
        <v>0</v>
      </c>
      <c r="E23" s="21">
        <v>0</v>
      </c>
      <c r="F23" s="21">
        <v>0</v>
      </c>
      <c r="G23" s="7" t="str">
        <f t="shared" si="0"/>
        <v xml:space="preserve"> </v>
      </c>
      <c r="H23" s="21">
        <v>0</v>
      </c>
      <c r="I23" s="21">
        <v>0</v>
      </c>
      <c r="J23" s="21">
        <v>0</v>
      </c>
      <c r="K23" s="7" t="str">
        <f t="shared" si="1"/>
        <v xml:space="preserve"> </v>
      </c>
      <c r="L23" s="21">
        <v>0</v>
      </c>
      <c r="M23" s="8">
        <f t="shared" si="2"/>
        <v>0</v>
      </c>
    </row>
    <row r="24" spans="1:13" x14ac:dyDescent="0.2">
      <c r="A24" s="19" t="s">
        <v>53</v>
      </c>
      <c r="B24" s="20" t="s">
        <v>54</v>
      </c>
      <c r="C24" s="21">
        <v>0</v>
      </c>
      <c r="D24" s="21">
        <v>0</v>
      </c>
      <c r="E24" s="21">
        <v>0</v>
      </c>
      <c r="F24" s="21">
        <v>4542.37</v>
      </c>
      <c r="G24" s="7" t="str">
        <f t="shared" si="0"/>
        <v xml:space="preserve"> </v>
      </c>
      <c r="H24" s="21">
        <v>4542.37</v>
      </c>
      <c r="I24" s="21">
        <v>0</v>
      </c>
      <c r="J24" s="21">
        <v>4542.37</v>
      </c>
      <c r="K24" s="7">
        <f t="shared" si="1"/>
        <v>1</v>
      </c>
      <c r="L24" s="21">
        <v>0</v>
      </c>
      <c r="M24" s="8">
        <f t="shared" si="2"/>
        <v>4542.37</v>
      </c>
    </row>
    <row r="25" spans="1:13" x14ac:dyDescent="0.2">
      <c r="A25" s="19" t="s">
        <v>55</v>
      </c>
      <c r="B25" s="20" t="s">
        <v>56</v>
      </c>
      <c r="C25" s="21">
        <v>0</v>
      </c>
      <c r="D25" s="21">
        <v>0</v>
      </c>
      <c r="E25" s="21">
        <v>0</v>
      </c>
      <c r="F25" s="21">
        <v>747.05</v>
      </c>
      <c r="G25" s="7" t="str">
        <f t="shared" si="0"/>
        <v xml:space="preserve"> </v>
      </c>
      <c r="H25" s="21">
        <v>747.05</v>
      </c>
      <c r="I25" s="21">
        <v>0</v>
      </c>
      <c r="J25" s="21">
        <v>747.05</v>
      </c>
      <c r="K25" s="7">
        <f t="shared" si="1"/>
        <v>1</v>
      </c>
      <c r="L25" s="21">
        <v>0</v>
      </c>
      <c r="M25" s="8">
        <f t="shared" si="2"/>
        <v>747.05</v>
      </c>
    </row>
    <row r="26" spans="1:13" x14ac:dyDescent="0.2">
      <c r="A26" s="19" t="s">
        <v>57</v>
      </c>
      <c r="B26" s="20" t="s">
        <v>58</v>
      </c>
      <c r="C26" s="21">
        <v>0</v>
      </c>
      <c r="D26" s="21">
        <v>0</v>
      </c>
      <c r="E26" s="21">
        <v>0</v>
      </c>
      <c r="F26" s="21">
        <v>0</v>
      </c>
      <c r="G26" s="7" t="str">
        <f t="shared" si="0"/>
        <v xml:space="preserve"> </v>
      </c>
      <c r="H26" s="21">
        <v>0</v>
      </c>
      <c r="I26" s="21">
        <v>0</v>
      </c>
      <c r="J26" s="21">
        <v>0</v>
      </c>
      <c r="K26" s="7" t="str">
        <f t="shared" si="1"/>
        <v xml:space="preserve"> </v>
      </c>
      <c r="L26" s="21">
        <v>0</v>
      </c>
      <c r="M26" s="8">
        <f t="shared" si="2"/>
        <v>0</v>
      </c>
    </row>
    <row r="27" spans="1:13" x14ac:dyDescent="0.2">
      <c r="A27" s="19" t="s">
        <v>59</v>
      </c>
      <c r="B27" s="20" t="s">
        <v>60</v>
      </c>
      <c r="C27" s="21">
        <v>0</v>
      </c>
      <c r="D27" s="21">
        <v>0</v>
      </c>
      <c r="E27" s="21">
        <v>0</v>
      </c>
      <c r="F27" s="21">
        <v>0</v>
      </c>
      <c r="G27" s="7" t="str">
        <f t="shared" si="0"/>
        <v xml:space="preserve"> </v>
      </c>
      <c r="H27" s="21">
        <v>0</v>
      </c>
      <c r="I27" s="21">
        <v>0</v>
      </c>
      <c r="J27" s="21">
        <v>0</v>
      </c>
      <c r="K27" s="7" t="str">
        <f t="shared" si="1"/>
        <v xml:space="preserve"> </v>
      </c>
      <c r="L27" s="21">
        <v>0</v>
      </c>
      <c r="M27" s="8">
        <f t="shared" si="2"/>
        <v>0</v>
      </c>
    </row>
    <row r="28" spans="1:13" x14ac:dyDescent="0.2">
      <c r="A28" s="19" t="s">
        <v>61</v>
      </c>
      <c r="B28" s="20" t="s">
        <v>62</v>
      </c>
      <c r="C28" s="21">
        <v>0</v>
      </c>
      <c r="D28" s="21">
        <v>0</v>
      </c>
      <c r="E28" s="21">
        <v>0</v>
      </c>
      <c r="F28" s="21">
        <v>34443.949999999997</v>
      </c>
      <c r="G28" s="7" t="str">
        <f t="shared" si="0"/>
        <v xml:space="preserve"> </v>
      </c>
      <c r="H28" s="21">
        <v>34443.949999999997</v>
      </c>
      <c r="I28" s="21">
        <v>0</v>
      </c>
      <c r="J28" s="21">
        <v>34443.949999999997</v>
      </c>
      <c r="K28" s="7">
        <f t="shared" si="1"/>
        <v>1</v>
      </c>
      <c r="L28" s="21">
        <v>0</v>
      </c>
      <c r="M28" s="8">
        <f t="shared" si="2"/>
        <v>34443.949999999997</v>
      </c>
    </row>
    <row r="29" spans="1:13" x14ac:dyDescent="0.2">
      <c r="A29" s="19" t="s">
        <v>63</v>
      </c>
      <c r="B29" s="20" t="s">
        <v>64</v>
      </c>
      <c r="C29" s="21">
        <v>60000</v>
      </c>
      <c r="D29" s="21">
        <v>0</v>
      </c>
      <c r="E29" s="21">
        <v>60000</v>
      </c>
      <c r="F29" s="21">
        <v>179366.21</v>
      </c>
      <c r="G29" s="7">
        <f t="shared" si="0"/>
        <v>2.989436833333333</v>
      </c>
      <c r="H29" s="21">
        <v>179366.21</v>
      </c>
      <c r="I29" s="21">
        <v>0</v>
      </c>
      <c r="J29" s="21">
        <v>179366.21</v>
      </c>
      <c r="K29" s="7">
        <f t="shared" si="1"/>
        <v>1</v>
      </c>
      <c r="L29" s="21">
        <v>0</v>
      </c>
      <c r="M29" s="8">
        <f t="shared" si="2"/>
        <v>119366.20999999999</v>
      </c>
    </row>
    <row r="30" spans="1:13" x14ac:dyDescent="0.2">
      <c r="A30" s="19" t="s">
        <v>65</v>
      </c>
      <c r="B30" s="20" t="s">
        <v>66</v>
      </c>
      <c r="C30" s="21">
        <v>0</v>
      </c>
      <c r="D30" s="21">
        <v>0</v>
      </c>
      <c r="E30" s="21">
        <v>0</v>
      </c>
      <c r="F30" s="21">
        <v>0</v>
      </c>
      <c r="G30" s="7" t="str">
        <f t="shared" si="0"/>
        <v xml:space="preserve"> </v>
      </c>
      <c r="H30" s="21">
        <v>0</v>
      </c>
      <c r="I30" s="21">
        <v>0</v>
      </c>
      <c r="J30" s="21">
        <v>0</v>
      </c>
      <c r="K30" s="7" t="str">
        <f t="shared" si="1"/>
        <v xml:space="preserve"> </v>
      </c>
      <c r="L30" s="21">
        <v>0</v>
      </c>
      <c r="M30" s="8">
        <f t="shared" si="2"/>
        <v>0</v>
      </c>
    </row>
    <row r="31" spans="1:13" x14ac:dyDescent="0.2">
      <c r="A31" s="19" t="s">
        <v>67</v>
      </c>
      <c r="B31" s="20" t="s">
        <v>68</v>
      </c>
      <c r="C31" s="21">
        <v>13305618</v>
      </c>
      <c r="D31" s="21">
        <v>0</v>
      </c>
      <c r="E31" s="21">
        <v>13305618</v>
      </c>
      <c r="F31" s="21">
        <v>6900000</v>
      </c>
      <c r="G31" s="7">
        <f t="shared" si="0"/>
        <v>0.51857794203921981</v>
      </c>
      <c r="H31" s="21">
        <v>6900000</v>
      </c>
      <c r="I31" s="21">
        <v>0</v>
      </c>
      <c r="J31" s="21">
        <v>6900000</v>
      </c>
      <c r="K31" s="7">
        <f t="shared" si="1"/>
        <v>1</v>
      </c>
      <c r="L31" s="21">
        <v>0</v>
      </c>
      <c r="M31" s="8">
        <f t="shared" si="2"/>
        <v>-6405618</v>
      </c>
    </row>
    <row r="32" spans="1:13" x14ac:dyDescent="0.2">
      <c r="A32" s="19" t="s">
        <v>69</v>
      </c>
      <c r="B32" s="20" t="s">
        <v>70</v>
      </c>
      <c r="C32" s="21">
        <v>250000</v>
      </c>
      <c r="D32" s="21">
        <v>0</v>
      </c>
      <c r="E32" s="21">
        <v>250000</v>
      </c>
      <c r="F32" s="21">
        <v>25030</v>
      </c>
      <c r="G32" s="7">
        <f t="shared" si="0"/>
        <v>0.10012</v>
      </c>
      <c r="H32" s="21">
        <v>25030</v>
      </c>
      <c r="I32" s="21">
        <v>0</v>
      </c>
      <c r="J32" s="21">
        <v>25030</v>
      </c>
      <c r="K32" s="7">
        <f t="shared" si="1"/>
        <v>1</v>
      </c>
      <c r="L32" s="21">
        <v>0</v>
      </c>
      <c r="M32" s="8">
        <f t="shared" si="2"/>
        <v>-224970</v>
      </c>
    </row>
    <row r="33" spans="1:13" x14ac:dyDescent="0.2">
      <c r="A33" s="19" t="s">
        <v>71</v>
      </c>
      <c r="B33" s="20" t="s">
        <v>72</v>
      </c>
      <c r="C33" s="21">
        <v>350000</v>
      </c>
      <c r="D33" s="21">
        <v>0</v>
      </c>
      <c r="E33" s="21">
        <v>350000</v>
      </c>
      <c r="F33" s="21">
        <v>0</v>
      </c>
      <c r="G33" s="7">
        <f t="shared" si="0"/>
        <v>0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-350000</v>
      </c>
    </row>
    <row r="34" spans="1:13" x14ac:dyDescent="0.2">
      <c r="A34" s="19" t="s">
        <v>73</v>
      </c>
      <c r="B34" s="20" t="s">
        <v>74</v>
      </c>
      <c r="C34" s="21">
        <v>68000</v>
      </c>
      <c r="D34" s="21">
        <v>0</v>
      </c>
      <c r="E34" s="21">
        <v>68000</v>
      </c>
      <c r="F34" s="21">
        <v>21804</v>
      </c>
      <c r="G34" s="7">
        <f t="shared" si="0"/>
        <v>0.3206470588235294</v>
      </c>
      <c r="H34" s="21">
        <v>21804</v>
      </c>
      <c r="I34" s="21">
        <v>0</v>
      </c>
      <c r="J34" s="21">
        <v>21804</v>
      </c>
      <c r="K34" s="7">
        <f t="shared" si="1"/>
        <v>1</v>
      </c>
      <c r="L34" s="21">
        <v>0</v>
      </c>
      <c r="M34" s="8">
        <f t="shared" si="2"/>
        <v>-46196</v>
      </c>
    </row>
    <row r="35" spans="1:13" x14ac:dyDescent="0.2">
      <c r="A35" s="19" t="s">
        <v>75</v>
      </c>
      <c r="B35" s="20" t="s">
        <v>76</v>
      </c>
      <c r="C35" s="21">
        <v>490000</v>
      </c>
      <c r="D35" s="21">
        <v>0</v>
      </c>
      <c r="E35" s="21">
        <v>490000</v>
      </c>
      <c r="F35" s="21">
        <v>0</v>
      </c>
      <c r="G35" s="7">
        <f t="shared" si="0"/>
        <v>0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-490000</v>
      </c>
    </row>
    <row r="36" spans="1:13" x14ac:dyDescent="0.2">
      <c r="A36" s="19" t="s">
        <v>77</v>
      </c>
      <c r="B36" s="20" t="s">
        <v>78</v>
      </c>
      <c r="C36" s="21">
        <v>0</v>
      </c>
      <c r="D36" s="21">
        <v>0</v>
      </c>
      <c r="E36" s="21">
        <v>0</v>
      </c>
      <c r="F36" s="21">
        <v>0</v>
      </c>
      <c r="G36" s="7" t="str">
        <f t="shared" si="0"/>
        <v xml:space="preserve"> 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0</v>
      </c>
    </row>
    <row r="37" spans="1:13" x14ac:dyDescent="0.2">
      <c r="A37" s="19" t="s">
        <v>79</v>
      </c>
      <c r="B37" s="20" t="s">
        <v>80</v>
      </c>
      <c r="C37" s="21">
        <v>0</v>
      </c>
      <c r="D37" s="21">
        <v>0</v>
      </c>
      <c r="E37" s="21">
        <v>0</v>
      </c>
      <c r="F37" s="21">
        <v>0</v>
      </c>
      <c r="G37" s="7" t="str">
        <f t="shared" si="0"/>
        <v xml:space="preserve"> </v>
      </c>
      <c r="H37" s="21">
        <v>0</v>
      </c>
      <c r="I37" s="21">
        <v>0</v>
      </c>
      <c r="J37" s="21">
        <v>0</v>
      </c>
      <c r="K37" s="7" t="str">
        <f t="shared" si="1"/>
        <v xml:space="preserve"> </v>
      </c>
      <c r="L37" s="21">
        <v>0</v>
      </c>
      <c r="M37" s="8">
        <f t="shared" si="2"/>
        <v>0</v>
      </c>
    </row>
    <row r="38" spans="1:13" x14ac:dyDescent="0.2">
      <c r="A38" s="19" t="s">
        <v>81</v>
      </c>
      <c r="B38" s="20" t="s">
        <v>82</v>
      </c>
      <c r="C38" s="21">
        <v>0</v>
      </c>
      <c r="D38" s="21">
        <v>0</v>
      </c>
      <c r="E38" s="21">
        <v>0</v>
      </c>
      <c r="F38" s="21">
        <v>0</v>
      </c>
      <c r="G38" s="7" t="str">
        <f t="shared" si="0"/>
        <v xml:space="preserve"> </v>
      </c>
      <c r="H38" s="21">
        <v>0</v>
      </c>
      <c r="I38" s="21">
        <v>0</v>
      </c>
      <c r="J38" s="21">
        <v>0</v>
      </c>
      <c r="K38" s="7" t="str">
        <f t="shared" si="1"/>
        <v xml:space="preserve"> </v>
      </c>
      <c r="L38" s="21">
        <v>0</v>
      </c>
      <c r="M38" s="8">
        <f t="shared" si="2"/>
        <v>0</v>
      </c>
    </row>
    <row r="39" spans="1:13" x14ac:dyDescent="0.2">
      <c r="A39" s="19" t="s">
        <v>83</v>
      </c>
      <c r="B39" s="20" t="s">
        <v>84</v>
      </c>
      <c r="C39" s="21">
        <v>25000</v>
      </c>
      <c r="D39" s="21">
        <v>0</v>
      </c>
      <c r="E39" s="21">
        <v>25000</v>
      </c>
      <c r="F39" s="21">
        <v>0</v>
      </c>
      <c r="G39" s="7">
        <f t="shared" si="0"/>
        <v>0</v>
      </c>
      <c r="H39" s="21">
        <v>0</v>
      </c>
      <c r="I39" s="21">
        <v>0</v>
      </c>
      <c r="J39" s="21">
        <v>0</v>
      </c>
      <c r="K39" s="7" t="str">
        <f t="shared" si="1"/>
        <v xml:space="preserve"> </v>
      </c>
      <c r="L39" s="21">
        <v>0</v>
      </c>
      <c r="M39" s="8">
        <f t="shared" si="2"/>
        <v>-25000</v>
      </c>
    </row>
    <row r="40" spans="1:13" x14ac:dyDescent="0.2">
      <c r="A40" s="19" t="s">
        <v>85</v>
      </c>
      <c r="B40" s="20" t="s">
        <v>86</v>
      </c>
      <c r="C40" s="21">
        <v>0</v>
      </c>
      <c r="D40" s="21">
        <v>0</v>
      </c>
      <c r="E40" s="21">
        <v>0</v>
      </c>
      <c r="F40" s="21">
        <v>7040</v>
      </c>
      <c r="G40" s="7" t="str">
        <f t="shared" si="0"/>
        <v xml:space="preserve"> </v>
      </c>
      <c r="H40" s="21">
        <v>7040</v>
      </c>
      <c r="I40" s="21">
        <v>0</v>
      </c>
      <c r="J40" s="21">
        <v>7040</v>
      </c>
      <c r="K40" s="7">
        <f t="shared" si="1"/>
        <v>1</v>
      </c>
      <c r="L40" s="21">
        <v>0</v>
      </c>
      <c r="M40" s="8">
        <f t="shared" si="2"/>
        <v>7040</v>
      </c>
    </row>
    <row r="41" spans="1:13" x14ac:dyDescent="0.2">
      <c r="A41" s="19" t="s">
        <v>87</v>
      </c>
      <c r="B41" s="20" t="s">
        <v>88</v>
      </c>
      <c r="C41" s="21">
        <v>0</v>
      </c>
      <c r="D41" s="21">
        <v>0</v>
      </c>
      <c r="E41" s="21">
        <v>0</v>
      </c>
      <c r="F41" s="21">
        <v>8889</v>
      </c>
      <c r="G41" s="7" t="str">
        <f t="shared" si="0"/>
        <v xml:space="preserve"> </v>
      </c>
      <c r="H41" s="21">
        <v>8889</v>
      </c>
      <c r="I41" s="21">
        <v>0</v>
      </c>
      <c r="J41" s="21">
        <v>8889</v>
      </c>
      <c r="K41" s="7">
        <f t="shared" si="1"/>
        <v>1</v>
      </c>
      <c r="L41" s="21">
        <v>0</v>
      </c>
      <c r="M41" s="8">
        <f t="shared" si="2"/>
        <v>8889</v>
      </c>
    </row>
    <row r="42" spans="1:13" x14ac:dyDescent="0.2">
      <c r="A42" s="19" t="s">
        <v>89</v>
      </c>
      <c r="B42" s="20" t="s">
        <v>90</v>
      </c>
      <c r="C42" s="21">
        <v>46000</v>
      </c>
      <c r="D42" s="21">
        <v>0</v>
      </c>
      <c r="E42" s="21">
        <v>46000</v>
      </c>
      <c r="F42" s="21">
        <v>0</v>
      </c>
      <c r="G42" s="7">
        <f t="shared" si="0"/>
        <v>0</v>
      </c>
      <c r="H42" s="21">
        <v>0</v>
      </c>
      <c r="I42" s="21">
        <v>0</v>
      </c>
      <c r="J42" s="21">
        <v>0</v>
      </c>
      <c r="K42" s="7" t="str">
        <f t="shared" si="1"/>
        <v xml:space="preserve"> </v>
      </c>
      <c r="L42" s="21">
        <v>0</v>
      </c>
      <c r="M42" s="8">
        <f t="shared" si="2"/>
        <v>-46000</v>
      </c>
    </row>
    <row r="43" spans="1:13" x14ac:dyDescent="0.2">
      <c r="A43" s="19" t="s">
        <v>91</v>
      </c>
      <c r="B43" s="20" t="s">
        <v>92</v>
      </c>
      <c r="C43" s="21">
        <v>0</v>
      </c>
      <c r="D43" s="21">
        <v>0</v>
      </c>
      <c r="E43" s="21">
        <v>0</v>
      </c>
      <c r="F43" s="21">
        <v>0</v>
      </c>
      <c r="G43" s="7" t="str">
        <f t="shared" si="0"/>
        <v xml:space="preserve"> </v>
      </c>
      <c r="H43" s="21">
        <v>0</v>
      </c>
      <c r="I43" s="21">
        <v>0</v>
      </c>
      <c r="J43" s="21">
        <v>0</v>
      </c>
      <c r="K43" s="7" t="str">
        <f t="shared" si="1"/>
        <v xml:space="preserve"> </v>
      </c>
      <c r="L43" s="21">
        <v>0</v>
      </c>
      <c r="M43" s="8">
        <f t="shared" si="2"/>
        <v>0</v>
      </c>
    </row>
    <row r="44" spans="1:13" x14ac:dyDescent="0.2">
      <c r="A44" s="19" t="s">
        <v>93</v>
      </c>
      <c r="B44" s="20" t="s">
        <v>94</v>
      </c>
      <c r="C44" s="21">
        <v>20000</v>
      </c>
      <c r="D44" s="21">
        <v>0</v>
      </c>
      <c r="E44" s="21">
        <v>20000</v>
      </c>
      <c r="F44" s="21">
        <v>4000</v>
      </c>
      <c r="G44" s="7">
        <f t="shared" si="0"/>
        <v>0.2</v>
      </c>
      <c r="H44" s="21">
        <v>4000</v>
      </c>
      <c r="I44" s="21">
        <v>0</v>
      </c>
      <c r="J44" s="21">
        <v>4000</v>
      </c>
      <c r="K44" s="7">
        <f t="shared" si="1"/>
        <v>1</v>
      </c>
      <c r="L44" s="21">
        <v>0</v>
      </c>
      <c r="M44" s="8">
        <f t="shared" si="2"/>
        <v>-16000</v>
      </c>
    </row>
    <row r="45" spans="1:13" x14ac:dyDescent="0.2">
      <c r="A45" s="19" t="s">
        <v>95</v>
      </c>
      <c r="B45" s="20" t="s">
        <v>96</v>
      </c>
      <c r="C45" s="21">
        <v>0</v>
      </c>
      <c r="D45" s="21">
        <v>0</v>
      </c>
      <c r="E45" s="21">
        <v>0</v>
      </c>
      <c r="F45" s="21">
        <v>7500</v>
      </c>
      <c r="G45" s="7" t="str">
        <f t="shared" si="0"/>
        <v xml:space="preserve"> </v>
      </c>
      <c r="H45" s="21">
        <v>6000</v>
      </c>
      <c r="I45" s="21">
        <v>0</v>
      </c>
      <c r="J45" s="21">
        <v>6000</v>
      </c>
      <c r="K45" s="7">
        <f t="shared" si="1"/>
        <v>0.8</v>
      </c>
      <c r="L45" s="21">
        <v>1500</v>
      </c>
      <c r="M45" s="8">
        <f t="shared" si="2"/>
        <v>7500</v>
      </c>
    </row>
    <row r="46" spans="1:13" x14ac:dyDescent="0.2">
      <c r="A46" s="19" t="s">
        <v>97</v>
      </c>
      <c r="B46" s="20" t="s">
        <v>98</v>
      </c>
      <c r="C46" s="21">
        <v>0</v>
      </c>
      <c r="D46" s="21">
        <v>0</v>
      </c>
      <c r="E46" s="21">
        <v>0</v>
      </c>
      <c r="F46" s="21">
        <v>0</v>
      </c>
      <c r="G46" s="7" t="str">
        <f t="shared" si="0"/>
        <v xml:space="preserve"> </v>
      </c>
      <c r="H46" s="21">
        <v>0</v>
      </c>
      <c r="I46" s="21">
        <v>0</v>
      </c>
      <c r="J46" s="21">
        <v>0</v>
      </c>
      <c r="K46" s="7" t="str">
        <f t="shared" si="1"/>
        <v xml:space="preserve"> </v>
      </c>
      <c r="L46" s="21">
        <v>0</v>
      </c>
      <c r="M46" s="8">
        <f t="shared" si="2"/>
        <v>0</v>
      </c>
    </row>
    <row r="47" spans="1:13" x14ac:dyDescent="0.2">
      <c r="A47" s="19" t="s">
        <v>99</v>
      </c>
      <c r="B47" s="20" t="s">
        <v>100</v>
      </c>
      <c r="C47" s="21">
        <v>315000</v>
      </c>
      <c r="D47" s="21">
        <v>0</v>
      </c>
      <c r="E47" s="21">
        <v>315000</v>
      </c>
      <c r="F47" s="21">
        <v>0</v>
      </c>
      <c r="G47" s="7">
        <f t="shared" si="0"/>
        <v>0</v>
      </c>
      <c r="H47" s="21">
        <v>0</v>
      </c>
      <c r="I47" s="21">
        <v>0</v>
      </c>
      <c r="J47" s="21">
        <v>0</v>
      </c>
      <c r="K47" s="7" t="str">
        <f t="shared" si="1"/>
        <v xml:space="preserve"> </v>
      </c>
      <c r="L47" s="21">
        <v>0</v>
      </c>
      <c r="M47" s="8">
        <f t="shared" si="2"/>
        <v>-315000</v>
      </c>
    </row>
    <row r="48" spans="1:13" x14ac:dyDescent="0.2">
      <c r="A48" s="19" t="s">
        <v>101</v>
      </c>
      <c r="B48" s="20" t="s">
        <v>102</v>
      </c>
      <c r="C48" s="21">
        <v>0</v>
      </c>
      <c r="D48" s="21">
        <v>0</v>
      </c>
      <c r="E48" s="21">
        <v>0</v>
      </c>
      <c r="F48" s="21">
        <v>0</v>
      </c>
      <c r="G48" s="7" t="str">
        <f t="shared" si="0"/>
        <v xml:space="preserve"> </v>
      </c>
      <c r="H48" s="21">
        <v>0</v>
      </c>
      <c r="I48" s="21">
        <v>0</v>
      </c>
      <c r="J48" s="21">
        <v>0</v>
      </c>
      <c r="K48" s="7" t="str">
        <f t="shared" si="1"/>
        <v xml:space="preserve"> </v>
      </c>
      <c r="L48" s="21">
        <v>0</v>
      </c>
      <c r="M48" s="8">
        <f t="shared" si="2"/>
        <v>0</v>
      </c>
    </row>
    <row r="49" spans="1:13" x14ac:dyDescent="0.2">
      <c r="A49" s="19" t="s">
        <v>103</v>
      </c>
      <c r="B49" s="20" t="s">
        <v>104</v>
      </c>
      <c r="C49" s="21">
        <v>0</v>
      </c>
      <c r="D49" s="21">
        <v>0</v>
      </c>
      <c r="E49" s="21">
        <v>0</v>
      </c>
      <c r="F49" s="21">
        <v>4710</v>
      </c>
      <c r="G49" s="7" t="str">
        <f t="shared" si="0"/>
        <v xml:space="preserve"> </v>
      </c>
      <c r="H49" s="21">
        <v>4710</v>
      </c>
      <c r="I49" s="21">
        <v>0</v>
      </c>
      <c r="J49" s="21">
        <v>4710</v>
      </c>
      <c r="K49" s="7">
        <f t="shared" si="1"/>
        <v>1</v>
      </c>
      <c r="L49" s="21">
        <v>0</v>
      </c>
      <c r="M49" s="8">
        <f t="shared" si="2"/>
        <v>4710</v>
      </c>
    </row>
    <row r="50" spans="1:13" x14ac:dyDescent="0.2">
      <c r="A50" s="19" t="s">
        <v>105</v>
      </c>
      <c r="B50" s="20" t="s">
        <v>106</v>
      </c>
      <c r="C50" s="21">
        <v>0</v>
      </c>
      <c r="D50" s="21">
        <v>0</v>
      </c>
      <c r="E50" s="21">
        <v>0</v>
      </c>
      <c r="F50" s="21">
        <v>0</v>
      </c>
      <c r="G50" s="7" t="str">
        <f t="shared" si="0"/>
        <v xml:space="preserve"> </v>
      </c>
      <c r="H50" s="21">
        <v>0</v>
      </c>
      <c r="I50" s="21">
        <v>0</v>
      </c>
      <c r="J50" s="21">
        <v>0</v>
      </c>
      <c r="K50" s="7" t="str">
        <f t="shared" si="1"/>
        <v xml:space="preserve"> </v>
      </c>
      <c r="L50" s="21">
        <v>0</v>
      </c>
      <c r="M50" s="8">
        <f t="shared" si="2"/>
        <v>0</v>
      </c>
    </row>
    <row r="51" spans="1:13" x14ac:dyDescent="0.2">
      <c r="A51" s="19" t="s">
        <v>107</v>
      </c>
      <c r="B51" s="20" t="s">
        <v>108</v>
      </c>
      <c r="C51" s="21">
        <v>0</v>
      </c>
      <c r="D51" s="21">
        <v>0</v>
      </c>
      <c r="E51" s="21">
        <v>0</v>
      </c>
      <c r="F51" s="21">
        <v>20390.169999999998</v>
      </c>
      <c r="G51" s="7" t="str">
        <f t="shared" si="0"/>
        <v xml:space="preserve"> </v>
      </c>
      <c r="H51" s="21">
        <v>20390.169999999998</v>
      </c>
      <c r="I51" s="21">
        <v>0</v>
      </c>
      <c r="J51" s="21">
        <v>20390.169999999998</v>
      </c>
      <c r="K51" s="7">
        <f t="shared" si="1"/>
        <v>1</v>
      </c>
      <c r="L51" s="21">
        <v>0</v>
      </c>
      <c r="M51" s="8">
        <f t="shared" si="2"/>
        <v>20390.169999999998</v>
      </c>
    </row>
    <row r="52" spans="1:13" x14ac:dyDescent="0.2">
      <c r="A52" s="19" t="s">
        <v>109</v>
      </c>
      <c r="B52" s="20" t="s">
        <v>110</v>
      </c>
      <c r="C52" s="21">
        <v>0</v>
      </c>
      <c r="D52" s="21">
        <v>0</v>
      </c>
      <c r="E52" s="21">
        <v>0</v>
      </c>
      <c r="F52" s="21">
        <v>3472.5</v>
      </c>
      <c r="G52" s="7" t="str">
        <f t="shared" si="0"/>
        <v xml:space="preserve"> </v>
      </c>
      <c r="H52" s="21">
        <v>1497.5</v>
      </c>
      <c r="I52" s="21">
        <v>0</v>
      </c>
      <c r="J52" s="21">
        <v>1497.5</v>
      </c>
      <c r="K52" s="7">
        <f t="shared" si="1"/>
        <v>0.43124550035997122</v>
      </c>
      <c r="L52" s="21">
        <v>1975</v>
      </c>
      <c r="M52" s="8">
        <f t="shared" si="2"/>
        <v>3472.5</v>
      </c>
    </row>
    <row r="53" spans="1:13" x14ac:dyDescent="0.2">
      <c r="A53" s="19" t="s">
        <v>111</v>
      </c>
      <c r="B53" s="20" t="s">
        <v>112</v>
      </c>
      <c r="C53" s="21">
        <v>0</v>
      </c>
      <c r="D53" s="21">
        <v>0</v>
      </c>
      <c r="E53" s="21">
        <v>0</v>
      </c>
      <c r="F53" s="21">
        <v>6897.5</v>
      </c>
      <c r="G53" s="7" t="str">
        <f t="shared" si="0"/>
        <v xml:space="preserve"> </v>
      </c>
      <c r="H53" s="21">
        <v>5188.5</v>
      </c>
      <c r="I53" s="21">
        <v>0</v>
      </c>
      <c r="J53" s="21">
        <v>5188.5</v>
      </c>
      <c r="K53" s="7">
        <f t="shared" si="1"/>
        <v>0.7522290685030808</v>
      </c>
      <c r="L53" s="21">
        <v>1709</v>
      </c>
      <c r="M53" s="8">
        <f t="shared" si="2"/>
        <v>6897.5</v>
      </c>
    </row>
    <row r="54" spans="1:13" x14ac:dyDescent="0.2">
      <c r="A54" s="19" t="s">
        <v>113</v>
      </c>
      <c r="B54" s="20" t="s">
        <v>114</v>
      </c>
      <c r="C54" s="21">
        <v>0</v>
      </c>
      <c r="D54" s="21">
        <v>0</v>
      </c>
      <c r="E54" s="21">
        <v>0</v>
      </c>
      <c r="F54" s="21">
        <v>133</v>
      </c>
      <c r="G54" s="7" t="str">
        <f t="shared" si="0"/>
        <v xml:space="preserve"> </v>
      </c>
      <c r="H54" s="21">
        <v>133</v>
      </c>
      <c r="I54" s="21">
        <v>0</v>
      </c>
      <c r="J54" s="21">
        <v>133</v>
      </c>
      <c r="K54" s="7">
        <f t="shared" si="1"/>
        <v>1</v>
      </c>
      <c r="L54" s="21">
        <v>0</v>
      </c>
      <c r="M54" s="8">
        <f t="shared" si="2"/>
        <v>133</v>
      </c>
    </row>
    <row r="55" spans="1:13" x14ac:dyDescent="0.2">
      <c r="A55" s="19" t="s">
        <v>115</v>
      </c>
      <c r="B55" s="20" t="s">
        <v>116</v>
      </c>
      <c r="C55" s="21">
        <v>430000</v>
      </c>
      <c r="D55" s="21">
        <v>0</v>
      </c>
      <c r="E55" s="21">
        <v>430000</v>
      </c>
      <c r="F55" s="21">
        <v>0</v>
      </c>
      <c r="G55" s="7">
        <f t="shared" si="0"/>
        <v>0</v>
      </c>
      <c r="H55" s="21">
        <v>0</v>
      </c>
      <c r="I55" s="21">
        <v>0</v>
      </c>
      <c r="J55" s="21">
        <v>0</v>
      </c>
      <c r="K55" s="7" t="str">
        <f t="shared" si="1"/>
        <v xml:space="preserve"> </v>
      </c>
      <c r="L55" s="21">
        <v>0</v>
      </c>
      <c r="M55" s="8">
        <f t="shared" si="2"/>
        <v>-430000</v>
      </c>
    </row>
    <row r="56" spans="1:13" x14ac:dyDescent="0.2">
      <c r="A56" s="19" t="s">
        <v>117</v>
      </c>
      <c r="B56" s="20" t="s">
        <v>118</v>
      </c>
      <c r="C56" s="21">
        <v>0</v>
      </c>
      <c r="D56" s="21">
        <v>0</v>
      </c>
      <c r="E56" s="21">
        <v>0</v>
      </c>
      <c r="F56" s="21">
        <v>0</v>
      </c>
      <c r="G56" s="7" t="str">
        <f t="shared" si="0"/>
        <v xml:space="preserve"> </v>
      </c>
      <c r="H56" s="21">
        <v>0</v>
      </c>
      <c r="I56" s="21">
        <v>0</v>
      </c>
      <c r="J56" s="21">
        <v>0</v>
      </c>
      <c r="K56" s="7" t="str">
        <f t="shared" si="1"/>
        <v xml:space="preserve"> </v>
      </c>
      <c r="L56" s="21">
        <v>0</v>
      </c>
      <c r="M56" s="8">
        <f t="shared" si="2"/>
        <v>0</v>
      </c>
    </row>
    <row r="57" spans="1:13" x14ac:dyDescent="0.2">
      <c r="A57" s="19" t="s">
        <v>119</v>
      </c>
      <c r="B57" s="20" t="s">
        <v>120</v>
      </c>
      <c r="C57" s="21">
        <v>0</v>
      </c>
      <c r="D57" s="21">
        <v>0</v>
      </c>
      <c r="E57" s="21">
        <v>0</v>
      </c>
      <c r="F57" s="21">
        <v>0</v>
      </c>
      <c r="G57" s="7" t="str">
        <f t="shared" si="0"/>
        <v xml:space="preserve"> </v>
      </c>
      <c r="H57" s="21">
        <v>0</v>
      </c>
      <c r="I57" s="21">
        <v>0</v>
      </c>
      <c r="J57" s="21">
        <v>0</v>
      </c>
      <c r="K57" s="7" t="str">
        <f t="shared" si="1"/>
        <v xml:space="preserve"> </v>
      </c>
      <c r="L57" s="21">
        <v>0</v>
      </c>
      <c r="M57" s="8">
        <f t="shared" si="2"/>
        <v>0</v>
      </c>
    </row>
    <row r="58" spans="1:13" x14ac:dyDescent="0.2">
      <c r="A58" s="19" t="s">
        <v>121</v>
      </c>
      <c r="B58" s="20" t="s">
        <v>122</v>
      </c>
      <c r="C58" s="21">
        <v>0</v>
      </c>
      <c r="D58" s="21">
        <v>0</v>
      </c>
      <c r="E58" s="21">
        <v>0</v>
      </c>
      <c r="F58" s="21">
        <v>1220.46</v>
      </c>
      <c r="G58" s="7" t="str">
        <f t="shared" si="0"/>
        <v xml:space="preserve"> </v>
      </c>
      <c r="H58" s="21">
        <v>1220.46</v>
      </c>
      <c r="I58" s="21">
        <v>0</v>
      </c>
      <c r="J58" s="21">
        <v>1220.46</v>
      </c>
      <c r="K58" s="7">
        <f t="shared" si="1"/>
        <v>1</v>
      </c>
      <c r="L58" s="21">
        <v>0</v>
      </c>
      <c r="M58" s="8">
        <f t="shared" si="2"/>
        <v>1220.46</v>
      </c>
    </row>
    <row r="59" spans="1:13" x14ac:dyDescent="0.2">
      <c r="A59" s="19" t="s">
        <v>123</v>
      </c>
      <c r="B59" s="20" t="s">
        <v>124</v>
      </c>
      <c r="C59" s="21">
        <v>0</v>
      </c>
      <c r="D59" s="21">
        <v>0</v>
      </c>
      <c r="E59" s="21">
        <v>0</v>
      </c>
      <c r="F59" s="21">
        <v>0</v>
      </c>
      <c r="G59" s="7" t="str">
        <f t="shared" si="0"/>
        <v xml:space="preserve"> </v>
      </c>
      <c r="H59" s="21">
        <v>0</v>
      </c>
      <c r="I59" s="21">
        <v>0</v>
      </c>
      <c r="J59" s="21">
        <v>0</v>
      </c>
      <c r="K59" s="7" t="str">
        <f t="shared" si="1"/>
        <v xml:space="preserve"> </v>
      </c>
      <c r="L59" s="21">
        <v>0</v>
      </c>
      <c r="M59" s="8">
        <f t="shared" si="2"/>
        <v>0</v>
      </c>
    </row>
    <row r="60" spans="1:13" x14ac:dyDescent="0.2">
      <c r="A60" s="19" t="s">
        <v>125</v>
      </c>
      <c r="B60" s="20" t="s">
        <v>126</v>
      </c>
      <c r="C60" s="21">
        <v>0</v>
      </c>
      <c r="D60" s="21">
        <v>0</v>
      </c>
      <c r="E60" s="21">
        <v>0</v>
      </c>
      <c r="F60" s="21">
        <v>15000</v>
      </c>
      <c r="G60" s="7" t="str">
        <f t="shared" si="0"/>
        <v xml:space="preserve"> </v>
      </c>
      <c r="H60" s="21">
        <v>0</v>
      </c>
      <c r="I60" s="21">
        <v>0</v>
      </c>
      <c r="J60" s="21">
        <v>0</v>
      </c>
      <c r="K60" s="7">
        <f t="shared" si="1"/>
        <v>0</v>
      </c>
      <c r="L60" s="21">
        <v>15000</v>
      </c>
      <c r="M60" s="8">
        <f t="shared" si="2"/>
        <v>15000</v>
      </c>
    </row>
    <row r="61" spans="1:13" s="6" customFormat="1" x14ac:dyDescent="0.2">
      <c r="A61" s="14"/>
      <c r="B61" s="14" t="s">
        <v>16</v>
      </c>
      <c r="C61" s="12">
        <f>SUM(C7:C60)</f>
        <v>17048618</v>
      </c>
      <c r="D61" s="12">
        <f>SUM(D7:D60)</f>
        <v>0</v>
      </c>
      <c r="E61" s="12">
        <f>SUM(E7:E60)</f>
        <v>17048618</v>
      </c>
      <c r="F61" s="12">
        <f>SUM(F7:F60)</f>
        <v>7785159.5300000003</v>
      </c>
      <c r="G61" s="13">
        <f t="shared" ref="G61:G73" si="3">F61/C61</f>
        <v>0.45664461072445872</v>
      </c>
      <c r="H61" s="12">
        <f>SUM(H7:H60)</f>
        <v>7763301.9399999995</v>
      </c>
      <c r="I61" s="12">
        <f>SUM(I7:I60)</f>
        <v>347.5</v>
      </c>
      <c r="J61" s="12">
        <f>SUM(J7:J60)</f>
        <v>7762954.4399999995</v>
      </c>
      <c r="K61" s="13">
        <f t="shared" ref="K61" si="4">IF(F61=0," ",J61/F61)</f>
        <v>0.99714776686149675</v>
      </c>
      <c r="L61" s="12">
        <f>SUM(L7:L60)</f>
        <v>22205.09</v>
      </c>
      <c r="M61" s="12">
        <f>SUM(M7:M60)</f>
        <v>-9263458.4699999988</v>
      </c>
    </row>
    <row r="62" spans="1:13" x14ac:dyDescent="0.2">
      <c r="A62" s="2"/>
      <c r="B62" s="2"/>
      <c r="C62" s="8"/>
      <c r="E62" s="8"/>
      <c r="G62" s="7"/>
      <c r="K62" s="7"/>
      <c r="M62" s="8"/>
    </row>
    <row r="63" spans="1:13" x14ac:dyDescent="0.2">
      <c r="A63" s="19" t="s">
        <v>127</v>
      </c>
      <c r="B63" s="20" t="s">
        <v>128</v>
      </c>
      <c r="C63" s="21">
        <v>10000</v>
      </c>
      <c r="D63" s="21">
        <v>19400</v>
      </c>
      <c r="E63" s="21">
        <v>29400</v>
      </c>
      <c r="F63" s="21">
        <v>0</v>
      </c>
      <c r="G63" s="7">
        <v>0</v>
      </c>
      <c r="H63" s="21">
        <v>0</v>
      </c>
      <c r="I63" s="21">
        <v>0</v>
      </c>
      <c r="J63" s="21">
        <v>0</v>
      </c>
      <c r="K63" s="7" t="str">
        <f>IF(F63=0," ",J63/F63)</f>
        <v xml:space="preserve"> </v>
      </c>
      <c r="L63" s="21">
        <v>0</v>
      </c>
      <c r="M63" s="8">
        <f>F63-E63</f>
        <v>-29400</v>
      </c>
    </row>
    <row r="64" spans="1:13" x14ac:dyDescent="0.2">
      <c r="A64" s="19" t="s">
        <v>129</v>
      </c>
      <c r="B64" s="20" t="s">
        <v>130</v>
      </c>
      <c r="C64" s="21">
        <v>0</v>
      </c>
      <c r="D64" s="21">
        <v>86438.32</v>
      </c>
      <c r="E64" s="21">
        <v>86438.32</v>
      </c>
      <c r="F64" s="21">
        <v>0</v>
      </c>
      <c r="G64" s="7">
        <v>0</v>
      </c>
      <c r="H64" s="21">
        <v>0</v>
      </c>
      <c r="I64" s="21">
        <v>0</v>
      </c>
      <c r="J64" s="21">
        <v>0</v>
      </c>
      <c r="K64" s="7" t="str">
        <f>IF(F64=0," ",J64/F64)</f>
        <v xml:space="preserve"> </v>
      </c>
      <c r="L64" s="21">
        <v>0</v>
      </c>
      <c r="M64" s="8">
        <f>F64-E64</f>
        <v>-86438.32</v>
      </c>
    </row>
    <row r="65" spans="1:13" s="6" customFormat="1" x14ac:dyDescent="0.2">
      <c r="B65" s="14" t="s">
        <v>139</v>
      </c>
      <c r="C65" s="15">
        <f>SUM(C63:C64)</f>
        <v>10000</v>
      </c>
      <c r="D65" s="15">
        <f>SUM(D63:D64)</f>
        <v>105838.32</v>
      </c>
      <c r="E65" s="15">
        <f>SUM(E63:E64)</f>
        <v>115838.32</v>
      </c>
      <c r="F65" s="15">
        <f>SUM(F63:F64)</f>
        <v>0</v>
      </c>
      <c r="G65" s="13">
        <f t="shared" ref="G65" si="5">F65/C65</f>
        <v>0</v>
      </c>
      <c r="H65" s="15">
        <f>SUM(H63:H64)</f>
        <v>0</v>
      </c>
      <c r="I65" s="15">
        <f>SUM(I63:I64)</f>
        <v>0</v>
      </c>
      <c r="J65" s="15">
        <f>SUM(J63:J64)</f>
        <v>0</v>
      </c>
      <c r="K65" s="13" t="str">
        <f t="shared" ref="K65" si="6">IF(F65=0," ",J65/F65)</f>
        <v xml:space="preserve"> </v>
      </c>
      <c r="L65" s="15">
        <f>SUM(L63:L64)</f>
        <v>0</v>
      </c>
      <c r="M65" s="15">
        <f>SUM(M63:M64)</f>
        <v>-115838.32</v>
      </c>
    </row>
    <row r="66" spans="1:13" x14ac:dyDescent="0.2">
      <c r="A66" s="2"/>
      <c r="B66" s="2"/>
      <c r="C66" s="8"/>
      <c r="E66" s="8"/>
      <c r="G66" s="7"/>
      <c r="K66" s="7"/>
      <c r="M66" s="8"/>
    </row>
    <row r="67" spans="1:13" x14ac:dyDescent="0.2">
      <c r="A67" s="19" t="s">
        <v>131</v>
      </c>
      <c r="B67" s="20" t="s">
        <v>132</v>
      </c>
      <c r="C67" s="21">
        <v>1500</v>
      </c>
      <c r="D67" s="21">
        <v>0</v>
      </c>
      <c r="E67" s="21">
        <v>1500</v>
      </c>
      <c r="F67" s="21">
        <v>0</v>
      </c>
      <c r="G67" s="7">
        <v>0</v>
      </c>
      <c r="H67" s="21">
        <v>0</v>
      </c>
      <c r="I67" s="21">
        <v>0</v>
      </c>
      <c r="J67" s="21">
        <v>0</v>
      </c>
      <c r="K67" s="7" t="str">
        <f>IF(F67=0," ",J67/F67)</f>
        <v xml:space="preserve"> </v>
      </c>
      <c r="L67" s="21">
        <v>0</v>
      </c>
      <c r="M67" s="8">
        <f>F67-E67</f>
        <v>-1500</v>
      </c>
    </row>
    <row r="68" spans="1:13" x14ac:dyDescent="0.2">
      <c r="A68" s="19" t="s">
        <v>133</v>
      </c>
      <c r="B68" s="20" t="s">
        <v>134</v>
      </c>
      <c r="C68" s="21">
        <v>10000</v>
      </c>
      <c r="D68" s="21">
        <v>0</v>
      </c>
      <c r="E68" s="21">
        <v>10000</v>
      </c>
      <c r="F68" s="21">
        <v>0</v>
      </c>
      <c r="G68" s="7">
        <v>0</v>
      </c>
      <c r="H68" s="21">
        <v>0</v>
      </c>
      <c r="I68" s="21">
        <v>0</v>
      </c>
      <c r="J68" s="21">
        <v>0</v>
      </c>
      <c r="K68" s="7" t="str">
        <f t="shared" ref="K68:K70" si="7">IF(F68=0," ",J68/F68)</f>
        <v xml:space="preserve"> </v>
      </c>
      <c r="L68" s="21">
        <v>0</v>
      </c>
      <c r="M68" s="8">
        <f t="shared" ref="M68:M70" si="8">F68-E68</f>
        <v>-10000</v>
      </c>
    </row>
    <row r="69" spans="1:13" x14ac:dyDescent="0.2">
      <c r="A69" s="19" t="s">
        <v>135</v>
      </c>
      <c r="B69" s="20" t="s">
        <v>136</v>
      </c>
      <c r="C69" s="21">
        <v>10000</v>
      </c>
      <c r="D69" s="21">
        <v>0</v>
      </c>
      <c r="E69" s="21">
        <v>10000</v>
      </c>
      <c r="F69" s="21">
        <v>0</v>
      </c>
      <c r="G69" s="7">
        <v>0</v>
      </c>
      <c r="H69" s="21">
        <v>0</v>
      </c>
      <c r="I69" s="21">
        <v>0</v>
      </c>
      <c r="J69" s="21">
        <v>0</v>
      </c>
      <c r="K69" s="7" t="str">
        <f t="shared" si="7"/>
        <v xml:space="preserve"> </v>
      </c>
      <c r="L69" s="21">
        <v>0</v>
      </c>
      <c r="M69" s="8">
        <f t="shared" si="8"/>
        <v>-10000</v>
      </c>
    </row>
    <row r="70" spans="1:13" x14ac:dyDescent="0.2">
      <c r="A70" s="19" t="s">
        <v>137</v>
      </c>
      <c r="B70" s="20" t="s">
        <v>138</v>
      </c>
      <c r="C70" s="21">
        <v>0</v>
      </c>
      <c r="D70" s="21">
        <v>3893496</v>
      </c>
      <c r="E70" s="21">
        <v>3893496</v>
      </c>
      <c r="F70" s="21">
        <v>0</v>
      </c>
      <c r="G70" s="7">
        <v>0</v>
      </c>
      <c r="H70" s="21">
        <v>0</v>
      </c>
      <c r="I70" s="21">
        <v>0</v>
      </c>
      <c r="J70" s="21">
        <v>0</v>
      </c>
      <c r="K70" s="7" t="str">
        <f t="shared" si="7"/>
        <v xml:space="preserve"> </v>
      </c>
      <c r="L70" s="21">
        <v>0</v>
      </c>
      <c r="M70" s="8">
        <f t="shared" si="8"/>
        <v>-3893496</v>
      </c>
    </row>
    <row r="71" spans="1:13" s="6" customFormat="1" x14ac:dyDescent="0.2">
      <c r="B71" s="14" t="s">
        <v>140</v>
      </c>
      <c r="C71" s="15">
        <f>SUM(C67:C70)</f>
        <v>21500</v>
      </c>
      <c r="D71" s="15">
        <f>SUM(D67:D70)</f>
        <v>3893496</v>
      </c>
      <c r="E71" s="15">
        <f>SUM(E67:E70)</f>
        <v>3914996</v>
      </c>
      <c r="F71" s="15">
        <f>SUM(F67:F70)</f>
        <v>0</v>
      </c>
      <c r="G71" s="13">
        <f t="shared" si="3"/>
        <v>0</v>
      </c>
      <c r="H71" s="15">
        <f>SUM(H67:H70)</f>
        <v>0</v>
      </c>
      <c r="I71" s="15">
        <f>SUM(I67:I70)</f>
        <v>0</v>
      </c>
      <c r="J71" s="15">
        <f>SUM(J67:J70)</f>
        <v>0</v>
      </c>
      <c r="K71" s="13" t="str">
        <f t="shared" ref="K71" si="9">IF(F71=0," ",J71/F71)</f>
        <v xml:space="preserve"> </v>
      </c>
      <c r="L71" s="15">
        <f>SUM(L67:L70)</f>
        <v>0</v>
      </c>
      <c r="M71" s="15">
        <f>SUM(M67:M70)</f>
        <v>-3914996</v>
      </c>
    </row>
    <row r="72" spans="1:13" x14ac:dyDescent="0.2">
      <c r="G72" s="7"/>
      <c r="K72" s="7"/>
    </row>
    <row r="73" spans="1:13" s="6" customFormat="1" x14ac:dyDescent="0.2">
      <c r="B73" s="5" t="s">
        <v>17</v>
      </c>
      <c r="C73" s="12">
        <f>C61+C65+C71</f>
        <v>17080118</v>
      </c>
      <c r="D73" s="12">
        <f>D61+D65+D71</f>
        <v>3999334.32</v>
      </c>
      <c r="E73" s="12">
        <f>E61+E65+E71</f>
        <v>21079452.32</v>
      </c>
      <c r="F73" s="12">
        <f>F61+F65+F71</f>
        <v>7785159.5300000003</v>
      </c>
      <c r="G73" s="13">
        <f t="shared" si="3"/>
        <v>0.4558024441048944</v>
      </c>
      <c r="H73" s="12">
        <f>H61+H65+H71</f>
        <v>7763301.9399999995</v>
      </c>
      <c r="I73" s="12">
        <f>I61+I65+I71</f>
        <v>347.5</v>
      </c>
      <c r="J73" s="12">
        <f>J61+J65+J71</f>
        <v>7762954.4399999995</v>
      </c>
      <c r="K73" s="13">
        <f t="shared" ref="K73" si="10">J73/F73</f>
        <v>0.99714776686149675</v>
      </c>
      <c r="L73" s="12">
        <f>L61+L65+L71</f>
        <v>22205.09</v>
      </c>
      <c r="M73" s="12">
        <f>M61+M65+M71</f>
        <v>-13294292.789999999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3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sept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2022-10-03T10:10:53Z</cp:lastPrinted>
  <dcterms:created xsi:type="dcterms:W3CDTF">2016-04-20T09:31:50Z</dcterms:created>
  <dcterms:modified xsi:type="dcterms:W3CDTF">2022-10-03T10:11:00Z</dcterms:modified>
</cp:coreProperties>
</file>