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D\SEGUNDO TRIMESTRE\"/>
    </mc:Choice>
  </mc:AlternateContent>
  <bookViews>
    <workbookView xWindow="0" yWindow="30" windowWidth="7485" windowHeight="4140"/>
  </bookViews>
  <sheets>
    <sheet name="Ejecución ingresos 30 junio 22" sheetId="1" r:id="rId1"/>
  </sheets>
  <calcPr calcId="162913"/>
</workbook>
</file>

<file path=xl/calcChain.xml><?xml version="1.0" encoding="utf-8"?>
<calcChain xmlns="http://schemas.openxmlformats.org/spreadsheetml/2006/main">
  <c r="L33" i="1" l="1"/>
  <c r="I33" i="1"/>
  <c r="J33" i="1"/>
  <c r="H33" i="1"/>
  <c r="D33" i="1"/>
  <c r="E33" i="1"/>
  <c r="F33" i="1"/>
  <c r="C33" i="1"/>
  <c r="L25" i="1"/>
  <c r="I25" i="1"/>
  <c r="J25" i="1"/>
  <c r="H25" i="1"/>
  <c r="D25" i="1"/>
  <c r="E25" i="1"/>
  <c r="F25" i="1"/>
  <c r="K25" i="1" s="1"/>
  <c r="C25" i="1"/>
  <c r="G25" i="1" l="1"/>
  <c r="M14" i="1"/>
  <c r="M15" i="1"/>
  <c r="M16" i="1"/>
  <c r="M17" i="1"/>
  <c r="M18" i="1"/>
  <c r="M19" i="1"/>
  <c r="M20" i="1"/>
  <c r="M21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G21" i="1"/>
  <c r="C22" i="1"/>
  <c r="C35" i="1" s="1"/>
  <c r="D22" i="1"/>
  <c r="D35" i="1" s="1"/>
  <c r="E22" i="1"/>
  <c r="E35" i="1" s="1"/>
  <c r="F22" i="1"/>
  <c r="F35" i="1" s="1"/>
  <c r="M28" i="1" l="1"/>
  <c r="M29" i="1"/>
  <c r="M30" i="1"/>
  <c r="M31" i="1"/>
  <c r="M32" i="1"/>
  <c r="K28" i="1"/>
  <c r="K29" i="1"/>
  <c r="K30" i="1"/>
  <c r="K31" i="1"/>
  <c r="K32" i="1"/>
  <c r="M8" i="1"/>
  <c r="M9" i="1"/>
  <c r="M10" i="1"/>
  <c r="M11" i="1"/>
  <c r="M12" i="1"/>
  <c r="M13" i="1"/>
  <c r="M7" i="1"/>
  <c r="K12" i="1"/>
  <c r="K21" i="1"/>
  <c r="M33" i="1" l="1"/>
  <c r="K8" i="1"/>
  <c r="K9" i="1"/>
  <c r="K10" i="1"/>
  <c r="K11" i="1"/>
  <c r="G8" i="1"/>
  <c r="G9" i="1"/>
  <c r="G10" i="1"/>
  <c r="G11" i="1"/>
  <c r="G12" i="1"/>
  <c r="G13" i="1"/>
  <c r="G7" i="1"/>
  <c r="G22" i="1" l="1"/>
  <c r="K7" i="1"/>
  <c r="M24" i="1" l="1"/>
  <c r="M25" i="1" s="1"/>
  <c r="K24" i="1"/>
  <c r="K33" i="1" l="1"/>
  <c r="L22" i="1" l="1"/>
  <c r="L35" i="1" s="1"/>
  <c r="I22" i="1"/>
  <c r="I35" i="1" s="1"/>
  <c r="J22" i="1"/>
  <c r="J35" i="1" s="1"/>
  <c r="H22" i="1"/>
  <c r="H35" i="1" s="1"/>
  <c r="G35" i="1" l="1"/>
  <c r="K22" i="1"/>
  <c r="M22" i="1"/>
  <c r="M35" i="1" s="1"/>
  <c r="K35" i="1" l="1"/>
  <c r="G33" i="1"/>
</calcChain>
</file>

<file path=xl/sharedStrings.xml><?xml version="1.0" encoding="utf-8"?>
<sst xmlns="http://schemas.openxmlformats.org/spreadsheetml/2006/main" count="63" uniqueCount="63">
  <si>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</si>
  <si>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</si>
  <si>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</si>
  <si>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</si>
  <si>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</si>
  <si>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</si>
  <si>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</si>
  <si>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</si>
  <si>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</si>
  <si>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</si>
  <si>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</si>
  <si>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</si>
  <si>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</si>
  <si>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</si>
  <si>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</si>
  <si>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</si>
  <si>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</si>
  <si>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</si>
  <si>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</si>
  <si>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</si>
  <si>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</si>
  <si>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</si>
  <si>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</si>
  <si>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</si>
  <si>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</si>
  <si>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</si>
  <si>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</si>
  <si>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</si>
  <si>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</si>
  <si>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</si>
  <si>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</si>
  <si>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</si>
  <si>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</si>
  <si>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</si>
  <si>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</si>
  <si>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</si>
  <si>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</si>
  <si>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</si>
  <si>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</si>
  <si>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</si>
  <si>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</si>
  <si>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</si>
  <si>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</si>
  <si>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</si>
  <si>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</si>
  <si>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</si>
  <si>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</si>
  <si>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</si>
  <si>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</si>
  <si>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</si>
  <si>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</si>
  <si>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</si>
  <si>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</si>
  <si>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</si>
  <si>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</si>
  <si>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</si>
  <si>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</si>
  <si>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Fundación Municipal de Deportes</t>
  </si>
  <si>
    <t>40102</t>
  </si>
  <si>
    <t>Aportación COVID19</t>
  </si>
  <si>
    <t>ESTADO DE EJECUCIÓN DE INGRESOS DE LA FUNDACIÓN MUNICIPAL DE DEPORTES - PRIMER SEMESTRE 2022</t>
  </si>
  <si>
    <t>Total de operaciones de capital</t>
  </si>
  <si>
    <t>Total de 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</si>
</sst>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  <xf numFmtId="0" fontId="4" fillId="0" borderId="0" xfId="0" applyNumberFormat="1" applyFont="1" applyFill="1" applyBorder="1" applyAlignment="1" applyProtection="1">
      <alignment horizontal="center" vertical="center"/>
    </xf>
  </cellXfs>
  <cellStyles count="5">
    <cellStyle name="Buena" xfId="1"/>
    <cellStyle name="Normal" xfId="0" builtinId="0"/>
    <cellStyle name="Normal_Ejecución ingresos 3 junio 22" xfId="4"/>
    <cellStyle name="Normal_Ejecución ingresos 31 marzo 22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view="pageLayout" zoomScale="154" zoomScaleNormal="100" zoomScalePageLayoutView="154" workbookViewId="0">
      <selection activeCell="B18" sqref="B18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4" t="s">
        <v>60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A2" s="14" t="s">
        <v>57</v>
      </c>
      <c r="B2" s="6"/>
      <c r="C2" s="6"/>
      <c r="J2" s="3"/>
      <c r="K2" s="4"/>
    </row>
    <row r="3" spans="1:13" x14ac:dyDescent="0.2">
      <c r="A3" s="14" t="s">
        <v>0</v>
      </c>
      <c r="B3" s="6"/>
      <c r="C3" s="16">
        <v>2022</v>
      </c>
      <c r="K3" s="3"/>
    </row>
    <row r="4" spans="1:13" x14ac:dyDescent="0.2">
      <c r="A4" s="5" t="s">
        <v>13</v>
      </c>
      <c r="B4" s="6"/>
      <c r="C4" s="17">
        <v>44742</v>
      </c>
    </row>
    <row r="6" spans="1:13" s="6" customFormat="1" ht="25.5" x14ac:dyDescent="0.2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2">
      <c r="A7" s="21" t="s">
        <v>35</v>
      </c>
      <c r="B7" s="22" t="s">
        <v>36</v>
      </c>
      <c r="C7" s="23">
        <v>1608000</v>
      </c>
      <c r="D7" s="23">
        <v>0</v>
      </c>
      <c r="E7" s="23">
        <v>1608000</v>
      </c>
      <c r="F7" s="23">
        <v>581284.26</v>
      </c>
      <c r="G7" s="7">
        <f>IF(C7=0," ",F7/C7)</f>
        <v>0.36149518656716417</v>
      </c>
      <c r="H7" s="23">
        <v>585031.14</v>
      </c>
      <c r="I7" s="23">
        <v>3746.88</v>
      </c>
      <c r="J7" s="23">
        <v>581284.26</v>
      </c>
      <c r="K7" s="7">
        <f>IF(F7=0," ",J7/F7)</f>
        <v>1</v>
      </c>
      <c r="L7" s="23">
        <v>0</v>
      </c>
      <c r="M7" s="8">
        <f>F7-E7</f>
        <v>-1026715.74</v>
      </c>
    </row>
    <row r="8" spans="1:13" x14ac:dyDescent="0.2">
      <c r="A8" s="21" t="s">
        <v>37</v>
      </c>
      <c r="B8" s="22" t="s">
        <v>38</v>
      </c>
      <c r="C8" s="23">
        <v>645000</v>
      </c>
      <c r="D8" s="23">
        <v>0</v>
      </c>
      <c r="E8" s="23">
        <v>645000</v>
      </c>
      <c r="F8" s="23">
        <v>303181.48</v>
      </c>
      <c r="G8" s="7">
        <f t="shared" ref="G8:G21" si="0">IF(C8=0," ",F8/C8)</f>
        <v>0.47004880620155037</v>
      </c>
      <c r="H8" s="23">
        <v>253184.27</v>
      </c>
      <c r="I8" s="23">
        <v>51.6</v>
      </c>
      <c r="J8" s="23">
        <v>253132.67</v>
      </c>
      <c r="K8" s="7">
        <f t="shared" ref="K8:K21" si="1">IF(F8=0," ",J8/F8)</f>
        <v>0.83492128213108541</v>
      </c>
      <c r="L8" s="23">
        <v>50048.81</v>
      </c>
      <c r="M8" s="8">
        <f t="shared" ref="M8:M21" si="2">F8-E8</f>
        <v>-341818.52</v>
      </c>
    </row>
    <row r="9" spans="1:13" x14ac:dyDescent="0.2">
      <c r="A9" s="21" t="s">
        <v>39</v>
      </c>
      <c r="B9" s="22" t="s">
        <v>40</v>
      </c>
      <c r="C9" s="23">
        <v>1805000</v>
      </c>
      <c r="D9" s="23">
        <v>0</v>
      </c>
      <c r="E9" s="23">
        <v>1805000</v>
      </c>
      <c r="F9" s="23">
        <v>568332.18999999994</v>
      </c>
      <c r="G9" s="7">
        <f t="shared" si="0"/>
        <v>0.31486547922437669</v>
      </c>
      <c r="H9" s="23">
        <v>547181.69999999995</v>
      </c>
      <c r="I9" s="23">
        <v>351.9</v>
      </c>
      <c r="J9" s="23">
        <v>546829.80000000005</v>
      </c>
      <c r="K9" s="7">
        <f t="shared" si="1"/>
        <v>0.96216580658575768</v>
      </c>
      <c r="L9" s="23">
        <v>21502.39</v>
      </c>
      <c r="M9" s="8">
        <f t="shared" si="2"/>
        <v>-1236667.81</v>
      </c>
    </row>
    <row r="10" spans="1:13" x14ac:dyDescent="0.2">
      <c r="A10" s="21" t="s">
        <v>41</v>
      </c>
      <c r="B10" s="22" t="s">
        <v>42</v>
      </c>
      <c r="C10" s="23">
        <v>85500</v>
      </c>
      <c r="D10" s="23">
        <v>0</v>
      </c>
      <c r="E10" s="23">
        <v>85500</v>
      </c>
      <c r="F10" s="23">
        <v>38397.9</v>
      </c>
      <c r="G10" s="7">
        <f t="shared" si="0"/>
        <v>0.44909824561403511</v>
      </c>
      <c r="H10" s="23">
        <v>38397.9</v>
      </c>
      <c r="I10" s="23">
        <v>0</v>
      </c>
      <c r="J10" s="23">
        <v>38397.9</v>
      </c>
      <c r="K10" s="7">
        <f t="shared" si="1"/>
        <v>1</v>
      </c>
      <c r="L10" s="23">
        <v>0</v>
      </c>
      <c r="M10" s="8">
        <f t="shared" si="2"/>
        <v>-47102.1</v>
      </c>
    </row>
    <row r="11" spans="1:13" x14ac:dyDescent="0.2">
      <c r="A11" s="21" t="s">
        <v>17</v>
      </c>
      <c r="B11" s="22" t="s">
        <v>18</v>
      </c>
      <c r="C11" s="23">
        <v>143200</v>
      </c>
      <c r="D11" s="23">
        <v>0</v>
      </c>
      <c r="E11" s="23">
        <v>143200</v>
      </c>
      <c r="F11" s="23">
        <v>55784.69</v>
      </c>
      <c r="G11" s="7">
        <f t="shared" si="0"/>
        <v>0.38955789106145255</v>
      </c>
      <c r="H11" s="23">
        <v>25992</v>
      </c>
      <c r="I11" s="23">
        <v>0</v>
      </c>
      <c r="J11" s="23">
        <v>25992</v>
      </c>
      <c r="K11" s="7">
        <f t="shared" si="1"/>
        <v>0.46593429129031638</v>
      </c>
      <c r="L11" s="23">
        <v>29792.69</v>
      </c>
      <c r="M11" s="8">
        <f t="shared" si="2"/>
        <v>-87415.31</v>
      </c>
    </row>
    <row r="12" spans="1:13" x14ac:dyDescent="0.2">
      <c r="A12" s="21" t="s">
        <v>43</v>
      </c>
      <c r="B12" s="22" t="s">
        <v>44</v>
      </c>
      <c r="C12" s="23">
        <v>5800</v>
      </c>
      <c r="D12" s="23">
        <v>0</v>
      </c>
      <c r="E12" s="23">
        <v>5800</v>
      </c>
      <c r="F12" s="23">
        <v>19478.12</v>
      </c>
      <c r="G12" s="7">
        <f t="shared" si="0"/>
        <v>3.3582965517241377</v>
      </c>
      <c r="H12" s="23">
        <v>17044.52</v>
      </c>
      <c r="I12" s="23">
        <v>0</v>
      </c>
      <c r="J12" s="23">
        <v>17044.52</v>
      </c>
      <c r="K12" s="7">
        <f t="shared" si="1"/>
        <v>0.87505981070041672</v>
      </c>
      <c r="L12" s="23">
        <v>2433.6</v>
      </c>
      <c r="M12" s="8">
        <f t="shared" si="2"/>
        <v>13678.119999999999</v>
      </c>
    </row>
    <row r="13" spans="1:13" x14ac:dyDescent="0.2">
      <c r="A13" s="21" t="s">
        <v>19</v>
      </c>
      <c r="B13" s="22" t="s">
        <v>20</v>
      </c>
      <c r="C13" s="23">
        <v>9000000</v>
      </c>
      <c r="D13" s="23">
        <v>0</v>
      </c>
      <c r="E13" s="23">
        <v>9000000</v>
      </c>
      <c r="F13" s="23">
        <v>4198605.09</v>
      </c>
      <c r="G13" s="7">
        <f t="shared" si="0"/>
        <v>0.46651167666666665</v>
      </c>
      <c r="H13" s="23">
        <v>4198605.09</v>
      </c>
      <c r="I13" s="23">
        <v>0</v>
      </c>
      <c r="J13" s="23">
        <v>4198605.09</v>
      </c>
      <c r="K13" s="7">
        <f t="shared" si="1"/>
        <v>1</v>
      </c>
      <c r="L13" s="23">
        <v>0</v>
      </c>
      <c r="M13" s="8">
        <f t="shared" si="2"/>
        <v>-4801394.91</v>
      </c>
    </row>
    <row r="14" spans="1:13" x14ac:dyDescent="0.2">
      <c r="A14" s="21" t="s">
        <v>58</v>
      </c>
      <c r="B14" s="22" t="s">
        <v>59</v>
      </c>
      <c r="C14" s="23">
        <v>0</v>
      </c>
      <c r="D14" s="23">
        <v>0</v>
      </c>
      <c r="E14" s="23">
        <v>0</v>
      </c>
      <c r="F14" s="23">
        <v>0</v>
      </c>
      <c r="G14" s="7" t="str">
        <f t="shared" si="0"/>
        <v xml:space="preserve"> </v>
      </c>
      <c r="H14" s="23">
        <v>0</v>
      </c>
      <c r="I14" s="23">
        <v>0</v>
      </c>
      <c r="J14" s="23">
        <v>0</v>
      </c>
      <c r="K14" s="7" t="str">
        <f t="shared" si="1"/>
        <v xml:space="preserve"> </v>
      </c>
      <c r="L14" s="23">
        <v>0</v>
      </c>
      <c r="M14" s="8">
        <f t="shared" si="2"/>
        <v>0</v>
      </c>
    </row>
    <row r="15" spans="1:13" x14ac:dyDescent="0.2">
      <c r="A15" s="21" t="s">
        <v>45</v>
      </c>
      <c r="B15" s="22" t="s">
        <v>46</v>
      </c>
      <c r="C15" s="23">
        <v>142800</v>
      </c>
      <c r="D15" s="23">
        <v>0</v>
      </c>
      <c r="E15" s="23">
        <v>142800</v>
      </c>
      <c r="F15" s="23">
        <v>69157.5</v>
      </c>
      <c r="G15" s="7">
        <f t="shared" si="0"/>
        <v>0.48429621848739496</v>
      </c>
      <c r="H15" s="23">
        <v>69157.5</v>
      </c>
      <c r="I15" s="23">
        <v>0</v>
      </c>
      <c r="J15" s="23">
        <v>69157.5</v>
      </c>
      <c r="K15" s="7">
        <f t="shared" si="1"/>
        <v>1</v>
      </c>
      <c r="L15" s="23">
        <v>0</v>
      </c>
      <c r="M15" s="8">
        <f t="shared" si="2"/>
        <v>-73642.5</v>
      </c>
    </row>
    <row r="16" spans="1:13" x14ac:dyDescent="0.2">
      <c r="A16" s="21" t="s">
        <v>21</v>
      </c>
      <c r="B16" s="22" t="s">
        <v>22</v>
      </c>
      <c r="C16" s="23">
        <v>600</v>
      </c>
      <c r="D16" s="23">
        <v>0</v>
      </c>
      <c r="E16" s="23">
        <v>600</v>
      </c>
      <c r="F16" s="23">
        <v>0</v>
      </c>
      <c r="G16" s="7">
        <f t="shared" si="0"/>
        <v>0</v>
      </c>
      <c r="H16" s="23">
        <v>0</v>
      </c>
      <c r="I16" s="23">
        <v>0</v>
      </c>
      <c r="J16" s="23">
        <v>0</v>
      </c>
      <c r="K16" s="7" t="str">
        <f t="shared" si="1"/>
        <v xml:space="preserve"> </v>
      </c>
      <c r="L16" s="23">
        <v>0</v>
      </c>
      <c r="M16" s="8">
        <f t="shared" si="2"/>
        <v>-600</v>
      </c>
    </row>
    <row r="17" spans="1:13" x14ac:dyDescent="0.2">
      <c r="A17" s="21" t="s">
        <v>23</v>
      </c>
      <c r="B17" s="22" t="s">
        <v>47</v>
      </c>
      <c r="C17" s="23">
        <v>17200</v>
      </c>
      <c r="D17" s="23">
        <v>0</v>
      </c>
      <c r="E17" s="23">
        <v>17200</v>
      </c>
      <c r="F17" s="23">
        <v>0</v>
      </c>
      <c r="G17" s="7">
        <f t="shared" si="0"/>
        <v>0</v>
      </c>
      <c r="H17" s="23">
        <v>0</v>
      </c>
      <c r="I17" s="23">
        <v>0</v>
      </c>
      <c r="J17" s="23">
        <v>0</v>
      </c>
      <c r="K17" s="7" t="str">
        <f t="shared" si="1"/>
        <v xml:space="preserve"> </v>
      </c>
      <c r="L17" s="23">
        <v>0</v>
      </c>
      <c r="M17" s="8">
        <f t="shared" si="2"/>
        <v>-17200</v>
      </c>
    </row>
    <row r="18" spans="1:13" x14ac:dyDescent="0.2">
      <c r="A18" s="21" t="s">
        <v>48</v>
      </c>
      <c r="B18" s="22" t="s">
        <v>49</v>
      </c>
      <c r="C18" s="23">
        <v>35200</v>
      </c>
      <c r="D18" s="23">
        <v>0</v>
      </c>
      <c r="E18" s="23">
        <v>35200</v>
      </c>
      <c r="F18" s="23">
        <v>10750</v>
      </c>
      <c r="G18" s="7">
        <f t="shared" si="0"/>
        <v>0.30539772727272729</v>
      </c>
      <c r="H18" s="23">
        <v>10750</v>
      </c>
      <c r="I18" s="23">
        <v>0</v>
      </c>
      <c r="J18" s="23">
        <v>10750</v>
      </c>
      <c r="K18" s="7">
        <f t="shared" si="1"/>
        <v>1</v>
      </c>
      <c r="L18" s="23">
        <v>0</v>
      </c>
      <c r="M18" s="8">
        <f t="shared" si="2"/>
        <v>-24450</v>
      </c>
    </row>
    <row r="19" spans="1:13" x14ac:dyDescent="0.2">
      <c r="A19" s="21" t="s">
        <v>24</v>
      </c>
      <c r="B19" s="22" t="s">
        <v>25</v>
      </c>
      <c r="C19" s="23">
        <v>36050</v>
      </c>
      <c r="D19" s="23">
        <v>0</v>
      </c>
      <c r="E19" s="23">
        <v>36050</v>
      </c>
      <c r="F19" s="23">
        <v>6050</v>
      </c>
      <c r="G19" s="7">
        <f t="shared" si="0"/>
        <v>0.16782246879334259</v>
      </c>
      <c r="H19" s="23">
        <v>2800</v>
      </c>
      <c r="I19" s="23">
        <v>0</v>
      </c>
      <c r="J19" s="23">
        <v>2800</v>
      </c>
      <c r="K19" s="7">
        <f t="shared" si="1"/>
        <v>0.46280991735537191</v>
      </c>
      <c r="L19" s="23">
        <v>3250</v>
      </c>
      <c r="M19" s="8">
        <f t="shared" si="2"/>
        <v>-30000</v>
      </c>
    </row>
    <row r="20" spans="1:13" x14ac:dyDescent="0.2">
      <c r="A20" s="21" t="s">
        <v>26</v>
      </c>
      <c r="B20" s="22" t="s">
        <v>50</v>
      </c>
      <c r="C20" s="23">
        <v>104300</v>
      </c>
      <c r="D20" s="23">
        <v>0</v>
      </c>
      <c r="E20" s="23">
        <v>104300</v>
      </c>
      <c r="F20" s="23">
        <v>36247.5</v>
      </c>
      <c r="G20" s="7">
        <f t="shared" si="0"/>
        <v>0.34753116011505275</v>
      </c>
      <c r="H20" s="23">
        <v>29770.7</v>
      </c>
      <c r="I20" s="23">
        <v>0</v>
      </c>
      <c r="J20" s="23">
        <v>29770.7</v>
      </c>
      <c r="K20" s="7">
        <f t="shared" si="1"/>
        <v>0.82131733222980896</v>
      </c>
      <c r="L20" s="23">
        <v>6476.8</v>
      </c>
      <c r="M20" s="8">
        <f t="shared" si="2"/>
        <v>-68052.5</v>
      </c>
    </row>
    <row r="21" spans="1:13" x14ac:dyDescent="0.2">
      <c r="A21" s="21" t="s">
        <v>51</v>
      </c>
      <c r="B21" s="22" t="s">
        <v>52</v>
      </c>
      <c r="C21" s="23">
        <v>227000</v>
      </c>
      <c r="D21" s="23">
        <v>0</v>
      </c>
      <c r="E21" s="23">
        <v>227000</v>
      </c>
      <c r="F21" s="23">
        <v>52082.04</v>
      </c>
      <c r="G21" s="7">
        <f t="shared" si="0"/>
        <v>0.22943629955947137</v>
      </c>
      <c r="H21" s="23">
        <v>30588.34</v>
      </c>
      <c r="I21" s="23">
        <v>0</v>
      </c>
      <c r="J21" s="23">
        <v>30588.34</v>
      </c>
      <c r="K21" s="7">
        <f t="shared" si="1"/>
        <v>0.58731071209960284</v>
      </c>
      <c r="L21" s="23">
        <v>21493.7</v>
      </c>
      <c r="M21" s="8">
        <f t="shared" si="2"/>
        <v>-174917.96</v>
      </c>
    </row>
    <row r="22" spans="1:13" s="6" customFormat="1" x14ac:dyDescent="0.2">
      <c r="A22" s="14"/>
      <c r="B22" s="14" t="s">
        <v>15</v>
      </c>
      <c r="C22" s="12">
        <f>SUM(C7:C21)</f>
        <v>13855650</v>
      </c>
      <c r="D22" s="12">
        <f>SUM(D7:D21)</f>
        <v>0</v>
      </c>
      <c r="E22" s="12">
        <f>SUM(E7:E21)</f>
        <v>13855650</v>
      </c>
      <c r="F22" s="12">
        <f>SUM(F7:F21)</f>
        <v>5939350.7699999996</v>
      </c>
      <c r="G22" s="13">
        <f t="shared" ref="G22:G35" si="3">F22/C22</f>
        <v>0.42865912245185173</v>
      </c>
      <c r="H22" s="12">
        <f>SUM(H7:H21)</f>
        <v>5808503.1599999992</v>
      </c>
      <c r="I22" s="12">
        <f>SUM(I7:I21)</f>
        <v>4150.38</v>
      </c>
      <c r="J22" s="12">
        <f>SUM(J7:J21)</f>
        <v>5804352.7800000003</v>
      </c>
      <c r="K22" s="13">
        <f t="shared" ref="K22" si="4">IF(F22=0," ",J22/F22)</f>
        <v>0.97727058137702827</v>
      </c>
      <c r="L22" s="12">
        <f>SUM(L7:L21)</f>
        <v>134997.99000000002</v>
      </c>
      <c r="M22" s="12">
        <f>SUM(M7:M21)</f>
        <v>-7916299.2300000004</v>
      </c>
    </row>
    <row r="23" spans="1:13" x14ac:dyDescent="0.2">
      <c r="A23" s="2"/>
      <c r="B23" s="2"/>
      <c r="C23" s="8"/>
      <c r="E23" s="8"/>
      <c r="G23" s="7"/>
      <c r="K23" s="7"/>
      <c r="M23" s="8"/>
    </row>
    <row r="24" spans="1:13" x14ac:dyDescent="0.2">
      <c r="A24" s="21" t="s">
        <v>27</v>
      </c>
      <c r="B24" s="22" t="s">
        <v>28</v>
      </c>
      <c r="C24" s="23">
        <v>2158000</v>
      </c>
      <c r="D24" s="23">
        <v>0</v>
      </c>
      <c r="E24" s="23">
        <v>2158000</v>
      </c>
      <c r="F24" s="23">
        <v>0</v>
      </c>
      <c r="G24" s="7">
        <v>0</v>
      </c>
      <c r="H24" s="23">
        <v>0</v>
      </c>
      <c r="I24" s="23">
        <v>0</v>
      </c>
      <c r="J24" s="23">
        <v>0</v>
      </c>
      <c r="K24" s="7" t="str">
        <f>IF(F24=0," ",J24/F24)</f>
        <v xml:space="preserve"> </v>
      </c>
      <c r="L24" s="20">
        <v>0</v>
      </c>
      <c r="M24" s="8">
        <f>F24-E24</f>
        <v>-2158000</v>
      </c>
    </row>
    <row r="25" spans="1:13" s="6" customFormat="1" x14ac:dyDescent="0.2">
      <c r="B25" s="14" t="s">
        <v>61</v>
      </c>
      <c r="C25" s="15">
        <f>SUM(C24)</f>
        <v>2158000</v>
      </c>
      <c r="D25" s="15">
        <f t="shared" ref="D25:F25" si="5">SUM(D24)</f>
        <v>0</v>
      </c>
      <c r="E25" s="15">
        <f t="shared" si="5"/>
        <v>2158000</v>
      </c>
      <c r="F25" s="15">
        <f t="shared" si="5"/>
        <v>0</v>
      </c>
      <c r="G25" s="13">
        <f t="shared" ref="G25" si="6">F25/C25</f>
        <v>0</v>
      </c>
      <c r="H25" s="15">
        <f>SUM(H24)</f>
        <v>0</v>
      </c>
      <c r="I25" s="15">
        <f t="shared" ref="I25:J25" si="7">SUM(I24)</f>
        <v>0</v>
      </c>
      <c r="J25" s="15">
        <f t="shared" si="7"/>
        <v>0</v>
      </c>
      <c r="K25" s="13" t="str">
        <f t="shared" ref="K25" si="8">IF(F25=0," ",J25/F25)</f>
        <v xml:space="preserve"> </v>
      </c>
      <c r="L25" s="15">
        <f>SUM(L24)</f>
        <v>0</v>
      </c>
      <c r="M25" s="15">
        <f>SUM(M24)</f>
        <v>-2158000</v>
      </c>
    </row>
    <row r="26" spans="1:13" x14ac:dyDescent="0.2">
      <c r="A26" s="18"/>
      <c r="B26" s="19"/>
      <c r="C26" s="20"/>
      <c r="D26" s="20"/>
      <c r="E26" s="20"/>
      <c r="F26" s="20"/>
      <c r="G26" s="7"/>
      <c r="H26" s="20"/>
      <c r="I26" s="20"/>
      <c r="J26" s="20"/>
      <c r="K26" s="7"/>
      <c r="L26" s="20"/>
      <c r="M26" s="8"/>
    </row>
    <row r="27" spans="1:13" x14ac:dyDescent="0.2">
      <c r="A27" s="18"/>
      <c r="B27" s="19"/>
      <c r="C27" s="20"/>
      <c r="D27" s="20"/>
      <c r="E27" s="20"/>
      <c r="F27" s="20"/>
      <c r="G27" s="7"/>
      <c r="H27" s="20"/>
      <c r="I27" s="20"/>
      <c r="J27" s="20"/>
      <c r="K27" s="7"/>
      <c r="L27" s="20"/>
      <c r="M27" s="8"/>
    </row>
    <row r="28" spans="1:13" x14ac:dyDescent="0.2">
      <c r="A28" s="21" t="s">
        <v>29</v>
      </c>
      <c r="B28" s="22" t="s">
        <v>30</v>
      </c>
      <c r="C28" s="23">
        <v>650</v>
      </c>
      <c r="D28" s="23">
        <v>0</v>
      </c>
      <c r="E28" s="23">
        <v>650</v>
      </c>
      <c r="F28" s="23">
        <v>0</v>
      </c>
      <c r="G28" s="7">
        <v>0</v>
      </c>
      <c r="H28" s="23">
        <v>0</v>
      </c>
      <c r="I28" s="23">
        <v>0</v>
      </c>
      <c r="J28" s="23">
        <v>0</v>
      </c>
      <c r="K28" s="7" t="str">
        <f t="shared" ref="K28:K32" si="9">IF(F28=0," ",J28/F28)</f>
        <v xml:space="preserve"> </v>
      </c>
      <c r="L28" s="23">
        <v>0</v>
      </c>
      <c r="M28" s="8">
        <f t="shared" ref="M28:M32" si="10">F28-E28</f>
        <v>-650</v>
      </c>
    </row>
    <row r="29" spans="1:13" x14ac:dyDescent="0.2">
      <c r="A29" s="21" t="s">
        <v>31</v>
      </c>
      <c r="B29" s="22" t="s">
        <v>32</v>
      </c>
      <c r="C29" s="23">
        <v>14000</v>
      </c>
      <c r="D29" s="23">
        <v>0</v>
      </c>
      <c r="E29" s="23">
        <v>14000</v>
      </c>
      <c r="F29" s="23">
        <v>470.58</v>
      </c>
      <c r="G29" s="7">
        <v>0</v>
      </c>
      <c r="H29" s="23">
        <v>470.58</v>
      </c>
      <c r="I29" s="23">
        <v>0</v>
      </c>
      <c r="J29" s="23">
        <v>470.58</v>
      </c>
      <c r="K29" s="7">
        <f t="shared" si="9"/>
        <v>1</v>
      </c>
      <c r="L29" s="23">
        <v>0</v>
      </c>
      <c r="M29" s="8">
        <f t="shared" si="10"/>
        <v>-13529.42</v>
      </c>
    </row>
    <row r="30" spans="1:13" x14ac:dyDescent="0.2">
      <c r="A30" s="21" t="s">
        <v>33</v>
      </c>
      <c r="B30" s="22" t="s">
        <v>34</v>
      </c>
      <c r="C30" s="23">
        <v>8000</v>
      </c>
      <c r="D30" s="23">
        <v>0</v>
      </c>
      <c r="E30" s="23">
        <v>8000</v>
      </c>
      <c r="F30" s="23">
        <v>210</v>
      </c>
      <c r="G30" s="7">
        <v>0</v>
      </c>
      <c r="H30" s="23">
        <v>210</v>
      </c>
      <c r="I30" s="23">
        <v>0</v>
      </c>
      <c r="J30" s="23">
        <v>210</v>
      </c>
      <c r="K30" s="7">
        <f t="shared" si="9"/>
        <v>1</v>
      </c>
      <c r="L30" s="23">
        <v>0</v>
      </c>
      <c r="M30" s="8">
        <f t="shared" si="10"/>
        <v>-7790</v>
      </c>
    </row>
    <row r="31" spans="1:13" x14ac:dyDescent="0.2">
      <c r="A31" s="21" t="s">
        <v>53</v>
      </c>
      <c r="B31" s="22" t="s">
        <v>54</v>
      </c>
      <c r="C31" s="23">
        <v>0</v>
      </c>
      <c r="D31" s="23">
        <v>1492825.39</v>
      </c>
      <c r="E31" s="23">
        <v>1492825.39</v>
      </c>
      <c r="F31" s="23">
        <v>0</v>
      </c>
      <c r="G31" s="7">
        <v>0</v>
      </c>
      <c r="H31" s="23">
        <v>0</v>
      </c>
      <c r="I31" s="23">
        <v>0</v>
      </c>
      <c r="J31" s="23">
        <v>0</v>
      </c>
      <c r="K31" s="7" t="str">
        <f t="shared" si="9"/>
        <v xml:space="preserve"> </v>
      </c>
      <c r="L31" s="23">
        <v>0</v>
      </c>
      <c r="M31" s="8">
        <f t="shared" si="10"/>
        <v>-1492825.39</v>
      </c>
    </row>
    <row r="32" spans="1:13" x14ac:dyDescent="0.2">
      <c r="A32" s="21" t="s">
        <v>55</v>
      </c>
      <c r="B32" s="22" t="s">
        <v>56</v>
      </c>
      <c r="C32" s="23">
        <v>0</v>
      </c>
      <c r="D32" s="23">
        <v>0</v>
      </c>
      <c r="E32" s="23">
        <v>0</v>
      </c>
      <c r="F32" s="23">
        <v>0</v>
      </c>
      <c r="G32" s="7">
        <v>0</v>
      </c>
      <c r="H32" s="23">
        <v>0</v>
      </c>
      <c r="I32" s="23">
        <v>0</v>
      </c>
      <c r="J32" s="23">
        <v>0</v>
      </c>
      <c r="K32" s="7" t="str">
        <f t="shared" si="9"/>
        <v xml:space="preserve"> </v>
      </c>
      <c r="L32" s="23">
        <v>0</v>
      </c>
      <c r="M32" s="8">
        <f t="shared" si="10"/>
        <v>0</v>
      </c>
    </row>
    <row r="33" spans="2:13" s="6" customFormat="1" x14ac:dyDescent="0.2">
      <c r="B33" s="14" t="s">
        <v>62</v>
      </c>
      <c r="C33" s="15">
        <f>SUM(C28:C32)</f>
        <v>22650</v>
      </c>
      <c r="D33" s="15">
        <f t="shared" ref="D33:F33" si="11">SUM(D28:D32)</f>
        <v>1492825.39</v>
      </c>
      <c r="E33" s="15">
        <f t="shared" si="11"/>
        <v>1515475.39</v>
      </c>
      <c r="F33" s="15">
        <f t="shared" si="11"/>
        <v>680.57999999999993</v>
      </c>
      <c r="G33" s="13">
        <f t="shared" si="3"/>
        <v>3.0047682119205294E-2</v>
      </c>
      <c r="H33" s="15">
        <f>SUM(H28:H32)</f>
        <v>680.57999999999993</v>
      </c>
      <c r="I33" s="15">
        <f t="shared" ref="I33:J33" si="12">SUM(I28:I32)</f>
        <v>0</v>
      </c>
      <c r="J33" s="15">
        <f t="shared" si="12"/>
        <v>680.57999999999993</v>
      </c>
      <c r="K33" s="13">
        <f t="shared" ref="K33" si="13">IF(F33=0," ",J33/F33)</f>
        <v>1</v>
      </c>
      <c r="L33" s="15">
        <f>SUM(L28:L32)</f>
        <v>0</v>
      </c>
      <c r="M33" s="15">
        <f>SUM(M28:M32)</f>
        <v>-1514794.8099999998</v>
      </c>
    </row>
    <row r="34" spans="2:13" x14ac:dyDescent="0.2">
      <c r="G34" s="7"/>
      <c r="K34" s="7"/>
    </row>
    <row r="35" spans="2:13" s="6" customFormat="1" x14ac:dyDescent="0.2">
      <c r="B35" s="5" t="s">
        <v>16</v>
      </c>
      <c r="C35" s="12">
        <f>C22+C25+C33</f>
        <v>16036300</v>
      </c>
      <c r="D35" s="12">
        <f t="shared" ref="D35:M35" si="14">D22+D25+D33</f>
        <v>1492825.39</v>
      </c>
      <c r="E35" s="12">
        <f t="shared" si="14"/>
        <v>17529125.390000001</v>
      </c>
      <c r="F35" s="12">
        <f t="shared" si="14"/>
        <v>5940031.3499999996</v>
      </c>
      <c r="G35" s="13">
        <f t="shared" si="3"/>
        <v>0.37041158808453317</v>
      </c>
      <c r="H35" s="12">
        <f t="shared" si="14"/>
        <v>5809183.7399999993</v>
      </c>
      <c r="I35" s="12">
        <f t="shared" si="14"/>
        <v>4150.38</v>
      </c>
      <c r="J35" s="12">
        <f t="shared" si="14"/>
        <v>5805033.3600000003</v>
      </c>
      <c r="K35" s="13">
        <f t="shared" ref="K35" si="15">J35/F35</f>
        <v>0.97727318560364174</v>
      </c>
      <c r="L35" s="12">
        <f t="shared" si="14"/>
        <v>134997.99000000002</v>
      </c>
      <c r="M35" s="12">
        <f t="shared" si="14"/>
        <v>-11589094.040000001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30 junio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2020-07-03T06:43:46Z</cp:lastPrinted>
  <dcterms:created xsi:type="dcterms:W3CDTF">2016-04-20T09:31:50Z</dcterms:created>
  <dcterms:modified xsi:type="dcterms:W3CDTF">2022-07-04T09:12:06Z</dcterms:modified>
</cp:coreProperties>
</file>