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1 - NOVIEMBRE\"/>
    </mc:Choice>
  </mc:AlternateContent>
  <xr:revisionPtr revIDLastSave="0" documentId="13_ncr:1_{744A31CD-7233-4704-8FE7-404F06440770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NOVIEMBR 2024" sheetId="2" r:id="rId1"/>
    <sheet name="Ejecución 30 NOVIEMBRE 2024" sheetId="1" state="hidden" r:id="rId2"/>
    <sheet name="Hoja2" sheetId="4" state="hidden" r:id="rId3"/>
  </sheets>
  <definedNames>
    <definedName name="_xlnm._FilterDatabase" localSheetId="1" hidden="1">'Ejecución 30 NOVIEMBRE 2024'!$B$1:$O$1470</definedName>
    <definedName name="_xlnm.Print_Titles" localSheetId="0">'TABLA DINAMICA 30 NOVIEMBR 2024'!$1:$3</definedName>
  </definedNames>
  <calcPr calcId="152511"/>
  <pivotCaches>
    <pivotCache cacheId="10" r:id="rId4"/>
  </pivotCaches>
</workbook>
</file>

<file path=xl/calcChain.xml><?xml version="1.0" encoding="utf-8"?>
<calcChain xmlns="http://schemas.openxmlformats.org/spreadsheetml/2006/main">
  <c r="A1449" i="1" l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A1443" i="1" l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A1434" i="1" l="1"/>
  <c r="A1435" i="1"/>
  <c r="A1436" i="1"/>
  <c r="A1437" i="1"/>
  <c r="A1438" i="1"/>
  <c r="A1439" i="1"/>
  <c r="A1440" i="1"/>
  <c r="A1441" i="1"/>
  <c r="A1442" i="1"/>
  <c r="D1434" i="1"/>
  <c r="D1435" i="1"/>
  <c r="D1436" i="1"/>
  <c r="D1437" i="1"/>
  <c r="D1438" i="1"/>
  <c r="D1439" i="1"/>
  <c r="D1440" i="1"/>
  <c r="D1441" i="1"/>
  <c r="D1442" i="1"/>
  <c r="E1434" i="1"/>
  <c r="E1435" i="1"/>
  <c r="E1436" i="1"/>
  <c r="E1437" i="1"/>
  <c r="E1438" i="1"/>
  <c r="E1439" i="1"/>
  <c r="E1440" i="1"/>
  <c r="E1441" i="1"/>
  <c r="E1442" i="1"/>
  <c r="F1434" i="1"/>
  <c r="F1435" i="1"/>
  <c r="F1436" i="1"/>
  <c r="F1437" i="1"/>
  <c r="F1438" i="1"/>
  <c r="F1439" i="1"/>
  <c r="F1440" i="1"/>
  <c r="F1441" i="1"/>
  <c r="F1442" i="1"/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<sst xmlns="http://schemas.openxmlformats.org/spreadsheetml/2006/main" count="6710" uniqueCount="949">
  <si>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</si>
  <si>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</si>
  <si>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</si>
  <si>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</si>
  <si>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</si>
  <si>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</si>
  <si>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</si>
  <si>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</si>
  <si>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</si>
  <si>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</si>
  <si>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</si>
  <si>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</si>
  <si>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</si>
  <si>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</si>
  <si>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</si>
  <si>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</si>
  <si>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</si>
  <si>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</si>
  <si>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</si>
  <si>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</si>
  <si>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</si>
  <si>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</si>
  <si>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</si>
  <si>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</si>
  <si>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</si>
  <si>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</si>
  <si>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</si>
  <si>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</si>
  <si>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</si>
  <si>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</si>
  <si>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</si>
  <si>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</si>
  <si>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</si>
  <si>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</si>
  <si>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</si>
  <si>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</si>
  <si>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</si>
  <si>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</si>
  <si>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</si>
  <si>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</si>
  <si>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</si>
  <si>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</si>
  <si>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</si>
  <si>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</si>
  <si>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</si>
  <si>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</si>
  <si>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</si>
  <si>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</si>
  <si>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</si>
  <si>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</si>
  <si>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</si>
  <si>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</si>
  <si>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</si>
  <si>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</si>
  <si>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</si>
  <si>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</si>
  <si>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</si>
  <si>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</si>
  <si>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</si>
  <si>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</si>
  <si>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</si>
  <si>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</si>
  <si>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</si>
  <si>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</si>
  <si>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</si>
  <si>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</si>
  <si>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</si>
  <si>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</si>
  <si>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</si>
  <si>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</si>
  <si>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</si>
  <si>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</si>
  <si>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</si>
  <si>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</si>
  <si>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</si>
  <si>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</si>
  <si>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</si>
  <si>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</si>
  <si>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</si>
  <si>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</si>
  <si>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</si>
  <si>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</si>
  <si>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</si>
  <si>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</si>
  <si>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</si>
  <si>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</si>
  <si>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</si>
  <si>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</si>
  <si>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</si>
  <si>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</si>
  <si>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</si>
  <si>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</si>
  <si>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</si>
  <si>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</si>
  <si>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</si>
  <si>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</si>
  <si>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</si>
  <si>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</si>
  <si>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</si>
  <si>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</si>
  <si>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</si>
  <si>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</si>
  <si>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</si>
  <si>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</si>
  <si>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</si>
  <si>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</si>
  <si>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</si>
  <si>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</si>
  <si>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</si>
  <si>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</si>
  <si>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</si>
  <si>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</si>
  <si>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</si>
  <si>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</si>
  <si>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</si>
  <si>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</si>
  <si>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</si>
  <si>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</si>
  <si>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</si>
  <si>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</si>
  <si>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</si>
  <si>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</si>
  <si>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</si>
  <si>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</si>
  <si>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</si>
  <si>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</si>
  <si>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</si>
  <si>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</si>
  <si>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</si>
  <si>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</si>
  <si>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</si>
  <si>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</si>
  <si>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</si>
  <si>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</si>
  <si>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</si>
  <si>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</si>
  <si>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</si>
  <si>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</si>
  <si>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</si>
  <si>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</si>
  <si>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</si>
  <si>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</si>
  <si>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</si>
  <si>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</si>
  <si>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</si>
  <si>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</si>
  <si>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</si>
  <si>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</si>
  <si>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</si>
  <si>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</si>
  <si>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</si>
  <si>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</si>
  <si>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</si>
  <si>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</si>
  <si>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</si>
  <si>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</si>
  <si>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</si>
  <si>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</si>
  <si>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</si>
  <si>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</si>
  <si>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</si>
  <si>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</si>
  <si>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</si>
  <si>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</si>
  <si>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</si>
  <si>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</si>
  <si>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</si>
  <si>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</si>
  <si>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</si>
  <si>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</si>
  <si>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</si>
  <si>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</si>
  <si>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</si>
  <si>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</si>
  <si>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</si>
  <si>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</si>
  <si>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</si>
  <si>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</si>
  <si>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</si>
  <si>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</si>
  <si>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</si>
  <si>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</si>
  <si>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</si>
  <si>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</si>
  <si>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</si>
  <si>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</si>
  <si>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</si>
  <si>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</si>
  <si>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</si>
  <si>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</si>
  <si>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</si>
  <si>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</si>
  <si>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</si>
  <si>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</si>
  <si>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</si>
  <si>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</si>
  <si>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</si>
  <si>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</si>
  <si>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</si>
  <si>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</si>
  <si>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</si>
  <si>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</si>
  <si>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</si>
  <si>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</si>
  <si>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</si>
  <si>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</si>
  <si>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</si>
  <si>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</si>
  <si>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</si>
  <si>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</si>
  <si>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</si>
  <si>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</si>
  <si>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</si>
  <si>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</si>
  <si>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</si>
  <si>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</si>
  <si>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</si>
  <si>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</si>
  <si>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</si>
  <si>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</si>
  <si>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</si>
  <si>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</si>
  <si>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</si>
  <si>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</si>
  <si>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</si>
  <si>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</si>
  <si>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</si>
  <si>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</si>
  <si>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</si>
  <si>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</si>
  <si>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</si>
  <si>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</si>
  <si>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</si>
  <si>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</si>
  <si>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</si>
  <si>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</si>
  <si>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</si>
  <si>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</si>
  <si>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</si>
  <si>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</si>
  <si>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</si>
  <si>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</si>
  <si>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</si>
  <si>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</si>
  <si>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</si>
  <si>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</si>
  <si>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</si>
  <si>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</si>
  <si>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</si>
  <si>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</si>
  <si>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</si>
  <si>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</si>
  <si>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</si>
  <si>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</si>
  <si>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</si>
  <si>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</si>
  <si>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</si>
  <si>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</si>
  <si>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</si>
  <si>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</si>
  <si>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</si>
  <si>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</si>
  <si>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</si>
  <si>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</si>
  <si>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</si>
  <si>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</si>
  <si>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</si>
  <si>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</si>
  <si>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</si>
  <si>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</si>
  <si>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</si>
  <si>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</si>
  <si>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</si>
  <si>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</si>
  <si>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</si>
  <si>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</si>
  <si>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</si>
  <si>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</si>
  <si>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</si>
  <si>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</si>
  <si>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</si>
  <si>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</si>
  <si>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</si>
  <si>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</si>
  <si>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</si>
  <si>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</si>
  <si>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</si>
  <si>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6</t>
  </si>
  <si>
    <t>Total Desarrollo empresarial</t>
  </si>
  <si>
    <t>Total 4331</t>
  </si>
  <si>
    <t>Total Archivo municipal</t>
  </si>
  <si>
    <t>Total 9206</t>
  </si>
  <si>
    <t>Total 01</t>
  </si>
  <si>
    <t>Total Dirección del área de urbanismo y vivienda</t>
  </si>
  <si>
    <t>Total 1501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</si>
  <si>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</si>
  <si>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</si>
  <si>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</si>
  <si>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</si>
  <si>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</si>
  <si>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</si>
  <si>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</si>
  <si>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</si>
  <si>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Participación ciudadana</t>
  </si>
  <si>
    <t>Total 9241</t>
  </si>
  <si>
    <t>Total 03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</si>
  <si>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</si>
  <si>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</si>
  <si>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</si>
  <si>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</si>
  <si>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</si>
  <si>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</si>
  <si>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</si>
  <si>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</si>
  <si>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</si>
  <si>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</si>
  <si>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Total Gestión de ingresos e inspección</t>
  </si>
  <si>
    <t>Total 9321</t>
  </si>
  <si>
    <t>Total 04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</si>
  <si>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</si>
  <si>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</si>
  <si>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</si>
  <si>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</si>
  <si>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</si>
  <si>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</si>
  <si>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Escuelas infantiles</t>
  </si>
  <si>
    <t>Total 3231</t>
  </si>
  <si>
    <t>Total Conservación y mantenimiento de centros de educación infantil y primaria</t>
  </si>
  <si>
    <t>Total 3232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</si>
  <si>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</si>
  <si>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</si>
  <si>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</si>
  <si>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</si>
  <si>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</si>
  <si>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</si>
  <si>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</si>
  <si>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</si>
  <si>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</si>
  <si>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</si>
  <si>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</si>
  <si>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</si>
  <si>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</si>
  <si>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</si>
  <si>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</si>
  <si>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</si>
  <si>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</si>
  <si>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</si>
  <si>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</si>
  <si>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</si>
  <si>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08</t>
  </si>
  <si>
    <t>Total 0850</t>
  </si>
  <si>
    <t>Total Turismo</t>
  </si>
  <si>
    <t>Total 4321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</si>
  <si>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</si>
  <si>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</si>
  <si>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</si>
  <si>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</si>
  <si>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</si>
  <si>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</si>
  <si>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</si>
  <si>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</si>
  <si>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</si>
  <si>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</si>
  <si>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10</t>
  </si>
  <si>
    <t>Total 1050</t>
  </si>
  <si>
    <t>Total Policía municipal</t>
  </si>
  <si>
    <t>Total 1321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</si>
  <si>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</si>
  <si>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</si>
  <si>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</si>
  <si>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</si>
  <si>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</si>
  <si>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</si>
  <si>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</si>
  <si>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</si>
  <si>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</si>
  <si>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</si>
  <si>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1</t>
  </si>
  <si>
    <t>2</t>
  </si>
  <si>
    <t>4</t>
  </si>
  <si>
    <t>8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</si>
  <si>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</si>
  <si>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</si>
  <si>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</si>
  <si>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</si>
  <si>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</si>
  <si>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</si>
  <si>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</si>
  <si>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</si>
  <si>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</si>
  <si>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</si>
  <si>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</si>
  <si>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7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</si>
  <si>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</si>
  <si>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</si>
  <si>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</si>
  <si>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</si>
  <si>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</si>
  <si>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</si>
  <si>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3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</si>
  <si>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</si>
  <si>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</si>
  <si>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</si>
  <si>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</si>
  <si>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</si>
  <si>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</si>
  <si>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</si>
  <si>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</si>
  <si>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</si>
  <si>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</si>
  <si>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</si>
  <si>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</si>
  <si>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</si>
  <si>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</si>
  <si>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</si>
  <si>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</si>
  <si>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</si>
  <si>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</si>
  <si>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</si>
  <si>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</si>
  <si>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</si>
  <si>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</si>
  <si>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</si>
  <si>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</si>
  <si>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</si>
  <si>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</si>
  <si>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</si>
  <si>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</si>
  <si>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</si>
  <si>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</si>
  <si>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</si>
  <si>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</si>
  <si>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</si>
  <si>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</si>
  <si>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</si>
  <si>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</si>
  <si>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</si>
  <si>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</si>
  <si>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</si>
  <si>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</si>
  <si>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</si>
  <si>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</si>
  <si>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</si>
  <si>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</si>
  <si>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</si>
  <si>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</si>
  <si>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</si>
  <si>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</si>
  <si>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</si>
  <si>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</si>
  <si>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</si>
  <si>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</si>
  <si>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</si>
  <si>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</si>
  <si>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</si>
  <si>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</si>
  <si>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</si>
  <si>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</si>
  <si>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</si>
  <si>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</si>
  <si>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</si>
  <si>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</si>
  <si>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</si>
  <si>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</si>
  <si>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</si>
  <si>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</si>
  <si>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</si>
  <si>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</si>
  <si>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</si>
  <si>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</si>
  <si>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</si>
  <si>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</si>
  <si>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</si>
  <si>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</si>
  <si>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</si>
  <si>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</si>
  <si>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</si>
  <si>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</si>
  <si>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</si>
  <si>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</si>
  <si>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</si>
  <si>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</si>
  <si>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</si>
  <si>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</si>
  <si>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</si>
  <si>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</si>
  <si>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</si>
  <si>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</si>
  <si>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</si>
  <si>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</si>
  <si>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</si>
  <si>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</si>
  <si>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</si>
  <si>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</si>
  <si>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</si>
  <si>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</si>
  <si>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</si>
  <si>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</si>
  <si>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</si>
  <si>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</si>
  <si>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</si>
  <si>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</si>
  <si>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</si>
  <si>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</si>
  <si>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</si>
  <si>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</si>
  <si>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</si>
  <si>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</si>
  <si>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</si>
  <si>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</si>
  <si>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</si>
  <si>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</si>
  <si>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</si>
  <si>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</si>
  <si>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</si>
  <si>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</si>
  <si>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</si>
  <si>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</si>
  <si>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</si>
  <si>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</si>
  <si>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</si>
  <si>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</si>
  <si>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</si>
  <si>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</si>
  <si>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</si>
  <si>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</si>
  <si>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</si>
  <si>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</si>
  <si>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</si>
  <si>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</si>
  <si>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</si>
  <si>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</si>
  <si>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</si>
  <si>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</si>
  <si>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</si>
  <si>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</si>
  <si>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</si>
  <si>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</si>
  <si>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</si>
  <si>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</si>
  <si>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</si>
  <si>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</si>
  <si>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</si>
  <si>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</si>
  <si>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</si>
  <si>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</si>
  <si>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</si>
  <si>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</si>
  <si>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</si>
  <si>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</si>
  <si>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</si>
  <si>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</si>
  <si>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</si>
  <si>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</si>
  <si>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</si>
  <si>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</si>
  <si>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</si>
  <si>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</si>
  <si>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</si>
  <si>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</si>
  <si>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</si>
  <si>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</si>
  <si>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</si>
  <si>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</si>
  <si>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</si>
  <si>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</si>
  <si>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</si>
  <si>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</si>
  <si>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</si>
  <si>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</si>
  <si>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</si>
  <si>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</si>
  <si>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</si>
  <si>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</si>
  <si>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</si>
  <si>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</si>
  <si>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</si>
  <si>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</si>
  <si>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</si>
  <si>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</si>
  <si>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</si>
  <si>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</si>
  <si>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</si>
  <si>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</si>
  <si>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</si>
  <si>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</si>
  <si>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</si>
  <si>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</si>
  <si>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</si>
  <si>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</si>
  <si>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</si>
  <si>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</si>
  <si>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</si>
  <si>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</si>
  <si>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</si>
  <si>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</si>
  <si>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</si>
  <si>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</si>
  <si>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</si>
  <si>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</si>
  <si>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</si>
  <si>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</si>
  <si>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</si>
  <si>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</si>
  <si>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</si>
  <si>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</si>
  <si>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</si>
  <si>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</si>
  <si>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</si>
  <si>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</si>
  <si>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</si>
  <si>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</si>
  <si>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</si>
  <si>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</si>
  <si>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</si>
  <si>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</si>
  <si>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</si>
  <si>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</si>
  <si>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</si>
  <si>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</si>
  <si>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</si>
  <si>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</si>
  <si>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</si>
  <si>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</si>
  <si>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</si>
  <si>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</si>
  <si>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</si>
  <si>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</si>
  <si>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</si>
  <si>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</si>
  <si>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</si>
  <si>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</si>
  <si>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</si>
  <si>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</si>
  <si>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</si>
  <si>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</si>
  <si>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</si>
  <si>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</si>
  <si>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</si>
  <si>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</si>
  <si>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</si>
  <si>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</si>
  <si>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</si>
  <si>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</si>
  <si>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</si>
  <si>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</si>
  <si>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</si>
  <si>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</si>
  <si>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</si>
  <si>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</si>
  <si>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</si>
  <si>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</si>
  <si>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</si>
  <si>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</si>
  <si>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</si>
  <si>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</si>
  <si>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</si>
  <si>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</si>
  <si>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</si>
  <si>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</si>
  <si>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</si>
  <si>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</si>
  <si>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</si>
  <si>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</si>
  <si>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</si>
  <si>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</si>
  <si>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</si>
  <si>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</si>
  <si>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</si>
  <si>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</si>
  <si>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</si>
  <si>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</si>
  <si>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</si>
  <si>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</si>
  <si>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</si>
  <si>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</si>
  <si>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</si>
  <si>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</si>
  <si>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</si>
  <si>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</si>
  <si>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</si>
  <si>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</si>
  <si>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</si>
  <si>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</si>
  <si>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</si>
  <si>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</si>
  <si>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</si>
  <si>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</si>
  <si>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</si>
  <si>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</si>
  <si>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</si>
  <si>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</si>
  <si>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</si>
  <si>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</si>
  <si>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</si>
  <si>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</si>
  <si>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</si>
  <si>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</si>
  <si>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</si>
  <si>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</si>
  <si>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</si>
  <si>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</si>
  <si>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</si>
  <si>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</si>
  <si>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</si>
  <si>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</si>
  <si>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</si>
  <si>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</si>
  <si>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</si>
  <si>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</si>
  <si>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</si>
  <si>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</si>
  <si>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</si>
  <si>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</si>
  <si>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</si>
  <si>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</si>
  <si>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</si>
  <si>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</si>
  <si>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</si>
  <si>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</si>
  <si>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</si>
  <si>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</si>
  <si>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</si>
  <si>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</si>
  <si>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</si>
  <si>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</si>
  <si>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</si>
  <si>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</si>
  <si>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</si>
  <si>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</si>
  <si>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</si>
  <si>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</si>
  <si>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</si>
  <si>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</si>
  <si>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</si>
  <si>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</si>
  <si>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</si>
  <si>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</si>
  <si>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</si>
  <si>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Convenio APROME (separación de los progenitores)</t>
  </si>
  <si>
    <t>Convenio ALESTE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</si>
  <si>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</si>
  <si>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</si>
  <si>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</si>
  <si>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</si>
  <si>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</si>
  <si>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</si>
  <si>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</si>
  <si>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</si>
  <si>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</si>
  <si>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</si>
  <si>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</si>
  <si>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</si>
  <si>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</si>
  <si>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</si>
  <si>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</si>
  <si>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</si>
  <si>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</si>
  <si>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48942</t>
  </si>
  <si>
    <t>Conv. Asociación cultural Caja Negra, Crimen y Ficción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</si>
  <si>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</si>
  <si>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</si>
  <si>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</si>
  <si>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</si>
  <si>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</si>
  <si>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</si>
  <si>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</si>
  <si>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</si>
  <si>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</si>
  <si>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</si>
  <si>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</si>
  <si>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</si>
  <si>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</si>
  <si>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</si>
  <si>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</si>
  <si>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</si>
  <si>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</si>
  <si>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</si>
  <si>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</si>
  <si>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</si>
  <si>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</si>
  <si>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</si>
  <si>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210</t>
  </si>
  <si>
    <t>Infraestructuras y bienes naturales.</t>
  </si>
  <si>
    <t>22113</t>
  </si>
  <si>
    <t>Manutención de animales.</t>
  </si>
  <si>
    <t>610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</si>
  <si>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</si>
  <si>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</si>
  <si>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</si>
  <si>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</si>
  <si>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</si>
  <si>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</si>
  <si>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</si>
  <si>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</si>
  <si>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</si>
  <si>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</si>
  <si>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</si>
  <si>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</si>
  <si>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</si>
  <si>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</si>
  <si>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</si>
  <si>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</si>
  <si>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</si>
  <si>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</si>
  <si>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</si>
  <si>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</si>
  <si>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</si>
  <si>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</si>
  <si>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</si>
  <si>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</si>
  <si>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</si>
  <si>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</si>
  <si>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</si>
  <si>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</si>
  <si>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</si>
  <si>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</si>
  <si>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</si>
  <si>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</si>
  <si>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</si>
  <si>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</si>
  <si>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</si>
  <si>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</si>
  <si>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</si>
  <si>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</si>
  <si>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</si>
  <si>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</si>
  <si>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48003</t>
  </si>
  <si>
    <t>COSOCIAL</t>
  </si>
  <si>
    <t>48004</t>
  </si>
  <si>
    <t>Autismo Valladolid</t>
  </si>
  <si>
    <t>48005</t>
  </si>
  <si>
    <t>Asociación de ayuda a la dependencia</t>
  </si>
  <si>
    <t>48006</t>
  </si>
  <si>
    <t>Universidad de la experiencia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</si>
  <si>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</si>
  <si>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</si>
  <si>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</si>
  <si>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</si>
  <si>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</si>
  <si>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</si>
  <si>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</si>
  <si>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</si>
  <si>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</si>
  <si>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</si>
  <si>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</si>
  <si>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</si>
  <si>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</si>
  <si>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</si>
  <si>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</si>
  <si>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</si>
  <si>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</si>
  <si>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</si>
  <si>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</si>
  <si>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</si>
  <si>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</si>
  <si>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</si>
  <si>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</si>
  <si>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</si>
  <si>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</si>
  <si>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</si>
  <si>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</si>
  <si>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</si>
  <si>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</si>
  <si>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</si>
  <si>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49005</t>
  </si>
  <si>
    <t>Transf. PUENTES ONGD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</si>
  <si>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</si>
  <si>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</si>
  <si>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</si>
  <si>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</si>
  <si>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</si>
  <si>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</si>
  <si>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</si>
  <si>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</si>
  <si>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</si>
  <si>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</si>
  <si>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</si>
  <si>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</si>
  <si>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</si>
  <si>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</si>
  <si>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</si>
  <si>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</si>
  <si>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</si>
  <si>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48007</t>
  </si>
  <si>
    <t>Red Madre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</si>
  <si>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</si>
  <si>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</si>
  <si>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</si>
  <si>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</si>
  <si>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</si>
  <si>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</si>
  <si>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</si>
  <si>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</si>
  <si>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</si>
  <si>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</si>
  <si>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</si>
  <si>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</si>
  <si>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</si>
  <si>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</si>
  <si>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</si>
  <si>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</si>
  <si>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</si>
  <si>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</si>
  <si>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</si>
  <si>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</si>
  <si>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</si>
  <si>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</si>
  <si>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</si>
  <si>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</si>
  <si>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</si>
  <si>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</si>
  <si>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</si>
  <si>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</si>
  <si>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</si>
  <si>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</si>
  <si>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</si>
  <si>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</si>
  <si>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</si>
  <si>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</si>
  <si>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</si>
  <si>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</si>
  <si>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</si>
  <si>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</si>
  <si>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</si>
  <si>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</si>
  <si>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</si>
  <si>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</si>
  <si>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</si>
  <si>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</si>
  <si>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</si>
  <si>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</si>
  <si>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</si>
  <si>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</si>
  <si>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231</t>
  </si>
  <si>
    <t>Locomoción.</t>
  </si>
  <si>
    <t>627</t>
  </si>
  <si>
    <t>Proyectos complejos.</t>
  </si>
  <si>
    <t>640</t>
  </si>
  <si>
    <t>Gastos en inversiones de carácter inmaterial.</t>
  </si>
  <si>
    <t>AYUNTAMIENTO DE VALLADOLID  -  ESTADO DE EJECUCIÓN PRESUPUESTO DE GASTOS -  30 NOVIEMBRE DE 2024</t>
  </si>
  <si>
    <t>770</t>
  </si>
  <si>
    <t>A empresas privadas</t>
  </si>
  <si>
    <t>780</t>
  </si>
  <si>
    <t>A familias e instituciones sin fines de lucro</t>
  </si>
  <si>
    <t>48998</t>
  </si>
  <si>
    <t>Banco de alimentos de Valladolid</t>
  </si>
  <si>
    <t>22111</t>
  </si>
  <si>
    <t>Sumin. de repuestos de maquinaria, utillaje y elemtos tpte.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</si>
</sst>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8" fillId="0" borderId="0" xfId="0" applyNumberFormat="1" applyFont="1"/>
    <xf numFmtId="49" fontId="0" fillId="0" borderId="0" xfId="0" applyNumberFormat="1" applyAlignment="1">
      <alignment horizontal="right"/>
    </xf>
    <xf numFmtId="0" fontId="8" fillId="0" borderId="0" xfId="0" applyNumberFormat="1" applyFont="1" applyFill="1" applyAlignment="1" applyProtection="1"/>
    <xf numFmtId="49" fontId="3" fillId="0" borderId="0" xfId="4" applyNumberFormat="1" applyFont="1"/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8" fillId="0" borderId="0" xfId="5" applyNumberFormat="1" applyFont="1"/>
    <xf numFmtId="49" fontId="18" fillId="0" borderId="0" xfId="5" applyNumberFormat="1" applyFont="1"/>
    <xf numFmtId="4" fontId="18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NOVIEMBRE 2024" xfId="5" xr:uid="{F09A23E1-CBF5-460A-B3AF-02250DB5F23D}"/>
    <cellStyle name="Normal_Hoja2" xfId="4" xr:uid="{00000000-0005-0000-0000-000004000000}"/>
    <cellStyle name="Título 1" xfId="3" xr:uid="{00000000-0005-0000-0000-000005000000}"/>
  </cellStyles>
  <dxfs count="4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637.39992708333" createdVersion="6" refreshedVersion="6" minRefreshableVersion="3" recordCount="1469" xr:uid="{00000000-000A-0000-FFFF-FFFF06000000}">
  <cacheSource type="worksheet">
    <worksheetSource ref="B1:O1470" sheet="Ejecución 30 NOVIEMBRE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13635470.220000001"/>
    </cacheField>
    <cacheField name="Créditos Totales" numFmtId="4">
      <sharedItems containsSemiMixedTypes="0" containsString="0" containsNumber="1" minValue="0" maxValue="32160113.219999999"/>
    </cacheField>
    <cacheField name="Gastos Autorizados" numFmtId="4">
      <sharedItems containsSemiMixedTypes="0" containsString="0" containsNumber="1" minValue="0" maxValue="32160113.219999999"/>
    </cacheField>
    <cacheField name="Disposiciones ó Compromisos" numFmtId="4">
      <sharedItems containsSemiMixedTypes="0" containsString="0" containsNumber="1" minValue="0" maxValue="32160113.219999999"/>
    </cacheField>
    <cacheField name="Obligaciones Reconocidas" numFmtId="4">
      <sharedItems containsSemiMixedTypes="0" containsString="0" containsNumber="1" minValue="0" maxValue="29508670.77"/>
    </cacheField>
    <cacheField name="Pagos Realizados" numFmtId="4">
      <sharedItems containsSemiMixedTypes="0" containsString="0" containsNumber="1" minValue="0" maxValue="27771718.1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9">
  <r>
    <x v="0"/>
    <x v="0"/>
    <x v="0"/>
    <x v="0"/>
    <s v="11"/>
    <s v="11000"/>
    <s v="Retribuciones básicas."/>
    <n v="77757"/>
    <n v="0"/>
    <n v="77757"/>
    <n v="77204.23"/>
    <n v="77204.23"/>
    <n v="61581.25"/>
    <n v="61581.25"/>
  </r>
  <r>
    <x v="0"/>
    <x v="0"/>
    <x v="0"/>
    <x v="0"/>
    <s v="12"/>
    <s v="12000"/>
    <s v="Sueldos del Grupo A1."/>
    <n v="69902"/>
    <n v="0"/>
    <n v="69902"/>
    <n v="104875.68"/>
    <n v="104875.68"/>
    <n v="87147.93"/>
    <n v="87147.93"/>
  </r>
  <r>
    <x v="0"/>
    <x v="0"/>
    <x v="0"/>
    <x v="0"/>
    <s v="12"/>
    <s v="12001"/>
    <s v="Sueldos del Grupo A2."/>
    <n v="138304"/>
    <n v="0"/>
    <n v="138304"/>
    <n v="85834.38"/>
    <n v="85834.38"/>
    <n v="71887.87"/>
    <n v="71887.87"/>
  </r>
  <r>
    <x v="0"/>
    <x v="0"/>
    <x v="0"/>
    <x v="0"/>
    <s v="12"/>
    <s v="12003"/>
    <s v="Sueldos del Grupo C1."/>
    <n v="11770"/>
    <n v="0"/>
    <n v="11770"/>
    <n v="6061.56"/>
    <n v="6061.56"/>
    <n v="3289.75"/>
    <n v="3289.75"/>
  </r>
  <r>
    <x v="0"/>
    <x v="0"/>
    <x v="0"/>
    <x v="0"/>
    <s v="12"/>
    <s v="12004"/>
    <s v="Sueldos del Grupo C2."/>
    <n v="29928"/>
    <n v="0"/>
    <n v="29928"/>
    <n v="27686.11"/>
    <n v="27686.11"/>
    <n v="23316.71"/>
    <n v="23316.71"/>
  </r>
  <r>
    <x v="0"/>
    <x v="0"/>
    <x v="0"/>
    <x v="0"/>
    <s v="12"/>
    <s v="12006"/>
    <s v="Trienios."/>
    <n v="31960"/>
    <n v="0"/>
    <n v="31960"/>
    <n v="38847.93"/>
    <n v="38847.93"/>
    <n v="32445.59"/>
    <n v="32445.59"/>
  </r>
  <r>
    <x v="0"/>
    <x v="0"/>
    <x v="0"/>
    <x v="0"/>
    <s v="12"/>
    <s v="12100"/>
    <s v="Complemento de destino."/>
    <n v="148079"/>
    <n v="0"/>
    <n v="148079"/>
    <n v="119088.47"/>
    <n v="119088.47"/>
    <n v="99682.43"/>
    <n v="99682.43"/>
  </r>
  <r>
    <x v="0"/>
    <x v="0"/>
    <x v="0"/>
    <x v="0"/>
    <s v="12"/>
    <s v="12101"/>
    <s v="Complemento específico."/>
    <n v="362186"/>
    <n v="-15000"/>
    <n v="347186"/>
    <n v="349247.79"/>
    <n v="349247.79"/>
    <n v="296046.59999999998"/>
    <n v="296046.59999999998"/>
  </r>
  <r>
    <x v="0"/>
    <x v="0"/>
    <x v="0"/>
    <x v="0"/>
    <s v="12"/>
    <s v="12103"/>
    <s v="Otros complementos."/>
    <n v="16061"/>
    <n v="0"/>
    <n v="16061"/>
    <n v="22070.84"/>
    <n v="22070.84"/>
    <n v="17812.73"/>
    <n v="17812.73"/>
  </r>
  <r>
    <x v="0"/>
    <x v="0"/>
    <x v="0"/>
    <x v="0"/>
    <s v="13"/>
    <s v="13000"/>
    <s v="Retribuciones básicas."/>
    <n v="57012"/>
    <n v="13000"/>
    <n v="70012"/>
    <n v="57745.83"/>
    <n v="57745.83"/>
    <n v="47810.93"/>
    <n v="47810.93"/>
  </r>
  <r>
    <x v="0"/>
    <x v="0"/>
    <x v="0"/>
    <x v="0"/>
    <s v="13"/>
    <s v="13002"/>
    <s v="Otras remuneraciones."/>
    <n v="53681"/>
    <n v="16000"/>
    <n v="69681"/>
    <n v="61807.360000000001"/>
    <n v="61807.360000000001"/>
    <n v="50284.480000000003"/>
    <n v="50284.480000000003"/>
  </r>
  <r>
    <x v="0"/>
    <x v="0"/>
    <x v="0"/>
    <x v="0"/>
    <s v="13"/>
    <s v="131"/>
    <s v="Laboral temporal."/>
    <n v="0"/>
    <n v="31000"/>
    <n v="31000"/>
    <n v="44202.96"/>
    <n v="44202.96"/>
    <n v="28380.720000000001"/>
    <n v="28380.720000000001"/>
  </r>
  <r>
    <x v="0"/>
    <x v="0"/>
    <x v="0"/>
    <x v="0"/>
    <s v="14"/>
    <s v="143"/>
    <s v="Otro personal."/>
    <n v="200520"/>
    <n v="15000"/>
    <n v="215520"/>
    <n v="214132.43"/>
    <n v="214132.43"/>
    <n v="184414.9"/>
    <n v="184414.9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2908.17"/>
    <n v="2908.17"/>
  </r>
  <r>
    <x v="0"/>
    <x v="0"/>
    <x v="0"/>
    <x v="1"/>
    <s v="20"/>
    <s v="204"/>
    <s v="Arrendamientos de material de transporte."/>
    <n v="900"/>
    <n v="0"/>
    <n v="900"/>
    <n v="676.36"/>
    <n v="676.36"/>
    <n v="507.27"/>
    <n v="507.27"/>
  </r>
  <r>
    <x v="0"/>
    <x v="0"/>
    <x v="0"/>
    <x v="1"/>
    <s v="21"/>
    <s v="212"/>
    <s v="Reparación de edificios y otras construcciones."/>
    <n v="7000"/>
    <n v="0"/>
    <n v="7000"/>
    <n v="6349.73"/>
    <n v="4884.75"/>
    <n v="3944.04"/>
    <n v="3944.04"/>
  </r>
  <r>
    <x v="0"/>
    <x v="0"/>
    <x v="0"/>
    <x v="1"/>
    <s v="21"/>
    <s v="213"/>
    <s v="Reparación de maquinaria, instalaciones técnicas y utillaje."/>
    <n v="10000"/>
    <n v="0"/>
    <n v="10000"/>
    <n v="3229.28"/>
    <n v="3229.28"/>
    <n v="2685.76"/>
    <n v="2685.76"/>
  </r>
  <r>
    <x v="0"/>
    <x v="0"/>
    <x v="0"/>
    <x v="1"/>
    <s v="21"/>
    <s v="214"/>
    <s v="Reparación de elementos de transporte."/>
    <n v="1800"/>
    <n v="0"/>
    <n v="1800"/>
    <n v="760.47"/>
    <n v="760.47"/>
    <n v="233.2"/>
    <n v="233.2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59.84"/>
    <n v="1459.84"/>
    <n v="1459.84"/>
    <n v="1459.84"/>
  </r>
  <r>
    <x v="0"/>
    <x v="0"/>
    <x v="0"/>
    <x v="1"/>
    <s v="22"/>
    <s v="22100"/>
    <s v="Energía eléctrica."/>
    <n v="50000"/>
    <n v="0"/>
    <n v="50000"/>
    <n v="51526.29"/>
    <n v="51526.29"/>
    <n v="31274.26"/>
    <n v="31274.2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735.06"/>
    <n v="735.06"/>
    <n v="735.06"/>
    <n v="735.06"/>
  </r>
  <r>
    <x v="0"/>
    <x v="0"/>
    <x v="0"/>
    <x v="1"/>
    <s v="22"/>
    <s v="22602"/>
    <s v="Publicidad y propaganda."/>
    <n v="50000"/>
    <n v="10000"/>
    <n v="60000"/>
    <n v="38481.629999999997"/>
    <n v="38481.629999999997"/>
    <n v="18516.63"/>
    <n v="18516.63"/>
  </r>
  <r>
    <x v="0"/>
    <x v="0"/>
    <x v="0"/>
    <x v="1"/>
    <s v="22"/>
    <s v="22606"/>
    <s v="Reuniones, conferencias y cursos."/>
    <n v="10000"/>
    <n v="-5500"/>
    <n v="4500"/>
    <n v="4340.0600000000004"/>
    <n v="4340.0600000000004"/>
    <n v="3696.72"/>
    <n v="3696.72"/>
  </r>
  <r>
    <x v="0"/>
    <x v="0"/>
    <x v="0"/>
    <x v="1"/>
    <s v="22"/>
    <s v="22699"/>
    <s v="Otros gastos diversos"/>
    <n v="90000"/>
    <n v="-46000"/>
    <n v="44000"/>
    <n v="63995.31"/>
    <n v="63995.31"/>
    <n v="42822.55"/>
    <n v="42822.55"/>
  </r>
  <r>
    <x v="0"/>
    <x v="0"/>
    <x v="0"/>
    <x v="1"/>
    <s v="22"/>
    <s v="22700"/>
    <s v="Limpieza y aseo."/>
    <n v="55000"/>
    <n v="-11000"/>
    <n v="44000"/>
    <n v="43297.08"/>
    <n v="43297.08"/>
    <n v="32471.73"/>
    <n v="32471.73"/>
  </r>
  <r>
    <x v="0"/>
    <x v="0"/>
    <x v="0"/>
    <x v="1"/>
    <s v="22"/>
    <s v="22706"/>
    <s v="Estudios y trabajos técnicos."/>
    <n v="150000"/>
    <n v="18000"/>
    <n v="168000"/>
    <n v="84480.12"/>
    <n v="84480.12"/>
    <n v="15116.05"/>
    <n v="15116.05"/>
  </r>
  <r>
    <x v="0"/>
    <x v="0"/>
    <x v="0"/>
    <x v="1"/>
    <s v="22"/>
    <s v="22799"/>
    <s v="Otros trabajos realizados por otras empresas y profes."/>
    <n v="1845000"/>
    <n v="50000"/>
    <n v="1895000"/>
    <n v="1484872"/>
    <n v="1484872"/>
    <n v="678238.04"/>
    <n v="676120.54"/>
  </r>
  <r>
    <x v="0"/>
    <x v="0"/>
    <x v="0"/>
    <x v="1"/>
    <s v="23"/>
    <s v="23020"/>
    <s v="Dietas del personal no directivo"/>
    <n v="15000"/>
    <n v="0"/>
    <n v="15000"/>
    <n v="6505.97"/>
    <n v="6505.97"/>
    <n v="6505.97"/>
    <n v="5644.63"/>
  </r>
  <r>
    <x v="0"/>
    <x v="0"/>
    <x v="0"/>
    <x v="1"/>
    <s v="23"/>
    <s v="23120"/>
    <s v="Locomoción del personal no directivo."/>
    <n v="24000"/>
    <n v="-2500"/>
    <n v="21500"/>
    <n v="7237.75"/>
    <n v="7237.75"/>
    <n v="7237.75"/>
    <n v="6351.8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99095.75"/>
    <n v="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503747.25"/>
    <n v="240818"/>
    <n v="230679"/>
  </r>
  <r>
    <x v="0"/>
    <x v="0"/>
    <x v="0"/>
    <x v="2"/>
    <s v="48"/>
    <s v="481"/>
    <s v="Premios, becas, etc."/>
    <n v="12000"/>
    <n v="0"/>
    <n v="12000"/>
    <n v="12000"/>
    <n v="12000"/>
    <n v="1200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20000"/>
    <n v="2000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43840"/>
    <n v="4384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241430"/>
    <n v="241430"/>
    <n v="178070"/>
    <n v="178070"/>
  </r>
  <r>
    <x v="0"/>
    <x v="0"/>
    <x v="0"/>
    <x v="3"/>
    <s v="60"/>
    <s v="609"/>
    <s v="Otras invers nuevas en infraest y bienes dest al uso gral"/>
    <n v="171781"/>
    <n v="0"/>
    <n v="171781"/>
    <n v="14520"/>
    <n v="1452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310667.5"/>
    <n v="310667.5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0"/>
    <n v="0"/>
    <n v="0"/>
    <n v="0"/>
  </r>
  <r>
    <x v="0"/>
    <x v="0"/>
    <x v="0"/>
    <x v="3"/>
    <s v="62"/>
    <s v="626"/>
    <s v="Equipos para procesos de información."/>
    <n v="0"/>
    <n v="7247.9"/>
    <n v="7247.9"/>
    <n v="7193.69"/>
    <n v="7193.69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0"/>
    <n v="0"/>
  </r>
  <r>
    <x v="0"/>
    <x v="0"/>
    <x v="0"/>
    <x v="4"/>
    <s v="77"/>
    <s v="770"/>
    <s v="A empresas privadas"/>
    <n v="0"/>
    <n v="0"/>
    <n v="0"/>
    <n v="0"/>
    <n v="0"/>
    <n v="0"/>
    <n v="0"/>
  </r>
  <r>
    <x v="0"/>
    <x v="0"/>
    <x v="0"/>
    <x v="5"/>
    <s v="85"/>
    <s v="85090"/>
    <s v="Resto de adq de acciones dentro del sector público."/>
    <n v="0"/>
    <n v="0"/>
    <n v="0"/>
    <n v="0"/>
    <n v="0"/>
    <n v="0"/>
    <n v="0"/>
  </r>
  <r>
    <x v="0"/>
    <x v="0"/>
    <x v="0"/>
    <x v="5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5962.64"/>
    <n v="1365962.64"/>
    <n v="1183681.68"/>
    <n v="1183681.68"/>
  </r>
  <r>
    <x v="0"/>
    <x v="1"/>
    <x v="1"/>
    <x v="0"/>
    <s v="11"/>
    <s v="11000"/>
    <s v="Retribuciones básicas."/>
    <n v="860447"/>
    <n v="0"/>
    <n v="860447"/>
    <n v="820529.15"/>
    <n v="820529.15"/>
    <n v="693411.3"/>
    <n v="693411.3"/>
  </r>
  <r>
    <x v="0"/>
    <x v="1"/>
    <x v="1"/>
    <x v="0"/>
    <s v="11"/>
    <s v="11001"/>
    <s v="Retribuciones complementarias."/>
    <n v="324"/>
    <n v="0"/>
    <n v="324"/>
    <n v="8.9700000000000006"/>
    <n v="8.9700000000000006"/>
    <n v="8.9700000000000006"/>
    <n v="8.9700000000000006"/>
  </r>
  <r>
    <x v="0"/>
    <x v="1"/>
    <x v="1"/>
    <x v="0"/>
    <s v="12"/>
    <s v="12000"/>
    <s v="Sueldos del Grupo A1."/>
    <n v="17476"/>
    <n v="0"/>
    <n v="17476"/>
    <n v="17250.240000000002"/>
    <n v="17250.240000000002"/>
    <n v="14134.25"/>
    <n v="14134.25"/>
  </r>
  <r>
    <x v="0"/>
    <x v="1"/>
    <x v="1"/>
    <x v="0"/>
    <s v="12"/>
    <s v="12003"/>
    <s v="Sueldos del Grupo C1."/>
    <n v="47078"/>
    <n v="0"/>
    <n v="47078"/>
    <n v="45716.51"/>
    <n v="45716.51"/>
    <n v="38114.89"/>
    <n v="38114.89"/>
  </r>
  <r>
    <x v="0"/>
    <x v="1"/>
    <x v="1"/>
    <x v="0"/>
    <s v="12"/>
    <s v="12006"/>
    <s v="Trienios."/>
    <n v="17006"/>
    <n v="0"/>
    <n v="17006"/>
    <n v="19956.27"/>
    <n v="19956.27"/>
    <n v="16432.7"/>
    <n v="16432.7"/>
  </r>
  <r>
    <x v="0"/>
    <x v="1"/>
    <x v="1"/>
    <x v="0"/>
    <s v="12"/>
    <s v="12100"/>
    <s v="Complemento de destino."/>
    <n v="45467"/>
    <n v="0"/>
    <n v="45467"/>
    <n v="42835.25"/>
    <n v="42835.25"/>
    <n v="36066.019999999997"/>
    <n v="36066.019999999997"/>
  </r>
  <r>
    <x v="0"/>
    <x v="1"/>
    <x v="1"/>
    <x v="0"/>
    <s v="12"/>
    <s v="12101"/>
    <s v="Complemento específico."/>
    <n v="118661"/>
    <n v="20000"/>
    <n v="138661"/>
    <n v="127275.77"/>
    <n v="127275.77"/>
    <n v="109663.49"/>
    <n v="109663.49"/>
  </r>
  <r>
    <x v="0"/>
    <x v="1"/>
    <x v="1"/>
    <x v="0"/>
    <s v="12"/>
    <s v="12103"/>
    <s v="Otros complementos."/>
    <n v="3640"/>
    <n v="0"/>
    <n v="3640"/>
    <n v="10182.19"/>
    <n v="10182.19"/>
    <n v="8205.33"/>
    <n v="8205.33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32352.959999999999"/>
    <n v="32352.959999999999"/>
    <n v="32352.959999999999"/>
    <n v="32352.959999999999"/>
  </r>
  <r>
    <x v="0"/>
    <x v="1"/>
    <x v="1"/>
    <x v="1"/>
    <s v="22"/>
    <s v="22699"/>
    <s v="Otros gastos diversos"/>
    <n v="0"/>
    <n v="0"/>
    <n v="0"/>
    <n v="313.37"/>
    <n v="313.37"/>
    <n v="313.37"/>
    <n v="313.37"/>
  </r>
  <r>
    <x v="0"/>
    <x v="1"/>
    <x v="1"/>
    <x v="1"/>
    <s v="23"/>
    <s v="23000"/>
    <s v="De los miembros de los órganos de gobierno."/>
    <n v="13000"/>
    <n v="0"/>
    <n v="13000"/>
    <n v="4616.2299999999996"/>
    <n v="4616.2299999999996"/>
    <n v="4616.2299999999996"/>
    <n v="4616.2299999999996"/>
  </r>
  <r>
    <x v="0"/>
    <x v="1"/>
    <x v="1"/>
    <x v="1"/>
    <s v="23"/>
    <s v="23010"/>
    <s v="Del personal directivo."/>
    <n v="1000"/>
    <n v="0"/>
    <n v="1000"/>
    <n v="203.34"/>
    <n v="203.34"/>
    <n v="203.34"/>
    <n v="203.34"/>
  </r>
  <r>
    <x v="0"/>
    <x v="1"/>
    <x v="1"/>
    <x v="1"/>
    <s v="23"/>
    <s v="23020"/>
    <s v="Dietas del personal no directivo"/>
    <n v="900"/>
    <n v="0"/>
    <n v="900"/>
    <n v="155.11000000000001"/>
    <n v="155.11000000000001"/>
    <n v="155.11000000000001"/>
    <n v="155.11000000000001"/>
  </r>
  <r>
    <x v="0"/>
    <x v="1"/>
    <x v="1"/>
    <x v="1"/>
    <s v="23"/>
    <s v="23100"/>
    <s v="De los miembros de los órganos de gobierno."/>
    <n v="13000"/>
    <n v="0"/>
    <n v="13000"/>
    <n v="6418.97"/>
    <n v="6418.97"/>
    <n v="6418.97"/>
    <n v="6418.97"/>
  </r>
  <r>
    <x v="0"/>
    <x v="1"/>
    <x v="1"/>
    <x v="1"/>
    <s v="23"/>
    <s v="23110"/>
    <s v="Del personal directivo."/>
    <n v="2000"/>
    <n v="0"/>
    <n v="2000"/>
    <n v="935.65"/>
    <n v="935.65"/>
    <n v="935.65"/>
    <n v="935.65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79901.179999999993"/>
    <n v="79901.179999999993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30345.31"/>
    <n v="230345.31"/>
    <n v="189820.74"/>
    <n v="189820.74"/>
  </r>
  <r>
    <x v="0"/>
    <x v="2"/>
    <x v="2"/>
    <x v="0"/>
    <s v="12"/>
    <s v="12001"/>
    <s v="Sueldos del Grupo A2."/>
    <n v="30734"/>
    <n v="0"/>
    <n v="30734"/>
    <n v="31684.82"/>
    <n v="31684.82"/>
    <n v="27008.74"/>
    <n v="27008.74"/>
  </r>
  <r>
    <x v="0"/>
    <x v="2"/>
    <x v="2"/>
    <x v="0"/>
    <s v="12"/>
    <s v="12003"/>
    <s v="Sueldos del Grupo C1."/>
    <n v="82387"/>
    <n v="0"/>
    <n v="82387"/>
    <n v="71558.179999999993"/>
    <n v="71558.179999999993"/>
    <n v="58672.66"/>
    <n v="58672.66"/>
  </r>
  <r>
    <x v="0"/>
    <x v="2"/>
    <x v="2"/>
    <x v="0"/>
    <s v="12"/>
    <s v="12004"/>
    <s v="Sueldos del Grupo C2."/>
    <n v="29928"/>
    <n v="0"/>
    <n v="29928"/>
    <n v="32150.35"/>
    <n v="32150.35"/>
    <n v="24586.48"/>
    <n v="24586.48"/>
  </r>
  <r>
    <x v="0"/>
    <x v="2"/>
    <x v="2"/>
    <x v="0"/>
    <s v="12"/>
    <s v="12006"/>
    <s v="Trienios."/>
    <n v="101909"/>
    <n v="0"/>
    <n v="101909"/>
    <n v="102116.71"/>
    <n v="102116.71"/>
    <n v="87306.66"/>
    <n v="87306.66"/>
  </r>
  <r>
    <x v="0"/>
    <x v="2"/>
    <x v="2"/>
    <x v="0"/>
    <s v="12"/>
    <s v="12100"/>
    <s v="Complemento de destino."/>
    <n v="269501"/>
    <n v="0"/>
    <n v="269501"/>
    <n v="258576.57"/>
    <n v="258576.57"/>
    <n v="210330.29"/>
    <n v="210330.29"/>
  </r>
  <r>
    <x v="0"/>
    <x v="2"/>
    <x v="2"/>
    <x v="0"/>
    <s v="12"/>
    <s v="12101"/>
    <s v="Complemento específico."/>
    <n v="714498"/>
    <n v="-25000"/>
    <n v="689498"/>
    <n v="696264.57"/>
    <n v="696264.57"/>
    <n v="580420.4"/>
    <n v="580420.4"/>
  </r>
  <r>
    <x v="0"/>
    <x v="2"/>
    <x v="2"/>
    <x v="0"/>
    <s v="12"/>
    <s v="12103"/>
    <s v="Otros complementos."/>
    <n v="35641"/>
    <n v="0"/>
    <n v="35641"/>
    <n v="52430.7"/>
    <n v="52430.7"/>
    <n v="44088.95"/>
    <n v="44088.95"/>
  </r>
  <r>
    <x v="0"/>
    <x v="2"/>
    <x v="2"/>
    <x v="1"/>
    <s v="20"/>
    <s v="203"/>
    <s v="Arrendamientos de maquinaria, instalaciones y utillaje."/>
    <n v="2500"/>
    <n v="0"/>
    <n v="2500"/>
    <n v="2392"/>
    <n v="2392"/>
    <n v="1792.32"/>
    <n v="1792.32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094.6600000000001"/>
    <n v="1094.6600000000001"/>
  </r>
  <r>
    <x v="0"/>
    <x v="2"/>
    <x v="2"/>
    <x v="1"/>
    <s v="22"/>
    <s v="22604"/>
    <s v="Jurídicos, contenciosos."/>
    <n v="119760"/>
    <n v="-70000"/>
    <n v="49760"/>
    <n v="86982.93"/>
    <n v="86982.93"/>
    <n v="86982.93"/>
    <n v="76773.509999999995"/>
  </r>
  <r>
    <x v="0"/>
    <x v="2"/>
    <x v="2"/>
    <x v="1"/>
    <s v="22"/>
    <s v="22699"/>
    <s v="Otros gastos diversos"/>
    <n v="0"/>
    <n v="0"/>
    <n v="0"/>
    <n v="0"/>
    <n v="0"/>
    <n v="0"/>
    <n v="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5700.400000000001"/>
    <n v="35700.40000000000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4072.22"/>
    <n v="24072.22"/>
    <n v="20553.240000000002"/>
    <n v="20553.240000000002"/>
  </r>
  <r>
    <x v="0"/>
    <x v="3"/>
    <x v="3"/>
    <x v="0"/>
    <s v="12"/>
    <s v="12004"/>
    <s v="Sueldos del Grupo C2."/>
    <n v="69833"/>
    <n v="0"/>
    <n v="69833"/>
    <n v="60523.44"/>
    <n v="60523.44"/>
    <n v="46419.7"/>
    <n v="46419.7"/>
  </r>
  <r>
    <x v="0"/>
    <x v="3"/>
    <x v="3"/>
    <x v="0"/>
    <s v="12"/>
    <s v="12005"/>
    <s v="Sueldos del Grupo E."/>
    <n v="9194"/>
    <n v="0"/>
    <n v="9194"/>
    <n v="9160.59"/>
    <n v="9160.59"/>
    <n v="2712.25"/>
    <n v="2712.25"/>
  </r>
  <r>
    <x v="0"/>
    <x v="3"/>
    <x v="3"/>
    <x v="0"/>
    <s v="12"/>
    <s v="12006"/>
    <s v="Trienios."/>
    <n v="27574"/>
    <n v="0"/>
    <n v="27574"/>
    <n v="25687.279999999999"/>
    <n v="25687.279999999999"/>
    <n v="21031.599999999999"/>
    <n v="21031.599999999999"/>
  </r>
  <r>
    <x v="0"/>
    <x v="3"/>
    <x v="3"/>
    <x v="0"/>
    <s v="12"/>
    <s v="12100"/>
    <s v="Complemento de destino."/>
    <n v="60445"/>
    <n v="0"/>
    <n v="60445"/>
    <n v="49336.23"/>
    <n v="49336.23"/>
    <n v="36961.01"/>
    <n v="36961.01"/>
  </r>
  <r>
    <x v="0"/>
    <x v="3"/>
    <x v="3"/>
    <x v="0"/>
    <s v="12"/>
    <s v="12101"/>
    <s v="Complemento específico."/>
    <n v="162213"/>
    <n v="0"/>
    <n v="162213"/>
    <n v="145026.32999999999"/>
    <n v="145026.32999999999"/>
    <n v="122090.04"/>
    <n v="122090.04"/>
  </r>
  <r>
    <x v="0"/>
    <x v="3"/>
    <x v="3"/>
    <x v="0"/>
    <s v="12"/>
    <s v="12103"/>
    <s v="Otros complementos."/>
    <n v="24597"/>
    <n v="0"/>
    <n v="24597"/>
    <n v="23973.13"/>
    <n v="23973.13"/>
    <n v="18087.759999999998"/>
    <n v="18087.759999999998"/>
  </r>
  <r>
    <x v="0"/>
    <x v="3"/>
    <x v="3"/>
    <x v="0"/>
    <s v="13"/>
    <s v="13000"/>
    <s v="Retribuciones básicas."/>
    <n v="286135"/>
    <n v="0"/>
    <n v="286135"/>
    <n v="233452.03"/>
    <n v="233452.03"/>
    <n v="194067.64"/>
    <n v="194067.64"/>
  </r>
  <r>
    <x v="0"/>
    <x v="3"/>
    <x v="3"/>
    <x v="0"/>
    <s v="13"/>
    <s v="13001"/>
    <s v="Horas extraordinarias"/>
    <n v="15000"/>
    <n v="0"/>
    <n v="15000"/>
    <n v="14087.99"/>
    <n v="14087.99"/>
    <n v="7842.26"/>
    <n v="7842.26"/>
  </r>
  <r>
    <x v="0"/>
    <x v="3"/>
    <x v="3"/>
    <x v="0"/>
    <s v="13"/>
    <s v="13002"/>
    <s v="Otras remuneraciones."/>
    <n v="242133"/>
    <n v="0"/>
    <n v="242133"/>
    <n v="224270.33"/>
    <n v="224270.33"/>
    <n v="186456.78"/>
    <n v="186456.78"/>
  </r>
  <r>
    <x v="0"/>
    <x v="3"/>
    <x v="3"/>
    <x v="0"/>
    <s v="13"/>
    <s v="131"/>
    <s v="Laboral temporal."/>
    <n v="0"/>
    <n v="0"/>
    <n v="0"/>
    <n v="22363.86"/>
    <n v="22363.86"/>
    <n v="12984.39"/>
    <n v="12984.39"/>
  </r>
  <r>
    <x v="0"/>
    <x v="3"/>
    <x v="3"/>
    <x v="0"/>
    <s v="15"/>
    <s v="151"/>
    <s v="Gratificaciones."/>
    <n v="15000"/>
    <n v="0"/>
    <n v="15000"/>
    <n v="14152.59"/>
    <n v="14152.59"/>
    <n v="12488.72"/>
    <n v="12488.72"/>
  </r>
  <r>
    <x v="0"/>
    <x v="3"/>
    <x v="3"/>
    <x v="1"/>
    <s v="20"/>
    <s v="202"/>
    <s v="Arrendamientos de edificios y otras construcciones."/>
    <n v="0"/>
    <n v="0"/>
    <n v="0"/>
    <n v="1967"/>
    <n v="1967"/>
    <n v="0"/>
    <n v="0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377.88"/>
    <n v="1377.88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7422.03"/>
    <n v="7422.03"/>
  </r>
  <r>
    <x v="0"/>
    <x v="3"/>
    <x v="3"/>
    <x v="1"/>
    <s v="21"/>
    <s v="214"/>
    <s v="Reparación de elementos de transporte."/>
    <n v="5000"/>
    <n v="0"/>
    <n v="5000"/>
    <n v="3500"/>
    <n v="1097.3499999999999"/>
    <n v="1097.3499999999999"/>
    <n v="1097.3499999999999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05931.16"/>
    <n v="105931.16"/>
    <n v="53257.99"/>
    <n v="53257.99"/>
  </r>
  <r>
    <x v="0"/>
    <x v="3"/>
    <x v="3"/>
    <x v="1"/>
    <s v="22"/>
    <s v="22103"/>
    <s v="Combustibles y carburantes."/>
    <n v="9000"/>
    <n v="0"/>
    <n v="9000"/>
    <n v="8600"/>
    <n v="8600"/>
    <n v="4157.7"/>
    <n v="4157.7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66.900000000000006"/>
    <n v="66.900000000000006"/>
    <n v="66.900000000000006"/>
    <n v="66.900000000000006"/>
  </r>
  <r>
    <x v="0"/>
    <x v="3"/>
    <x v="3"/>
    <x v="1"/>
    <s v="22"/>
    <s v="22601"/>
    <s v="Atenciones protocolarias y representativas."/>
    <n v="11500"/>
    <n v="0"/>
    <n v="11500"/>
    <n v="7351.06"/>
    <n v="7351.06"/>
    <n v="2153.56"/>
    <n v="2153.56"/>
  </r>
  <r>
    <x v="0"/>
    <x v="3"/>
    <x v="3"/>
    <x v="1"/>
    <s v="22"/>
    <s v="22602"/>
    <s v="Publicidad y propaganda."/>
    <n v="3500"/>
    <n v="0"/>
    <n v="3500"/>
    <n v="3911.1"/>
    <n v="3911.1"/>
    <n v="1297.5"/>
    <n v="1297.5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1175.75"/>
    <n v="11175.75"/>
    <n v="10570.75"/>
    <n v="10570.75"/>
  </r>
  <r>
    <x v="0"/>
    <x v="3"/>
    <x v="3"/>
    <x v="1"/>
    <s v="22"/>
    <s v="22799"/>
    <s v="Otros trabajos realizados por otras empresas y profes."/>
    <n v="6500"/>
    <n v="0"/>
    <n v="6500"/>
    <n v="907.5"/>
    <n v="907.5"/>
    <n v="0"/>
    <n v="0"/>
  </r>
  <r>
    <x v="0"/>
    <x v="3"/>
    <x v="3"/>
    <x v="1"/>
    <s v="23"/>
    <s v="23020"/>
    <s v="Dietas del personal no directivo"/>
    <n v="1000"/>
    <n v="0"/>
    <n v="1000"/>
    <n v="261.8"/>
    <n v="261.8"/>
    <n v="261.8"/>
    <n v="243.1"/>
  </r>
  <r>
    <x v="0"/>
    <x v="3"/>
    <x v="3"/>
    <x v="1"/>
    <s v="23"/>
    <s v="23120"/>
    <s v="Locomoción del personal no directivo."/>
    <n v="1000"/>
    <n v="0"/>
    <n v="1000"/>
    <n v="476.35"/>
    <n v="476.35"/>
    <n v="476.35"/>
    <n v="476.35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661.2"/>
    <n v="45661.2"/>
    <n v="38855.040000000001"/>
    <n v="38855.040000000001"/>
  </r>
  <r>
    <x v="0"/>
    <x v="4"/>
    <x v="4"/>
    <x v="0"/>
    <s v="13"/>
    <s v="13002"/>
    <s v="Otras remuneraciones."/>
    <n v="61537"/>
    <n v="0"/>
    <n v="61537"/>
    <n v="48110.83"/>
    <n v="48110.83"/>
    <n v="41720.33"/>
    <n v="41720.33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3449.92"/>
    <n v="3449.92"/>
  </r>
  <r>
    <x v="0"/>
    <x v="4"/>
    <x v="4"/>
    <x v="1"/>
    <s v="21"/>
    <s v="213"/>
    <s v="Reparación de maquinaria, instalaciones técnicas y utillaje."/>
    <n v="9000"/>
    <n v="0"/>
    <n v="9000"/>
    <n v="3799.97"/>
    <n v="3799.97"/>
    <n v="2045.65"/>
    <n v="2045.65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2565.87"/>
    <n v="2565.87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19023.04"/>
    <n v="19023.04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8335.240000000002"/>
    <n v="18335.240000000002"/>
    <n v="15497.84"/>
    <n v="15497.84"/>
  </r>
  <r>
    <x v="0"/>
    <x v="5"/>
    <x v="5"/>
    <x v="0"/>
    <s v="12"/>
    <s v="12001"/>
    <s v="Sueldos del Grupo A2."/>
    <n v="92202"/>
    <n v="0"/>
    <n v="92202"/>
    <n v="75166.55"/>
    <n v="75166.55"/>
    <n v="53371.91"/>
    <n v="53371.91"/>
  </r>
  <r>
    <x v="0"/>
    <x v="5"/>
    <x v="5"/>
    <x v="0"/>
    <s v="12"/>
    <s v="12004"/>
    <s v="Sueldos del Grupo C2."/>
    <n v="9976"/>
    <n v="0"/>
    <n v="9976"/>
    <n v="10165.540000000001"/>
    <n v="10165.540000000001"/>
    <n v="8644.74"/>
    <n v="8644.74"/>
  </r>
  <r>
    <x v="0"/>
    <x v="5"/>
    <x v="5"/>
    <x v="0"/>
    <s v="12"/>
    <s v="12006"/>
    <s v="Trienios."/>
    <n v="26505"/>
    <n v="0"/>
    <n v="26505"/>
    <n v="25405.34"/>
    <n v="25405.34"/>
    <n v="20018.560000000001"/>
    <n v="20018.560000000001"/>
  </r>
  <r>
    <x v="0"/>
    <x v="5"/>
    <x v="5"/>
    <x v="0"/>
    <s v="12"/>
    <s v="12100"/>
    <s v="Complemento de destino."/>
    <n v="68322"/>
    <n v="0"/>
    <n v="68322"/>
    <n v="55100.67"/>
    <n v="55100.67"/>
    <n v="46276.23"/>
    <n v="46276.23"/>
  </r>
  <r>
    <x v="0"/>
    <x v="5"/>
    <x v="5"/>
    <x v="0"/>
    <s v="12"/>
    <s v="12101"/>
    <s v="Complemento específico."/>
    <n v="179249"/>
    <n v="0"/>
    <n v="179249"/>
    <n v="188801.71"/>
    <n v="188801.71"/>
    <n v="157472.35"/>
    <n v="157472.35"/>
  </r>
  <r>
    <x v="0"/>
    <x v="5"/>
    <x v="5"/>
    <x v="0"/>
    <s v="12"/>
    <s v="12103"/>
    <s v="Otros complementos."/>
    <n v="10420"/>
    <n v="0"/>
    <n v="10420"/>
    <n v="12623.2"/>
    <n v="12623.2"/>
    <n v="10035.82"/>
    <n v="10035.82"/>
  </r>
  <r>
    <x v="0"/>
    <x v="5"/>
    <x v="5"/>
    <x v="0"/>
    <s v="13"/>
    <s v="13000"/>
    <s v="Retribuciones básicas."/>
    <n v="15480"/>
    <n v="0"/>
    <n v="15480"/>
    <n v="15084.27"/>
    <n v="15084.27"/>
    <n v="8964.7800000000007"/>
    <n v="8964.7800000000007"/>
  </r>
  <r>
    <x v="0"/>
    <x v="5"/>
    <x v="5"/>
    <x v="0"/>
    <s v="13"/>
    <s v="13002"/>
    <s v="Otras remuneraciones."/>
    <n v="14308"/>
    <n v="0"/>
    <n v="14308"/>
    <n v="20811.45"/>
    <n v="20811.45"/>
    <n v="18376.75"/>
    <n v="18376.75"/>
  </r>
  <r>
    <x v="0"/>
    <x v="5"/>
    <x v="5"/>
    <x v="0"/>
    <s v="13"/>
    <s v="131"/>
    <s v="Laboral temporal."/>
    <n v="39600"/>
    <n v="0"/>
    <n v="39600"/>
    <n v="26715.02"/>
    <n v="26715.02"/>
    <n v="22989.43"/>
    <n v="22989.43"/>
  </r>
  <r>
    <x v="0"/>
    <x v="5"/>
    <x v="5"/>
    <x v="1"/>
    <s v="20"/>
    <s v="203"/>
    <s v="Arrendamientos de maquinaria, instalaciones y utillaje."/>
    <n v="1600"/>
    <n v="0"/>
    <n v="1600"/>
    <n v="1485"/>
    <n v="1485"/>
    <n v="985.53"/>
    <n v="985.53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298.98"/>
    <n v="298.98"/>
  </r>
  <r>
    <x v="0"/>
    <x v="5"/>
    <x v="5"/>
    <x v="1"/>
    <s v="22"/>
    <s v="22000"/>
    <s v="Ordinario no inventariable."/>
    <n v="910"/>
    <n v="0"/>
    <n v="910"/>
    <n v="730.01"/>
    <n v="730.01"/>
    <n v="76.61"/>
    <n v="76.61"/>
  </r>
  <r>
    <x v="0"/>
    <x v="5"/>
    <x v="5"/>
    <x v="1"/>
    <s v="22"/>
    <s v="22001"/>
    <s v="Prensa, revistas, libros y otras publicaciones."/>
    <n v="59000"/>
    <n v="0"/>
    <n v="59000"/>
    <n v="62762.33"/>
    <n v="59621.03"/>
    <n v="59621.03"/>
    <n v="59621.03"/>
  </r>
  <r>
    <x v="0"/>
    <x v="5"/>
    <x v="5"/>
    <x v="1"/>
    <s v="22"/>
    <s v="22199"/>
    <s v="Otros suministros."/>
    <n v="1000"/>
    <n v="0"/>
    <n v="1000"/>
    <n v="2200"/>
    <n v="1374.35"/>
    <n v="1374.35"/>
    <n v="1374.35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-1780"/>
    <n v="272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60042.48"/>
    <n v="60042.48"/>
  </r>
  <r>
    <x v="0"/>
    <x v="5"/>
    <x v="5"/>
    <x v="1"/>
    <s v="22"/>
    <s v="22799"/>
    <s v="Otros trabajos realizados por otras empresas y profes."/>
    <n v="58100"/>
    <n v="0"/>
    <n v="58100"/>
    <n v="58565.06"/>
    <n v="58565.06"/>
    <n v="21851.119999999999"/>
    <n v="16171.19"/>
  </r>
  <r>
    <x v="0"/>
    <x v="5"/>
    <x v="5"/>
    <x v="3"/>
    <s v="62"/>
    <s v="623"/>
    <s v="Maquinaria, instalaciones técnicas y utillaje."/>
    <n v="3000"/>
    <n v="5080"/>
    <n v="8080"/>
    <n v="8079.53"/>
    <n v="8079.53"/>
    <n v="1579.53"/>
    <n v="1579.53"/>
  </r>
  <r>
    <x v="0"/>
    <x v="5"/>
    <x v="5"/>
    <x v="3"/>
    <s v="68"/>
    <s v="689"/>
    <s v="Otros gastos en inversiones de bienes patrimoniales."/>
    <n v="7000"/>
    <n v="-3300"/>
    <n v="3700"/>
    <n v="2700"/>
    <n v="2700"/>
    <n v="0"/>
    <n v="0"/>
  </r>
  <r>
    <x v="0"/>
    <x v="6"/>
    <x v="6"/>
    <x v="0"/>
    <s v="12"/>
    <s v="12000"/>
    <s v="Sueldos del Grupo A1."/>
    <n v="17476"/>
    <n v="0"/>
    <n v="17476"/>
    <n v="18335.240000000002"/>
    <n v="18335.240000000002"/>
    <n v="15497.84"/>
    <n v="15497.84"/>
  </r>
  <r>
    <x v="0"/>
    <x v="6"/>
    <x v="6"/>
    <x v="0"/>
    <s v="12"/>
    <s v="12003"/>
    <s v="Sueldos del Grupo C1."/>
    <n v="11770"/>
    <n v="0"/>
    <n v="11770"/>
    <n v="12936.61"/>
    <n v="12936.61"/>
    <n v="11016.38"/>
    <n v="11016.38"/>
  </r>
  <r>
    <x v="0"/>
    <x v="6"/>
    <x v="6"/>
    <x v="0"/>
    <s v="12"/>
    <s v="12004"/>
    <s v="Sueldos del Grupo C2."/>
    <n v="9976"/>
    <n v="0"/>
    <n v="9976"/>
    <n v="10026.540000000001"/>
    <n v="10026.540000000001"/>
    <n v="7907.13"/>
    <n v="7907.13"/>
  </r>
  <r>
    <x v="0"/>
    <x v="6"/>
    <x v="6"/>
    <x v="0"/>
    <s v="12"/>
    <s v="12006"/>
    <s v="Trienios."/>
    <n v="14952"/>
    <n v="0"/>
    <n v="14952"/>
    <n v="16170.39"/>
    <n v="16170.39"/>
    <n v="13521.22"/>
    <n v="13521.22"/>
  </r>
  <r>
    <x v="0"/>
    <x v="6"/>
    <x v="6"/>
    <x v="0"/>
    <s v="12"/>
    <s v="12100"/>
    <s v="Complemento de destino."/>
    <n v="27787"/>
    <n v="0"/>
    <n v="27787"/>
    <n v="28111.1"/>
    <n v="28111.1"/>
    <n v="24064.76"/>
    <n v="24064.76"/>
  </r>
  <r>
    <x v="0"/>
    <x v="6"/>
    <x v="6"/>
    <x v="0"/>
    <s v="12"/>
    <s v="12101"/>
    <s v="Complemento específico."/>
    <n v="63175"/>
    <n v="13000"/>
    <n v="76175"/>
    <n v="63956.23"/>
    <n v="63956.23"/>
    <n v="54701.65"/>
    <n v="54701.65"/>
  </r>
  <r>
    <x v="0"/>
    <x v="6"/>
    <x v="6"/>
    <x v="0"/>
    <s v="12"/>
    <s v="12103"/>
    <s v="Otros complementos."/>
    <n v="6818"/>
    <n v="0"/>
    <n v="6818"/>
    <n v="9342.99"/>
    <n v="9342.99"/>
    <n v="7690.33"/>
    <n v="7690.33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1994.68"/>
    <n v="1994.68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2078.48"/>
    <n v="2078.48"/>
  </r>
  <r>
    <x v="0"/>
    <x v="6"/>
    <x v="6"/>
    <x v="1"/>
    <s v="22"/>
    <s v="22001"/>
    <s v="Prensa, revistas, libros y otras publicaciones."/>
    <n v="50500"/>
    <n v="0"/>
    <n v="50500"/>
    <n v="55050.78"/>
    <n v="55050.78"/>
    <n v="48896.14"/>
    <n v="48896.14"/>
  </r>
  <r>
    <x v="0"/>
    <x v="6"/>
    <x v="6"/>
    <x v="1"/>
    <s v="22"/>
    <s v="22602"/>
    <s v="Publicidad y propaganda."/>
    <n v="59000"/>
    <n v="0"/>
    <n v="59000"/>
    <n v="23837"/>
    <n v="23837"/>
    <n v="13854.5"/>
    <n v="13854.5"/>
  </r>
  <r>
    <x v="0"/>
    <x v="6"/>
    <x v="6"/>
    <x v="1"/>
    <s v="22"/>
    <s v="22699"/>
    <s v="Otros gastos diversos"/>
    <n v="25000"/>
    <n v="0"/>
    <n v="25000"/>
    <n v="25931.56"/>
    <n v="25931.56"/>
    <n v="12675.85"/>
    <n v="12675.85"/>
  </r>
  <r>
    <x v="0"/>
    <x v="6"/>
    <x v="6"/>
    <x v="1"/>
    <s v="23"/>
    <s v="233"/>
    <s v="Otras indemnizaciones."/>
    <n v="13000"/>
    <n v="0"/>
    <n v="13000"/>
    <n v="9000"/>
    <n v="9000"/>
    <n v="9000"/>
    <n v="9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8378.96"/>
    <n v="88378.96"/>
    <n v="74998.009999999995"/>
    <n v="74998.009999999995"/>
  </r>
  <r>
    <x v="0"/>
    <x v="7"/>
    <x v="7"/>
    <x v="0"/>
    <s v="12"/>
    <s v="12001"/>
    <s v="Sueldos del Grupo A2."/>
    <n v="30734"/>
    <n v="0"/>
    <n v="30734"/>
    <n v="15985.91"/>
    <n v="15985.91"/>
    <n v="13530.83"/>
    <n v="13530.83"/>
  </r>
  <r>
    <x v="0"/>
    <x v="7"/>
    <x v="7"/>
    <x v="0"/>
    <s v="12"/>
    <s v="12003"/>
    <s v="Sueldos del Grupo C1."/>
    <n v="153004"/>
    <n v="0"/>
    <n v="153004"/>
    <n v="149908.04999999999"/>
    <n v="149908.04999999999"/>
    <n v="118755.72"/>
    <n v="118755.72"/>
  </r>
  <r>
    <x v="0"/>
    <x v="7"/>
    <x v="7"/>
    <x v="0"/>
    <s v="12"/>
    <s v="12004"/>
    <s v="Sueldos del Grupo C2."/>
    <n v="29928"/>
    <n v="0"/>
    <n v="29928"/>
    <n v="39306.800000000003"/>
    <n v="39306.800000000003"/>
    <n v="29650.46"/>
    <n v="29650.46"/>
  </r>
  <r>
    <x v="0"/>
    <x v="7"/>
    <x v="7"/>
    <x v="0"/>
    <s v="12"/>
    <s v="12006"/>
    <s v="Trienios."/>
    <n v="88295"/>
    <n v="0"/>
    <n v="88295"/>
    <n v="89555.839999999997"/>
    <n v="89555.839999999997"/>
    <n v="77062.3"/>
    <n v="77062.3"/>
  </r>
  <r>
    <x v="0"/>
    <x v="7"/>
    <x v="7"/>
    <x v="0"/>
    <s v="12"/>
    <s v="12100"/>
    <s v="Complemento de destino."/>
    <n v="217972"/>
    <n v="0"/>
    <n v="217972"/>
    <n v="181917.75"/>
    <n v="181917.75"/>
    <n v="152906.19"/>
    <n v="152906.19"/>
  </r>
  <r>
    <x v="0"/>
    <x v="7"/>
    <x v="7"/>
    <x v="0"/>
    <s v="12"/>
    <s v="12101"/>
    <s v="Complemento específico."/>
    <n v="555019"/>
    <n v="-50000"/>
    <n v="505019"/>
    <n v="476841.68"/>
    <n v="476841.68"/>
    <n v="405647.95"/>
    <n v="405647.95"/>
  </r>
  <r>
    <x v="0"/>
    <x v="7"/>
    <x v="7"/>
    <x v="0"/>
    <s v="12"/>
    <s v="12103"/>
    <s v="Otros complementos."/>
    <n v="41531"/>
    <n v="0"/>
    <n v="41531"/>
    <n v="45234.02"/>
    <n v="45234.02"/>
    <n v="38319.040000000001"/>
    <n v="38319.040000000001"/>
  </r>
  <r>
    <x v="0"/>
    <x v="7"/>
    <x v="7"/>
    <x v="1"/>
    <s v="20"/>
    <s v="203"/>
    <s v="Arrendamientos de maquinaria, instalaciones y utillaje."/>
    <n v="2000"/>
    <n v="0"/>
    <n v="2000"/>
    <n v="786.6"/>
    <n v="786.6"/>
    <n v="479.16"/>
    <n v="479.16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41.6"/>
    <n v="241.6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55976"/>
    <n v="55975.99"/>
    <n v="22022"/>
    <n v="22022"/>
  </r>
  <r>
    <x v="0"/>
    <x v="7"/>
    <x v="7"/>
    <x v="1"/>
    <s v="23"/>
    <s v="23020"/>
    <s v="Dietas del personal no directivo"/>
    <n v="400"/>
    <n v="0"/>
    <n v="400"/>
    <n v="193.89"/>
    <n v="193.89"/>
    <n v="193.89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64127.49"/>
    <n v="64127.49"/>
    <n v="55584.61"/>
    <n v="55584.61"/>
  </r>
  <r>
    <x v="1"/>
    <x v="8"/>
    <x v="8"/>
    <x v="0"/>
    <s v="12"/>
    <s v="12003"/>
    <s v="Sueldos del Grupo C1."/>
    <n v="47078"/>
    <n v="0"/>
    <n v="47078"/>
    <n v="33032.269999999997"/>
    <n v="33032.269999999997"/>
    <n v="27328.02"/>
    <n v="27328.02"/>
  </r>
  <r>
    <x v="1"/>
    <x v="8"/>
    <x v="8"/>
    <x v="0"/>
    <s v="12"/>
    <s v="12006"/>
    <s v="Trienios."/>
    <n v="31726"/>
    <n v="0"/>
    <n v="31726"/>
    <n v="33678.699999999997"/>
    <n v="33678.699999999997"/>
    <n v="28938.720000000001"/>
    <n v="28938.720000000001"/>
  </r>
  <r>
    <x v="1"/>
    <x v="8"/>
    <x v="8"/>
    <x v="0"/>
    <s v="12"/>
    <s v="12100"/>
    <s v="Complemento de destino."/>
    <n v="90704"/>
    <n v="0"/>
    <n v="90704"/>
    <n v="70908.789999999994"/>
    <n v="70908.789999999994"/>
    <n v="61575.3"/>
    <n v="61575.3"/>
  </r>
  <r>
    <x v="1"/>
    <x v="8"/>
    <x v="8"/>
    <x v="0"/>
    <s v="12"/>
    <s v="12101"/>
    <s v="Complemento específico."/>
    <n v="211896"/>
    <n v="-40000"/>
    <n v="171896"/>
    <n v="164130.25"/>
    <n v="164130.25"/>
    <n v="141732.84"/>
    <n v="141732.84"/>
  </r>
  <r>
    <x v="1"/>
    <x v="8"/>
    <x v="8"/>
    <x v="0"/>
    <s v="12"/>
    <s v="12103"/>
    <s v="Otros complementos."/>
    <n v="16059"/>
    <n v="0"/>
    <n v="16059"/>
    <n v="21144.79"/>
    <n v="21144.79"/>
    <n v="17907.189999999999"/>
    <n v="17907.189999999999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6411.93"/>
    <n v="6411.9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23.97"/>
    <n v="1923.97"/>
    <n v="1923.97"/>
    <n v="1923.97"/>
  </r>
  <r>
    <x v="1"/>
    <x v="8"/>
    <x v="8"/>
    <x v="1"/>
    <s v="22"/>
    <s v="22706"/>
    <s v="Estudios y trabajos técnicos."/>
    <n v="10000"/>
    <n v="18500"/>
    <n v="28500"/>
    <n v="17545"/>
    <n v="17545"/>
    <n v="17545"/>
    <n v="1754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-293822.63"/>
    <n v="446177.37"/>
    <n v="100155.13"/>
    <n v="100155.13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47895.82"/>
    <n v="47895.82"/>
  </r>
  <r>
    <x v="1"/>
    <x v="8"/>
    <x v="8"/>
    <x v="4"/>
    <s v="74"/>
    <s v="74905"/>
    <s v="Transf de capital a VIVA"/>
    <n v="3201000"/>
    <n v="0"/>
    <n v="3201000"/>
    <n v="3200838.96"/>
    <n v="3200838.96"/>
    <n v="0"/>
    <n v="0"/>
  </r>
  <r>
    <x v="1"/>
    <x v="8"/>
    <x v="8"/>
    <x v="4"/>
    <s v="78"/>
    <s v="780"/>
    <s v="A familias e instituciones sin fines de lucro"/>
    <n v="0"/>
    <n v="0"/>
    <n v="0"/>
    <n v="0"/>
    <n v="0"/>
    <n v="0"/>
    <n v="0"/>
  </r>
  <r>
    <x v="1"/>
    <x v="8"/>
    <x v="8"/>
    <x v="5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83566.85"/>
    <n v="183566.85"/>
    <n v="155495.48000000001"/>
    <n v="155495.48000000001"/>
  </r>
  <r>
    <x v="1"/>
    <x v="9"/>
    <x v="9"/>
    <x v="0"/>
    <s v="12"/>
    <s v="12001"/>
    <s v="Sueldos del Grupo A2."/>
    <n v="30734"/>
    <n v="0"/>
    <n v="30734"/>
    <n v="42092.23"/>
    <n v="42092.23"/>
    <n v="34932.33"/>
    <n v="34932.33"/>
  </r>
  <r>
    <x v="1"/>
    <x v="9"/>
    <x v="9"/>
    <x v="0"/>
    <s v="12"/>
    <s v="12003"/>
    <s v="Sueldos del Grupo C1."/>
    <n v="153004"/>
    <n v="0"/>
    <n v="153004"/>
    <n v="124884.89"/>
    <n v="124884.89"/>
    <n v="105638.14"/>
    <n v="105638.14"/>
  </r>
  <r>
    <x v="1"/>
    <x v="9"/>
    <x v="9"/>
    <x v="0"/>
    <s v="12"/>
    <s v="12004"/>
    <s v="Sueldos del Grupo C2."/>
    <n v="49881"/>
    <n v="0"/>
    <n v="49881"/>
    <n v="41462.19"/>
    <n v="41462.19"/>
    <n v="35551.22"/>
    <n v="35551.22"/>
  </r>
  <r>
    <x v="1"/>
    <x v="9"/>
    <x v="9"/>
    <x v="0"/>
    <s v="12"/>
    <s v="12006"/>
    <s v="Trienios."/>
    <n v="103046"/>
    <n v="0"/>
    <n v="103046"/>
    <n v="103589.4"/>
    <n v="103589.4"/>
    <n v="87508.78"/>
    <n v="87508.78"/>
  </r>
  <r>
    <x v="1"/>
    <x v="9"/>
    <x v="9"/>
    <x v="0"/>
    <s v="12"/>
    <s v="12100"/>
    <s v="Complemento de destino."/>
    <n v="291000"/>
    <n v="0"/>
    <n v="291000"/>
    <n v="236148.03"/>
    <n v="236148.03"/>
    <n v="200328.46"/>
    <n v="200328.46"/>
  </r>
  <r>
    <x v="1"/>
    <x v="9"/>
    <x v="9"/>
    <x v="0"/>
    <s v="12"/>
    <s v="12101"/>
    <s v="Complemento específico."/>
    <n v="721744"/>
    <n v="-90000"/>
    <n v="631744"/>
    <n v="605063"/>
    <n v="605063"/>
    <n v="517574.93"/>
    <n v="517574.93"/>
  </r>
  <r>
    <x v="1"/>
    <x v="9"/>
    <x v="9"/>
    <x v="0"/>
    <s v="12"/>
    <s v="12103"/>
    <s v="Otros complementos."/>
    <n v="50343"/>
    <n v="0"/>
    <n v="50343"/>
    <n v="52892.02"/>
    <n v="52892.02"/>
    <n v="42647.33"/>
    <n v="42647.33"/>
  </r>
  <r>
    <x v="1"/>
    <x v="9"/>
    <x v="9"/>
    <x v="0"/>
    <s v="13"/>
    <s v="13000"/>
    <s v="Retribuciones básicas."/>
    <n v="35739"/>
    <n v="0"/>
    <n v="35739"/>
    <n v="34567.47"/>
    <n v="34567.47"/>
    <n v="29244.89"/>
    <n v="29244.89"/>
  </r>
  <r>
    <x v="1"/>
    <x v="9"/>
    <x v="9"/>
    <x v="0"/>
    <s v="13"/>
    <s v="13002"/>
    <s v="Otras remuneraciones."/>
    <n v="32469"/>
    <n v="0"/>
    <n v="32469"/>
    <n v="35639.51"/>
    <n v="35639.51"/>
    <n v="31292.95"/>
    <n v="31292.95"/>
  </r>
  <r>
    <x v="1"/>
    <x v="9"/>
    <x v="9"/>
    <x v="1"/>
    <s v="20"/>
    <s v="203"/>
    <s v="Arrendamientos de maquinaria, instalaciones y utillaje."/>
    <n v="2250"/>
    <n v="0"/>
    <n v="2250"/>
    <n v="502.15"/>
    <n v="502.15"/>
    <n v="502.15"/>
    <n v="502.15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419.64"/>
    <n v="1419.64"/>
    <n v="1132.1300000000001"/>
    <n v="1132.1300000000001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591.63"/>
    <n v="591.63"/>
    <n v="471.9"/>
    <n v="471.9"/>
  </r>
  <r>
    <x v="1"/>
    <x v="9"/>
    <x v="9"/>
    <x v="1"/>
    <s v="22"/>
    <s v="22706"/>
    <s v="Estudios y trabajos técnicos."/>
    <n v="36000"/>
    <n v="0"/>
    <n v="36000"/>
    <n v="23111"/>
    <n v="23111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4399"/>
    <n v="14399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6"/>
    <s v="35"/>
    <s v="352"/>
    <s v="Intereses de demora."/>
    <n v="0"/>
    <n v="0"/>
    <n v="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609049.81"/>
    <n v="1322530.74"/>
    <n v="851760.98"/>
    <n v="844234.44"/>
  </r>
  <r>
    <x v="1"/>
    <x v="9"/>
    <x v="9"/>
    <x v="3"/>
    <s v="61"/>
    <s v="619"/>
    <s v="Otras inver de reposic en infraest y bienes dest al uso gral"/>
    <n v="1501698"/>
    <n v="1506310.09"/>
    <n v="3008008.09"/>
    <n v="1764077.15"/>
    <n v="1764077.15"/>
    <n v="1263456.6499999999"/>
    <n v="1263456.6499999999"/>
  </r>
  <r>
    <x v="1"/>
    <x v="9"/>
    <x v="9"/>
    <x v="3"/>
    <s v="64"/>
    <s v="641"/>
    <s v="Gastos en aplicaciones informáticas."/>
    <n v="0"/>
    <n v="0"/>
    <n v="0"/>
    <n v="0"/>
    <n v="0"/>
    <n v="0"/>
    <n v="0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1901.46"/>
    <n v="181901.46"/>
    <n v="155489.63"/>
    <n v="155489.63"/>
  </r>
  <r>
    <x v="1"/>
    <x v="10"/>
    <x v="10"/>
    <x v="0"/>
    <s v="12"/>
    <s v="12001"/>
    <s v="Sueldos del Grupo A2."/>
    <n v="107655"/>
    <n v="0"/>
    <n v="107655"/>
    <n v="95839.56"/>
    <n v="95839.56"/>
    <n v="78520.2"/>
    <n v="78520.2"/>
  </r>
  <r>
    <x v="1"/>
    <x v="10"/>
    <x v="10"/>
    <x v="0"/>
    <s v="12"/>
    <s v="12003"/>
    <s v="Sueldos del Grupo C1."/>
    <n v="153004"/>
    <n v="0"/>
    <n v="153004"/>
    <n v="117764.92"/>
    <n v="117764.92"/>
    <n v="92008.73"/>
    <n v="92008.73"/>
  </r>
  <r>
    <x v="1"/>
    <x v="10"/>
    <x v="10"/>
    <x v="0"/>
    <s v="12"/>
    <s v="12004"/>
    <s v="Sueldos del Grupo C2."/>
    <n v="79809"/>
    <n v="0"/>
    <n v="79809"/>
    <n v="76887.63"/>
    <n v="76887.63"/>
    <n v="60394.63"/>
    <n v="60394.63"/>
  </r>
  <r>
    <x v="1"/>
    <x v="10"/>
    <x v="10"/>
    <x v="0"/>
    <s v="12"/>
    <s v="12006"/>
    <s v="Trienios."/>
    <n v="125670"/>
    <n v="0"/>
    <n v="125670"/>
    <n v="103054.31"/>
    <n v="103054.31"/>
    <n v="85357.41"/>
    <n v="85357.41"/>
  </r>
  <r>
    <x v="1"/>
    <x v="10"/>
    <x v="10"/>
    <x v="0"/>
    <s v="12"/>
    <s v="12100"/>
    <s v="Complemento de destino."/>
    <n v="300308"/>
    <n v="0"/>
    <n v="300308"/>
    <n v="267123.14"/>
    <n v="267123.14"/>
    <n v="215431.96"/>
    <n v="215431.96"/>
  </r>
  <r>
    <x v="1"/>
    <x v="10"/>
    <x v="10"/>
    <x v="0"/>
    <s v="12"/>
    <s v="12101"/>
    <s v="Complemento específico."/>
    <n v="733215"/>
    <n v="0"/>
    <n v="733215"/>
    <n v="702862.22"/>
    <n v="702862.22"/>
    <n v="585580.75"/>
    <n v="585580.75"/>
  </r>
  <r>
    <x v="1"/>
    <x v="10"/>
    <x v="10"/>
    <x v="0"/>
    <s v="12"/>
    <s v="12103"/>
    <s v="Otros complementos."/>
    <n v="64599"/>
    <n v="0"/>
    <n v="64599"/>
    <n v="62492.34"/>
    <n v="62492.34"/>
    <n v="47856.800000000003"/>
    <n v="47856.800000000003"/>
  </r>
  <r>
    <x v="1"/>
    <x v="10"/>
    <x v="10"/>
    <x v="0"/>
    <s v="13"/>
    <s v="13000"/>
    <s v="Retribuciones básicas."/>
    <n v="53289"/>
    <n v="0"/>
    <n v="53289"/>
    <n v="30994.73"/>
    <n v="30994.73"/>
    <n v="20572.03"/>
    <n v="20572.03"/>
  </r>
  <r>
    <x v="1"/>
    <x v="10"/>
    <x v="10"/>
    <x v="0"/>
    <s v="13"/>
    <s v="13002"/>
    <s v="Otras remuneraciones."/>
    <n v="49609"/>
    <n v="0"/>
    <n v="49609"/>
    <n v="22260.05"/>
    <n v="22260.05"/>
    <n v="15329.1"/>
    <n v="15329.1"/>
  </r>
  <r>
    <x v="1"/>
    <x v="10"/>
    <x v="10"/>
    <x v="1"/>
    <s v="22"/>
    <s v="22602"/>
    <s v="Publicidad y propaganda."/>
    <n v="500"/>
    <n v="0"/>
    <n v="500"/>
    <n v="355.2"/>
    <n v="355.2"/>
    <n v="355.2"/>
    <n v="355.2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5"/>
    <s v="83"/>
    <s v="83100"/>
    <s v="Obras por cuenta de particulares"/>
    <n v="400000"/>
    <n v="0"/>
    <n v="400000"/>
    <n v="180381.91"/>
    <n v="180381.91"/>
    <n v="73523.539999999994"/>
    <n v="73523.539999999994"/>
  </r>
  <r>
    <x v="1"/>
    <x v="11"/>
    <x v="11"/>
    <x v="0"/>
    <s v="12"/>
    <s v="12000"/>
    <s v="Sueldos del Grupo A1."/>
    <n v="69902"/>
    <n v="0"/>
    <n v="69902"/>
    <n v="71866.86"/>
    <n v="71866.86"/>
    <n v="60103.44"/>
    <n v="60103.44"/>
  </r>
  <r>
    <x v="1"/>
    <x v="11"/>
    <x v="11"/>
    <x v="0"/>
    <s v="12"/>
    <s v="12001"/>
    <s v="Sueldos del Grupo A2."/>
    <n v="15367"/>
    <n v="0"/>
    <n v="15367"/>
    <n v="14909.18"/>
    <n v="14909.18"/>
    <n v="10219.44"/>
    <n v="10219.44"/>
  </r>
  <r>
    <x v="1"/>
    <x v="11"/>
    <x v="11"/>
    <x v="0"/>
    <s v="12"/>
    <s v="12003"/>
    <s v="Sueldos del Grupo C1."/>
    <n v="47078"/>
    <n v="0"/>
    <n v="47078"/>
    <n v="46090.94"/>
    <n v="46090.94"/>
    <n v="36136.26"/>
    <n v="36136.26"/>
  </r>
  <r>
    <x v="1"/>
    <x v="11"/>
    <x v="11"/>
    <x v="0"/>
    <s v="12"/>
    <s v="12006"/>
    <s v="Trienios."/>
    <n v="35798"/>
    <n v="0"/>
    <n v="35798"/>
    <n v="34654.019999999997"/>
    <n v="34654.019999999997"/>
    <n v="29268.36"/>
    <n v="29268.36"/>
  </r>
  <r>
    <x v="1"/>
    <x v="11"/>
    <x v="11"/>
    <x v="0"/>
    <s v="12"/>
    <s v="12100"/>
    <s v="Complemento de destino."/>
    <n v="76490"/>
    <n v="0"/>
    <n v="76490"/>
    <n v="74518.78"/>
    <n v="74518.78"/>
    <n v="61402.34"/>
    <n v="61402.34"/>
  </r>
  <r>
    <x v="1"/>
    <x v="11"/>
    <x v="11"/>
    <x v="0"/>
    <s v="12"/>
    <s v="12101"/>
    <s v="Complemento específico."/>
    <n v="181964"/>
    <n v="0"/>
    <n v="181964"/>
    <n v="194448.97"/>
    <n v="194448.97"/>
    <n v="164704.42000000001"/>
    <n v="164704.42000000001"/>
  </r>
  <r>
    <x v="1"/>
    <x v="11"/>
    <x v="11"/>
    <x v="0"/>
    <s v="12"/>
    <s v="12103"/>
    <s v="Otros complementos."/>
    <n v="17485"/>
    <n v="0"/>
    <n v="17485"/>
    <n v="18249.11"/>
    <n v="18249.11"/>
    <n v="14916.66"/>
    <n v="14916.66"/>
  </r>
  <r>
    <x v="1"/>
    <x v="11"/>
    <x v="11"/>
    <x v="1"/>
    <s v="20"/>
    <s v="203"/>
    <s v="Arrendamientos de maquinaria, instalaciones y utillaje."/>
    <n v="2000"/>
    <n v="0"/>
    <n v="2000"/>
    <n v="1600"/>
    <n v="1600"/>
    <n v="530.88"/>
    <n v="530.88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592.79999999999995"/>
    <n v="592.79999999999995"/>
  </r>
  <r>
    <x v="1"/>
    <x v="11"/>
    <x v="11"/>
    <x v="1"/>
    <s v="22"/>
    <s v="224"/>
    <s v="Primas de seguros."/>
    <n v="693000"/>
    <n v="123266.46"/>
    <n v="816266.46"/>
    <n v="779879.18"/>
    <n v="779879.18"/>
    <n v="641292.98"/>
    <n v="641292.98"/>
  </r>
  <r>
    <x v="1"/>
    <x v="11"/>
    <x v="11"/>
    <x v="1"/>
    <s v="22"/>
    <s v="225"/>
    <s v="Tributos."/>
    <n v="6000"/>
    <n v="0"/>
    <n v="6000"/>
    <n v="6121.16"/>
    <n v="6121.16"/>
    <n v="6121.16"/>
    <n v="6121.16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2060.39"/>
    <n v="2060.39"/>
    <n v="2060.39"/>
    <n v="2056.75"/>
  </r>
  <r>
    <x v="1"/>
    <x v="11"/>
    <x v="11"/>
    <x v="1"/>
    <s v="22"/>
    <s v="22699"/>
    <s v="Otros gastos diversos"/>
    <n v="53000"/>
    <n v="0"/>
    <n v="53000"/>
    <n v="23069.279999999999"/>
    <n v="23069.279999999999"/>
    <n v="21531.759999999998"/>
    <n v="21531.759999999998"/>
  </r>
  <r>
    <x v="1"/>
    <x v="11"/>
    <x v="11"/>
    <x v="1"/>
    <s v="22"/>
    <s v="22706"/>
    <s v="Estudios y trabajos técnicos."/>
    <n v="2000"/>
    <n v="0"/>
    <n v="2000"/>
    <n v="13532.94"/>
    <n v="13532.94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52056.17"/>
    <n v="52056.17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5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1"/>
    <x v="11"/>
    <x v="5"/>
    <s v="86"/>
    <s v="86010"/>
    <s v="De empresas nacionales."/>
    <n v="0"/>
    <n v="0"/>
    <n v="0"/>
    <n v="0"/>
    <n v="0"/>
    <n v="0"/>
    <n v="0"/>
  </r>
  <r>
    <x v="1"/>
    <x v="12"/>
    <x v="12"/>
    <x v="0"/>
    <s v="12"/>
    <s v="12000"/>
    <s v="Sueldos del Grupo A1."/>
    <n v="52475"/>
    <n v="0"/>
    <n v="52475"/>
    <n v="44147.63"/>
    <n v="44147.63"/>
    <n v="35836.86"/>
    <n v="35836.86"/>
  </r>
  <r>
    <x v="1"/>
    <x v="12"/>
    <x v="12"/>
    <x v="0"/>
    <s v="12"/>
    <s v="12001"/>
    <s v="Sueldos del Grupo A2."/>
    <n v="46101"/>
    <n v="0"/>
    <n v="46101"/>
    <n v="31971.82"/>
    <n v="31971.82"/>
    <n v="27061.66"/>
    <n v="27061.66"/>
  </r>
  <r>
    <x v="1"/>
    <x v="12"/>
    <x v="12"/>
    <x v="0"/>
    <s v="12"/>
    <s v="12004"/>
    <s v="Sueldos del Grupo C2."/>
    <n v="19952"/>
    <n v="0"/>
    <n v="19952"/>
    <n v="10102.540000000001"/>
    <n v="10102.540000000001"/>
    <n v="8658.3700000000008"/>
    <n v="8658.3700000000008"/>
  </r>
  <r>
    <x v="1"/>
    <x v="12"/>
    <x v="12"/>
    <x v="0"/>
    <s v="12"/>
    <s v="12006"/>
    <s v="Trienios."/>
    <n v="9184"/>
    <n v="0"/>
    <n v="9184"/>
    <n v="11012.8"/>
    <n v="11012.8"/>
    <n v="8907.84"/>
    <n v="8907.84"/>
  </r>
  <r>
    <x v="1"/>
    <x v="12"/>
    <x v="12"/>
    <x v="0"/>
    <s v="12"/>
    <s v="12100"/>
    <s v="Complemento de destino."/>
    <n v="70819"/>
    <n v="0"/>
    <n v="70819"/>
    <n v="54810.84"/>
    <n v="54810.84"/>
    <n v="45424.02"/>
    <n v="45424.02"/>
  </r>
  <r>
    <x v="1"/>
    <x v="12"/>
    <x v="12"/>
    <x v="0"/>
    <s v="12"/>
    <s v="12101"/>
    <s v="Complemento específico."/>
    <n v="175602"/>
    <n v="0"/>
    <n v="175602"/>
    <n v="137129.46"/>
    <n v="137129.46"/>
    <n v="112090.02"/>
    <n v="112090.02"/>
  </r>
  <r>
    <x v="1"/>
    <x v="12"/>
    <x v="12"/>
    <x v="0"/>
    <s v="12"/>
    <s v="12103"/>
    <s v="Otros complementos."/>
    <n v="6194"/>
    <n v="0"/>
    <n v="6194"/>
    <n v="7713.9"/>
    <n v="7713.9"/>
    <n v="6183.57"/>
    <n v="6183.57"/>
  </r>
  <r>
    <x v="1"/>
    <x v="12"/>
    <x v="12"/>
    <x v="0"/>
    <s v="13"/>
    <s v="13000"/>
    <s v="Retribuciones básicas."/>
    <n v="764098"/>
    <n v="0"/>
    <n v="764098"/>
    <n v="552927.06999999995"/>
    <n v="552927.06999999995"/>
    <n v="459648.44"/>
    <n v="459648.44"/>
  </r>
  <r>
    <x v="1"/>
    <x v="12"/>
    <x v="12"/>
    <x v="0"/>
    <s v="13"/>
    <s v="13001"/>
    <s v="Horas extraordinarias"/>
    <n v="0"/>
    <n v="0"/>
    <n v="0"/>
    <n v="40733.58"/>
    <n v="40733.58"/>
    <n v="28536.91"/>
    <n v="28536.91"/>
  </r>
  <r>
    <x v="1"/>
    <x v="12"/>
    <x v="12"/>
    <x v="0"/>
    <s v="13"/>
    <s v="13002"/>
    <s v="Otras remuneraciones."/>
    <n v="755310"/>
    <n v="0"/>
    <n v="755310"/>
    <n v="520986.22"/>
    <n v="520986.22"/>
    <n v="456759.57"/>
    <n v="456759.57"/>
  </r>
  <r>
    <x v="1"/>
    <x v="12"/>
    <x v="12"/>
    <x v="0"/>
    <s v="13"/>
    <s v="131"/>
    <s v="Laboral temporal."/>
    <n v="21400"/>
    <n v="0"/>
    <n v="21400"/>
    <n v="263978.55"/>
    <n v="263978.55"/>
    <n v="211893.22"/>
    <n v="211893.22"/>
  </r>
  <r>
    <x v="1"/>
    <x v="12"/>
    <x v="12"/>
    <x v="1"/>
    <s v="20"/>
    <s v="203"/>
    <s v="Arrendamientos de maquinaria, instalaciones y utillaje."/>
    <n v="10000"/>
    <n v="0"/>
    <n v="10000"/>
    <n v="3510.5"/>
    <n v="3510.5"/>
    <n v="1740.29"/>
    <n v="1740.29"/>
  </r>
  <r>
    <x v="1"/>
    <x v="12"/>
    <x v="12"/>
    <x v="1"/>
    <s v="20"/>
    <s v="206"/>
    <s v="Arrendamientos de equipos para procesos de información."/>
    <n v="0"/>
    <n v="0"/>
    <n v="0"/>
    <n v="407.77"/>
    <n v="407.77"/>
    <n v="0"/>
    <n v="0"/>
  </r>
  <r>
    <x v="1"/>
    <x v="12"/>
    <x v="12"/>
    <x v="1"/>
    <s v="21"/>
    <s v="212"/>
    <s v="Reparación de edificios y otras construcciones."/>
    <n v="75000"/>
    <n v="0"/>
    <n v="75000"/>
    <n v="43639.73"/>
    <n v="39447.760000000002"/>
    <n v="31404.65"/>
    <n v="31404.65"/>
  </r>
  <r>
    <x v="1"/>
    <x v="12"/>
    <x v="12"/>
    <x v="1"/>
    <s v="21"/>
    <s v="213"/>
    <s v="Reparación de maquinaria, instalaciones técnicas y utillaje."/>
    <n v="55000"/>
    <n v="0"/>
    <n v="55000"/>
    <n v="59800.53"/>
    <n v="53630.38"/>
    <n v="40420.519999999997"/>
    <n v="40420.519999999997"/>
  </r>
  <r>
    <x v="1"/>
    <x v="12"/>
    <x v="12"/>
    <x v="1"/>
    <s v="21"/>
    <s v="214"/>
    <s v="Reparación de elementos de transporte."/>
    <n v="5000"/>
    <n v="0"/>
    <n v="5000"/>
    <n v="19179.189999999999"/>
    <n v="10377.39"/>
    <n v="9698.2000000000007"/>
    <n v="9698.2000000000007"/>
  </r>
  <r>
    <x v="1"/>
    <x v="12"/>
    <x v="12"/>
    <x v="1"/>
    <s v="22"/>
    <s v="22100"/>
    <s v="Energía eléctrica."/>
    <n v="230000"/>
    <n v="0"/>
    <n v="230000"/>
    <n v="200000"/>
    <n v="200000"/>
    <n v="132930.63"/>
    <n v="132930.6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1827.39"/>
    <n v="71827.39"/>
  </r>
  <r>
    <x v="1"/>
    <x v="12"/>
    <x v="12"/>
    <x v="1"/>
    <s v="22"/>
    <s v="22103"/>
    <s v="Combustibles y carburantes."/>
    <n v="18000"/>
    <n v="0"/>
    <n v="18000"/>
    <n v="27000"/>
    <n v="27000"/>
    <n v="10329.59"/>
    <n v="10329.59"/>
  </r>
  <r>
    <x v="1"/>
    <x v="12"/>
    <x v="12"/>
    <x v="1"/>
    <s v="22"/>
    <s v="22104"/>
    <s v="Vestuario."/>
    <n v="20000"/>
    <n v="0"/>
    <n v="20000"/>
    <n v="14690.09"/>
    <n v="14690.09"/>
    <n v="14488.01"/>
    <n v="14488.01"/>
  </r>
  <r>
    <x v="1"/>
    <x v="12"/>
    <x v="12"/>
    <x v="1"/>
    <s v="22"/>
    <s v="225"/>
    <s v="Tributos."/>
    <n v="2000"/>
    <n v="0"/>
    <n v="2000"/>
    <n v="1400"/>
    <n v="1400"/>
    <n v="1240.8"/>
    <n v="1240.8"/>
  </r>
  <r>
    <x v="1"/>
    <x v="12"/>
    <x v="12"/>
    <x v="1"/>
    <s v="22"/>
    <s v="22604"/>
    <s v="Jurídicos, contenciosos."/>
    <n v="0"/>
    <n v="41500"/>
    <n v="41500"/>
    <n v="40275.94"/>
    <n v="40275.94"/>
    <n v="0"/>
    <n v="0"/>
  </r>
  <r>
    <x v="1"/>
    <x v="12"/>
    <x v="12"/>
    <x v="1"/>
    <s v="22"/>
    <s v="22699"/>
    <s v="Otros gastos diversos"/>
    <n v="5000"/>
    <n v="0"/>
    <n v="5000"/>
    <n v="2178"/>
    <n v="2178"/>
    <n v="2087.25"/>
    <n v="2087.25"/>
  </r>
  <r>
    <x v="1"/>
    <x v="12"/>
    <x v="12"/>
    <x v="1"/>
    <s v="22"/>
    <s v="22700"/>
    <s v="Limpieza y aseo."/>
    <n v="320000"/>
    <n v="0"/>
    <n v="320000"/>
    <n v="313235.67"/>
    <n v="313235.67"/>
    <n v="239911.82"/>
    <n v="239911.82"/>
  </r>
  <r>
    <x v="1"/>
    <x v="12"/>
    <x v="12"/>
    <x v="1"/>
    <s v="22"/>
    <s v="22799"/>
    <s v="Otros trabajos realizados por otras empresas y profes."/>
    <n v="20000"/>
    <n v="0"/>
    <n v="20000"/>
    <n v="2082.2600000000002"/>
    <n v="2082.2600000000002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64652.81"/>
    <n v="64652.81"/>
    <n v="58082.39"/>
    <n v="58082.39"/>
  </r>
  <r>
    <x v="2"/>
    <x v="13"/>
    <x v="13"/>
    <x v="2"/>
    <s v="41"/>
    <s v="412"/>
    <s v="Transf. corriente a la F.M. Deportes"/>
    <n v="8759300"/>
    <n v="2007771"/>
    <n v="10767071"/>
    <n v="10767071"/>
    <n v="10767071"/>
    <n v="10037129.359999999"/>
    <n v="8737129.3599999994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50807.31"/>
    <n v="50807.31"/>
    <n v="50807.31"/>
    <n v="50807.31"/>
  </r>
  <r>
    <x v="2"/>
    <x v="13"/>
    <x v="13"/>
    <x v="2"/>
    <s v="48"/>
    <s v="48909"/>
    <s v="Transf. Club Deportivo Balonmano Aula"/>
    <n v="95535"/>
    <n v="0"/>
    <n v="95535"/>
    <n v="100535.75"/>
    <n v="100535.75"/>
    <n v="100535.75"/>
    <n v="100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3226.12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4"/>
    <s v="71"/>
    <s v="712"/>
    <s v="Aportación capital F.M. Deportes"/>
    <n v="677400"/>
    <n v="513616.98"/>
    <n v="1191016.98"/>
    <n v="1191016.98"/>
    <n v="1191016.98"/>
    <n v="393911.2"/>
    <n v="155432.19"/>
  </r>
  <r>
    <x v="2"/>
    <x v="13"/>
    <x v="13"/>
    <x v="4"/>
    <s v="75"/>
    <s v="750"/>
    <s v="A la Administración General de las Comunidades Autónomas."/>
    <n v="300000"/>
    <n v="-270000"/>
    <n v="30000"/>
    <n v="29027.7"/>
    <n v="29027.7"/>
    <n v="0"/>
    <n v="0"/>
  </r>
  <r>
    <x v="2"/>
    <x v="14"/>
    <x v="14"/>
    <x v="0"/>
    <s v="12"/>
    <s v="12000"/>
    <s v="Sueldos del Grupo A1."/>
    <n v="52427"/>
    <n v="0"/>
    <n v="52427"/>
    <n v="53788.24"/>
    <n v="53788.24"/>
    <n v="45646.87"/>
    <n v="45646.87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20132.59"/>
    <n v="20132.59"/>
    <n v="16796.61"/>
    <n v="16796.61"/>
  </r>
  <r>
    <x v="2"/>
    <x v="14"/>
    <x v="14"/>
    <x v="0"/>
    <s v="12"/>
    <s v="12004"/>
    <s v="Sueldos del Grupo C2."/>
    <n v="19952"/>
    <n v="0"/>
    <n v="19952"/>
    <n v="10102.540000000001"/>
    <n v="10102.540000000001"/>
    <n v="8644.74"/>
    <n v="8644.74"/>
  </r>
  <r>
    <x v="2"/>
    <x v="14"/>
    <x v="14"/>
    <x v="0"/>
    <s v="12"/>
    <s v="12006"/>
    <s v="Trienios."/>
    <n v="26519"/>
    <n v="0"/>
    <n v="26519"/>
    <n v="31944.97"/>
    <n v="31944.97"/>
    <n v="26916.73"/>
    <n v="26916.73"/>
  </r>
  <r>
    <x v="2"/>
    <x v="14"/>
    <x v="14"/>
    <x v="0"/>
    <s v="12"/>
    <s v="12100"/>
    <s v="Complemento de destino."/>
    <n v="72524"/>
    <n v="0"/>
    <n v="72524"/>
    <n v="64514.53"/>
    <n v="64514.53"/>
    <n v="54703.19"/>
    <n v="54703.19"/>
  </r>
  <r>
    <x v="2"/>
    <x v="14"/>
    <x v="14"/>
    <x v="0"/>
    <s v="12"/>
    <s v="12101"/>
    <s v="Complemento específico."/>
    <n v="162020"/>
    <n v="-5000"/>
    <n v="157020"/>
    <n v="157015.85"/>
    <n v="157015.85"/>
    <n v="135393.4"/>
    <n v="135393.4"/>
  </r>
  <r>
    <x v="2"/>
    <x v="14"/>
    <x v="14"/>
    <x v="0"/>
    <s v="12"/>
    <s v="12103"/>
    <s v="Otros complementos."/>
    <n v="10925"/>
    <n v="0"/>
    <n v="10925"/>
    <n v="18971.04"/>
    <n v="18971.04"/>
    <n v="15315.69"/>
    <n v="15315.69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1831.71"/>
    <n v="1831.7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48298.75"/>
    <n v="48298.75"/>
    <n v="37208.660000000003"/>
    <n v="37208.660000000003"/>
  </r>
  <r>
    <x v="2"/>
    <x v="15"/>
    <x v="15"/>
    <x v="0"/>
    <s v="12"/>
    <s v="12001"/>
    <s v="Sueldos del Grupo A2."/>
    <n v="234988"/>
    <n v="0"/>
    <n v="234988"/>
    <n v="209886.31"/>
    <n v="209886.31"/>
    <n v="166162.23000000001"/>
    <n v="166162.23000000001"/>
  </r>
  <r>
    <x v="2"/>
    <x v="15"/>
    <x v="15"/>
    <x v="0"/>
    <s v="12"/>
    <s v="12003"/>
    <s v="Sueldos del Grupo C1."/>
    <n v="11770"/>
    <n v="0"/>
    <n v="11770"/>
    <n v="11386.6"/>
    <n v="11386.6"/>
    <n v="770.37"/>
    <n v="770.37"/>
  </r>
  <r>
    <x v="2"/>
    <x v="15"/>
    <x v="15"/>
    <x v="0"/>
    <s v="12"/>
    <s v="12004"/>
    <s v="Sueldos del Grupo C2."/>
    <n v="9976"/>
    <n v="0"/>
    <n v="9976"/>
    <n v="10165.540000000001"/>
    <n v="10165.540000000001"/>
    <n v="8644.74"/>
    <n v="8644.74"/>
  </r>
  <r>
    <x v="2"/>
    <x v="15"/>
    <x v="15"/>
    <x v="0"/>
    <s v="12"/>
    <s v="12005"/>
    <s v="Sueldos del Grupo E."/>
    <n v="9143"/>
    <n v="0"/>
    <n v="9143"/>
    <n v="8846.8700000000008"/>
    <n v="8846.8700000000008"/>
    <n v="2139.85"/>
    <n v="2139.85"/>
  </r>
  <r>
    <x v="2"/>
    <x v="15"/>
    <x v="15"/>
    <x v="0"/>
    <s v="12"/>
    <s v="12006"/>
    <s v="Trienios."/>
    <n v="80124"/>
    <n v="0"/>
    <n v="80124"/>
    <n v="81001.77"/>
    <n v="81001.77"/>
    <n v="53133.53"/>
    <n v="53133.53"/>
  </r>
  <r>
    <x v="2"/>
    <x v="15"/>
    <x v="15"/>
    <x v="0"/>
    <s v="12"/>
    <s v="12100"/>
    <s v="Complemento de destino."/>
    <n v="145096"/>
    <n v="0"/>
    <n v="145096"/>
    <n v="139853.01999999999"/>
    <n v="139853.01999999999"/>
    <n v="111619.17"/>
    <n v="111619.17"/>
  </r>
  <r>
    <x v="2"/>
    <x v="15"/>
    <x v="15"/>
    <x v="0"/>
    <s v="12"/>
    <s v="12101"/>
    <s v="Complemento específico."/>
    <n v="371016"/>
    <n v="85000"/>
    <n v="456016"/>
    <n v="430307"/>
    <n v="430307"/>
    <n v="367188.56"/>
    <n v="367188.56"/>
  </r>
  <r>
    <x v="2"/>
    <x v="15"/>
    <x v="15"/>
    <x v="0"/>
    <s v="12"/>
    <s v="12103"/>
    <s v="Otros complementos."/>
    <n v="38257"/>
    <n v="0"/>
    <n v="38257"/>
    <n v="40916.379999999997"/>
    <n v="40916.379999999997"/>
    <n v="25997.95"/>
    <n v="25997.95"/>
  </r>
  <r>
    <x v="2"/>
    <x v="15"/>
    <x v="15"/>
    <x v="0"/>
    <s v="13"/>
    <s v="13000"/>
    <s v="Retribuciones básicas."/>
    <n v="490582"/>
    <n v="0"/>
    <n v="490582"/>
    <n v="448951.59"/>
    <n v="448951.59"/>
    <n v="379425.61"/>
    <n v="379425.61"/>
  </r>
  <r>
    <x v="2"/>
    <x v="15"/>
    <x v="15"/>
    <x v="0"/>
    <s v="13"/>
    <s v="13002"/>
    <s v="Otras remuneraciones."/>
    <n v="416533"/>
    <n v="6000"/>
    <n v="422533"/>
    <n v="457858.44"/>
    <n v="457858.44"/>
    <n v="395869.04"/>
    <n v="395869.04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42182.78"/>
    <n v="42182.78"/>
  </r>
  <r>
    <x v="2"/>
    <x v="15"/>
    <x v="15"/>
    <x v="1"/>
    <s v="21"/>
    <s v="212"/>
    <s v="Reparación de edificios y otras construcciones."/>
    <n v="135000"/>
    <n v="0"/>
    <n v="135000"/>
    <n v="83196.350000000006"/>
    <n v="55679.74"/>
    <n v="20527.02"/>
    <n v="20527.02"/>
  </r>
  <r>
    <x v="2"/>
    <x v="15"/>
    <x v="15"/>
    <x v="1"/>
    <s v="21"/>
    <s v="213"/>
    <s v="Reparación de maquinaria, instalaciones técnicas y utillaje."/>
    <n v="239178"/>
    <n v="0"/>
    <n v="239178"/>
    <n v="276279.55"/>
    <n v="213184.73"/>
    <n v="167093.35"/>
    <n v="167093.35"/>
  </r>
  <r>
    <x v="2"/>
    <x v="15"/>
    <x v="15"/>
    <x v="1"/>
    <s v="22"/>
    <s v="22100"/>
    <s v="Energía eléctrica."/>
    <n v="428006"/>
    <n v="0"/>
    <n v="428006"/>
    <n v="423506"/>
    <n v="423506"/>
    <n v="213615.35999999999"/>
    <n v="213615.35999999999"/>
  </r>
  <r>
    <x v="2"/>
    <x v="15"/>
    <x v="15"/>
    <x v="1"/>
    <s v="22"/>
    <s v="22101"/>
    <s v="Agua."/>
    <n v="2000"/>
    <n v="0"/>
    <n v="2000"/>
    <n v="1269.67"/>
    <n v="1269.67"/>
    <n v="1269.67"/>
    <n v="1269.67"/>
  </r>
  <r>
    <x v="2"/>
    <x v="15"/>
    <x v="15"/>
    <x v="1"/>
    <s v="22"/>
    <s v="22102"/>
    <s v="Gas."/>
    <n v="430000"/>
    <n v="0"/>
    <n v="430000"/>
    <n v="330000"/>
    <n v="330000"/>
    <n v="185642.07"/>
    <n v="185642.07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8018.94"/>
    <n v="8018.94"/>
  </r>
  <r>
    <x v="2"/>
    <x v="15"/>
    <x v="15"/>
    <x v="1"/>
    <s v="22"/>
    <s v="22199"/>
    <s v="Otros suministros."/>
    <n v="13000"/>
    <n v="0"/>
    <n v="13000"/>
    <n v="10965.01"/>
    <n v="10965.01"/>
    <n v="8147.01"/>
    <n v="8147.01"/>
  </r>
  <r>
    <x v="2"/>
    <x v="15"/>
    <x v="15"/>
    <x v="1"/>
    <s v="22"/>
    <s v="22602"/>
    <s v="Publicidad y propaganda."/>
    <n v="1000"/>
    <n v="0"/>
    <n v="1000"/>
    <n v="9221.98"/>
    <n v="9221.98"/>
    <n v="6228.2"/>
    <n v="6228.2"/>
  </r>
  <r>
    <x v="2"/>
    <x v="15"/>
    <x v="15"/>
    <x v="1"/>
    <s v="22"/>
    <s v="22609"/>
    <s v="Actividades culturales y deportivas"/>
    <n v="0"/>
    <n v="0"/>
    <n v="0"/>
    <n v="53010.5"/>
    <n v="53010.5"/>
    <n v="25739"/>
    <n v="22994.5"/>
  </r>
  <r>
    <x v="2"/>
    <x v="15"/>
    <x v="15"/>
    <x v="1"/>
    <s v="22"/>
    <s v="22699"/>
    <s v="Otros gastos diversos"/>
    <n v="19000"/>
    <n v="0"/>
    <n v="19000"/>
    <n v="4930.0200000000004"/>
    <n v="4930.0200000000004"/>
    <n v="2573.58"/>
    <n v="2573.58"/>
  </r>
  <r>
    <x v="2"/>
    <x v="15"/>
    <x v="15"/>
    <x v="1"/>
    <s v="22"/>
    <s v="22700"/>
    <s v="Limpieza y aseo."/>
    <n v="425672"/>
    <n v="0"/>
    <n v="425672"/>
    <n v="425671.11"/>
    <n v="425671.11"/>
    <n v="347775.64"/>
    <n v="347775.64"/>
  </r>
  <r>
    <x v="2"/>
    <x v="15"/>
    <x v="15"/>
    <x v="1"/>
    <s v="22"/>
    <s v="22701"/>
    <s v="Seguridad."/>
    <n v="583909"/>
    <n v="-177006"/>
    <n v="406903"/>
    <n v="379788.79999999999"/>
    <n v="379788.79999999999"/>
    <n v="213053.11"/>
    <n v="213053.11"/>
  </r>
  <r>
    <x v="2"/>
    <x v="15"/>
    <x v="15"/>
    <x v="1"/>
    <s v="22"/>
    <s v="22706"/>
    <s v="Estudios y trabajos técnicos."/>
    <n v="20000"/>
    <n v="0"/>
    <n v="20000"/>
    <n v="40558.9"/>
    <n v="40558.9"/>
    <n v="19663.12"/>
    <n v="18719.32"/>
  </r>
  <r>
    <x v="2"/>
    <x v="15"/>
    <x v="15"/>
    <x v="1"/>
    <s v="22"/>
    <s v="22799"/>
    <s v="Otros trabajos realizados por otras empresas y profes."/>
    <n v="280848"/>
    <n v="0"/>
    <n v="280848"/>
    <n v="172995.31"/>
    <n v="172995.31"/>
    <n v="103126.65"/>
    <n v="103126.65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15980.84"/>
    <n v="515980.81"/>
    <n v="487800.22"/>
    <n v="477298.98"/>
  </r>
  <r>
    <x v="2"/>
    <x v="15"/>
    <x v="15"/>
    <x v="3"/>
    <s v="62"/>
    <s v="623"/>
    <s v="Maquinaria, instalaciones técnicas y utillaje."/>
    <n v="0"/>
    <n v="125466"/>
    <n v="125466"/>
    <n v="97077.79"/>
    <n v="97077.79"/>
    <n v="11974.74"/>
    <n v="11974.74"/>
  </r>
  <r>
    <x v="2"/>
    <x v="15"/>
    <x v="15"/>
    <x v="3"/>
    <s v="62"/>
    <s v="625"/>
    <s v="Mobiliario."/>
    <n v="0"/>
    <n v="70000"/>
    <n v="70000"/>
    <n v="64667.34"/>
    <n v="6501.67"/>
    <n v="0"/>
    <n v="0"/>
  </r>
  <r>
    <x v="2"/>
    <x v="15"/>
    <x v="15"/>
    <x v="3"/>
    <s v="63"/>
    <s v="632"/>
    <s v="Edificios y otras construcciones."/>
    <n v="38000"/>
    <n v="1145562.6599999999"/>
    <n v="1183562.6599999999"/>
    <n v="1077082.67"/>
    <n v="1056082.67"/>
    <n v="955315.76"/>
    <n v="955315.76"/>
  </r>
  <r>
    <x v="2"/>
    <x v="15"/>
    <x v="15"/>
    <x v="3"/>
    <s v="63"/>
    <s v="633"/>
    <s v="Maquinaria, instalaciones técnicas y utillaje."/>
    <n v="184600"/>
    <n v="188351.86"/>
    <n v="372951.86"/>
    <n v="336785.69"/>
    <n v="218645.43"/>
    <n v="145424.45000000001"/>
    <n v="145424.45000000001"/>
  </r>
  <r>
    <x v="3"/>
    <x v="16"/>
    <x v="16"/>
    <x v="6"/>
    <s v="31"/>
    <s v="310"/>
    <s v="Intereses."/>
    <n v="5400000"/>
    <n v="0"/>
    <n v="5400000"/>
    <n v="2879752.36"/>
    <n v="2879752.36"/>
    <n v="2879752.36"/>
    <n v="2879752.36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7017890.6799999997"/>
    <n v="7017890.6799999997"/>
  </r>
  <r>
    <x v="3"/>
    <x v="17"/>
    <x v="17"/>
    <x v="0"/>
    <s v="12"/>
    <s v="12000"/>
    <s v="Sueldos del Grupo A1."/>
    <n v="87378"/>
    <n v="0"/>
    <n v="87378"/>
    <n v="90678.48"/>
    <n v="90678.48"/>
    <n v="77341.52"/>
    <n v="77341.52"/>
  </r>
  <r>
    <x v="3"/>
    <x v="17"/>
    <x v="17"/>
    <x v="0"/>
    <s v="12"/>
    <s v="12001"/>
    <s v="Sueldos del Grupo A2."/>
    <n v="46101"/>
    <n v="0"/>
    <n v="46101"/>
    <n v="47403.11"/>
    <n v="47403.11"/>
    <n v="40489.120000000003"/>
    <n v="40489.120000000003"/>
  </r>
  <r>
    <x v="3"/>
    <x v="17"/>
    <x v="17"/>
    <x v="0"/>
    <s v="12"/>
    <s v="12004"/>
    <s v="Sueldos del Grupo C2."/>
    <n v="19952"/>
    <n v="0"/>
    <n v="19952"/>
    <n v="13288.02"/>
    <n v="13288.02"/>
    <n v="9849.2900000000009"/>
    <n v="9849.2900000000009"/>
  </r>
  <r>
    <x v="3"/>
    <x v="17"/>
    <x v="17"/>
    <x v="0"/>
    <s v="12"/>
    <s v="12006"/>
    <s v="Trienios."/>
    <n v="31736"/>
    <n v="0"/>
    <n v="31736"/>
    <n v="31191.98"/>
    <n v="31191.98"/>
    <n v="26716.799999999999"/>
    <n v="26716.799999999999"/>
  </r>
  <r>
    <x v="3"/>
    <x v="17"/>
    <x v="17"/>
    <x v="0"/>
    <s v="12"/>
    <s v="12100"/>
    <s v="Complemento de destino."/>
    <n v="83169"/>
    <n v="0"/>
    <n v="83169"/>
    <n v="79333.61"/>
    <n v="79333.61"/>
    <n v="68697.259999999995"/>
    <n v="68697.259999999995"/>
  </r>
  <r>
    <x v="3"/>
    <x v="17"/>
    <x v="17"/>
    <x v="0"/>
    <s v="12"/>
    <s v="12101"/>
    <s v="Complemento específico."/>
    <n v="212548"/>
    <n v="-10000"/>
    <n v="202548"/>
    <n v="204648.9"/>
    <n v="204648.9"/>
    <n v="177199.05"/>
    <n v="177199.05"/>
  </r>
  <r>
    <x v="3"/>
    <x v="17"/>
    <x v="17"/>
    <x v="0"/>
    <s v="12"/>
    <s v="12103"/>
    <s v="Otros complementos."/>
    <n v="16871"/>
    <n v="0"/>
    <n v="16871"/>
    <n v="16635.54"/>
    <n v="16635.54"/>
    <n v="13436.17"/>
    <n v="13436.17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979.1"/>
    <n v="979.1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20156.61"/>
    <n v="20156.61"/>
  </r>
  <r>
    <x v="3"/>
    <x v="17"/>
    <x v="17"/>
    <x v="1"/>
    <s v="22"/>
    <s v="22199"/>
    <s v="Otros suministros."/>
    <n v="508"/>
    <n v="0"/>
    <n v="508"/>
    <n v="4931.09"/>
    <n v="4931.09"/>
    <n v="3960.18"/>
    <n v="3960.18"/>
  </r>
  <r>
    <x v="3"/>
    <x v="17"/>
    <x v="17"/>
    <x v="1"/>
    <s v="22"/>
    <s v="22706"/>
    <s v="Estudios y trabajos técnicos."/>
    <n v="34138"/>
    <n v="0"/>
    <n v="34138"/>
    <n v="48375"/>
    <n v="48375"/>
    <n v="14716.59"/>
    <n v="14716.59"/>
  </r>
  <r>
    <x v="3"/>
    <x v="17"/>
    <x v="17"/>
    <x v="1"/>
    <s v="22"/>
    <s v="22799"/>
    <s v="Otros trabajos realizados por otras empresas y profes."/>
    <n v="34000"/>
    <n v="0"/>
    <n v="34000"/>
    <n v="11022.95"/>
    <n v="11022.95"/>
    <n v="2837.55"/>
    <n v="2837.55"/>
  </r>
  <r>
    <x v="3"/>
    <x v="17"/>
    <x v="17"/>
    <x v="3"/>
    <s v="62"/>
    <s v="623"/>
    <s v="Maquinaria, instalaciones técnicas y utillaje."/>
    <n v="8500"/>
    <n v="0"/>
    <n v="8500"/>
    <n v="8442.41"/>
    <n v="8442.41"/>
    <n v="4999.96"/>
    <n v="4999.96"/>
  </r>
  <r>
    <x v="3"/>
    <x v="18"/>
    <x v="18"/>
    <x v="0"/>
    <s v="12"/>
    <s v="12000"/>
    <s v="Sueldos del Grupo A1."/>
    <n v="43689"/>
    <n v="15000"/>
    <n v="58689"/>
    <n v="36598.61"/>
    <n v="36598.61"/>
    <n v="31259.48"/>
    <n v="31259.48"/>
  </r>
  <r>
    <x v="3"/>
    <x v="18"/>
    <x v="18"/>
    <x v="0"/>
    <s v="12"/>
    <s v="12001"/>
    <s v="Sueldos del Grupo A2."/>
    <n v="61468"/>
    <n v="10000"/>
    <n v="71468"/>
    <n v="67875.64"/>
    <n v="67875.64"/>
    <n v="54105.02"/>
    <n v="54105.02"/>
  </r>
  <r>
    <x v="3"/>
    <x v="18"/>
    <x v="18"/>
    <x v="0"/>
    <s v="12"/>
    <s v="12003"/>
    <s v="Sueldos del Grupo C1."/>
    <n v="117695"/>
    <n v="0"/>
    <n v="117695"/>
    <n v="95113.7"/>
    <n v="95113.7"/>
    <n v="79746.86"/>
    <n v="79746.86"/>
  </r>
  <r>
    <x v="3"/>
    <x v="18"/>
    <x v="18"/>
    <x v="0"/>
    <s v="12"/>
    <s v="12004"/>
    <s v="Sueldos del Grupo C2."/>
    <n v="64845"/>
    <n v="30000"/>
    <n v="94845"/>
    <n v="87969.62"/>
    <n v="87969.62"/>
    <n v="68461.399999999994"/>
    <n v="68461.399999999994"/>
  </r>
  <r>
    <x v="3"/>
    <x v="18"/>
    <x v="18"/>
    <x v="0"/>
    <s v="12"/>
    <s v="12006"/>
    <s v="Trienios."/>
    <n v="73045"/>
    <n v="0"/>
    <n v="73045"/>
    <n v="78251.27"/>
    <n v="78251.27"/>
    <n v="64297.87"/>
    <n v="64297.87"/>
  </r>
  <r>
    <x v="3"/>
    <x v="18"/>
    <x v="18"/>
    <x v="0"/>
    <s v="12"/>
    <s v="12100"/>
    <s v="Complemento de destino."/>
    <n v="177326"/>
    <n v="0"/>
    <n v="177326"/>
    <n v="171372.5"/>
    <n v="171372.5"/>
    <n v="141141.32999999999"/>
    <n v="141141.32999999999"/>
  </r>
  <r>
    <x v="3"/>
    <x v="18"/>
    <x v="18"/>
    <x v="0"/>
    <s v="12"/>
    <s v="12101"/>
    <s v="Complemento específico."/>
    <n v="417498"/>
    <n v="0"/>
    <n v="417498"/>
    <n v="459376.89"/>
    <n v="459376.89"/>
    <n v="379416.75"/>
    <n v="379416.75"/>
  </r>
  <r>
    <x v="3"/>
    <x v="18"/>
    <x v="18"/>
    <x v="0"/>
    <s v="12"/>
    <s v="12103"/>
    <s v="Otros complementos."/>
    <n v="37336"/>
    <n v="0"/>
    <n v="37336"/>
    <n v="41929.67"/>
    <n v="41929.67"/>
    <n v="35301.230000000003"/>
    <n v="35301.230000000003"/>
  </r>
  <r>
    <x v="3"/>
    <x v="18"/>
    <x v="18"/>
    <x v="0"/>
    <s v="14"/>
    <s v="143"/>
    <s v="Otro personal."/>
    <n v="489000"/>
    <n v="187112"/>
    <n v="676112"/>
    <n v="401238.14"/>
    <n v="401238.14"/>
    <n v="294146.74"/>
    <n v="294146.74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9.27"/>
    <n v="2509.27"/>
    <n v="472.78"/>
    <n v="472.78"/>
  </r>
  <r>
    <x v="3"/>
    <x v="18"/>
    <x v="18"/>
    <x v="0"/>
    <s v="16"/>
    <s v="16000"/>
    <s v="Seguridad Social."/>
    <n v="25373779"/>
    <n v="41633"/>
    <n v="25415412"/>
    <n v="21943749.07"/>
    <n v="21943749.07"/>
    <n v="21943749.07"/>
    <n v="21941448.670000002"/>
  </r>
  <r>
    <x v="3"/>
    <x v="18"/>
    <x v="18"/>
    <x v="0"/>
    <s v="16"/>
    <s v="16105"/>
    <s v="Pensiones a cargo de la Entidad local."/>
    <n v="1000"/>
    <n v="0"/>
    <n v="1000"/>
    <n v="723.8"/>
    <n v="723.8"/>
    <n v="723.8"/>
    <n v="723.8"/>
  </r>
  <r>
    <x v="3"/>
    <x v="18"/>
    <x v="18"/>
    <x v="0"/>
    <s v="16"/>
    <s v="16200"/>
    <s v="Formación y perfeccionamiento del personal."/>
    <n v="98760"/>
    <n v="0"/>
    <n v="98760"/>
    <n v="98760"/>
    <n v="39625.300000000003"/>
    <n v="33983.800000000003"/>
    <n v="33983.800000000003"/>
  </r>
  <r>
    <x v="3"/>
    <x v="18"/>
    <x v="18"/>
    <x v="0"/>
    <s v="16"/>
    <s v="16204"/>
    <s v="Acción social."/>
    <n v="599300"/>
    <n v="0"/>
    <n v="599300"/>
    <n v="375980.39"/>
    <n v="375980.39"/>
    <n v="361683.46"/>
    <n v="361683.46"/>
  </r>
  <r>
    <x v="3"/>
    <x v="18"/>
    <x v="18"/>
    <x v="0"/>
    <s v="16"/>
    <s v="16205"/>
    <s v="Seguros."/>
    <n v="390000"/>
    <n v="0"/>
    <n v="390000"/>
    <n v="172724.17"/>
    <n v="172724.17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605.9499999999998"/>
    <n v="2605.9499999999998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23119.3"/>
    <n v="23119.3"/>
    <n v="18574"/>
    <n v="18574"/>
  </r>
  <r>
    <x v="3"/>
    <x v="18"/>
    <x v="18"/>
    <x v="1"/>
    <s v="22"/>
    <s v="22699"/>
    <s v="Otros gastos diversos"/>
    <n v="1785"/>
    <n v="-865"/>
    <n v="920"/>
    <n v="2994.43"/>
    <n v="2994.43"/>
    <n v="2110.21"/>
    <n v="2110.21"/>
  </r>
  <r>
    <x v="3"/>
    <x v="18"/>
    <x v="18"/>
    <x v="1"/>
    <s v="22"/>
    <s v="22799"/>
    <s v="Otros trabajos realizados por otras empresas y profes."/>
    <n v="17000"/>
    <n v="0"/>
    <n v="17000"/>
    <n v="16921.990000000002"/>
    <n v="16921.990000000002"/>
    <n v="13630.79"/>
    <n v="13630.79"/>
  </r>
  <r>
    <x v="3"/>
    <x v="18"/>
    <x v="18"/>
    <x v="1"/>
    <s v="23"/>
    <s v="23020"/>
    <s v="Dietas del personal no directivo"/>
    <n v="3000"/>
    <n v="0"/>
    <n v="3000"/>
    <n v="2794.86"/>
    <n v="2794.86"/>
    <n v="2794.86"/>
    <n v="2507.16"/>
  </r>
  <r>
    <x v="3"/>
    <x v="18"/>
    <x v="18"/>
    <x v="1"/>
    <s v="23"/>
    <s v="23120"/>
    <s v="Locomoción del personal no directivo."/>
    <n v="3000"/>
    <n v="0"/>
    <n v="3000"/>
    <n v="2074.0700000000002"/>
    <n v="2074.0700000000002"/>
    <n v="2074.0700000000002"/>
    <n v="1917.12"/>
  </r>
  <r>
    <x v="3"/>
    <x v="18"/>
    <x v="18"/>
    <x v="1"/>
    <s v="23"/>
    <s v="233"/>
    <s v="Otras indemnizaciones."/>
    <n v="246500"/>
    <n v="0"/>
    <n v="246500"/>
    <n v="187027.47"/>
    <n v="187027.47"/>
    <n v="186412.42"/>
    <n v="186312.42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s v="83001"/>
    <s v="Anticipos al personal"/>
    <n v="170000"/>
    <n v="0"/>
    <n v="170000"/>
    <n v="152912.12"/>
    <n v="152912.12"/>
    <n v="152912.12"/>
    <n v="152912.12"/>
  </r>
  <r>
    <x v="3"/>
    <x v="18"/>
    <x v="18"/>
    <x v="5"/>
    <s v="83"/>
    <s v="83101"/>
    <s v="Prestamos al personal"/>
    <n v="400000"/>
    <n v="0"/>
    <n v="400000"/>
    <n v="148000"/>
    <n v="148000"/>
    <n v="140000"/>
    <n v="140000"/>
  </r>
  <r>
    <x v="3"/>
    <x v="19"/>
    <x v="19"/>
    <x v="0"/>
    <s v="12"/>
    <s v="12000"/>
    <s v="Sueldos del Grupo A1."/>
    <n v="174756"/>
    <n v="0"/>
    <n v="174756"/>
    <n v="146232.64000000001"/>
    <n v="146232.64000000001"/>
    <n v="121853.7"/>
    <n v="121853.7"/>
  </r>
  <r>
    <x v="3"/>
    <x v="19"/>
    <x v="19"/>
    <x v="0"/>
    <s v="12"/>
    <s v="12001"/>
    <s v="Sueldos del Grupo A2."/>
    <n v="69152"/>
    <n v="0"/>
    <n v="69152"/>
    <n v="53757.73"/>
    <n v="53757.73"/>
    <n v="40592.49"/>
    <n v="40592.49"/>
  </r>
  <r>
    <x v="3"/>
    <x v="19"/>
    <x v="19"/>
    <x v="0"/>
    <s v="12"/>
    <s v="12003"/>
    <s v="Sueldos del Grupo C1."/>
    <n v="11770"/>
    <n v="0"/>
    <n v="11770"/>
    <n v="11496.95"/>
    <n v="11496.95"/>
    <n v="8136.87"/>
    <n v="8136.87"/>
  </r>
  <r>
    <x v="3"/>
    <x v="19"/>
    <x v="19"/>
    <x v="0"/>
    <s v="12"/>
    <s v="12004"/>
    <s v="Sueldos del Grupo C2."/>
    <n v="9976"/>
    <n v="0"/>
    <n v="9976"/>
    <n v="9755.7099999999991"/>
    <n v="9755.7099999999991"/>
    <n v="7825.84"/>
    <n v="7825.84"/>
  </r>
  <r>
    <x v="3"/>
    <x v="19"/>
    <x v="19"/>
    <x v="0"/>
    <s v="12"/>
    <s v="12006"/>
    <s v="Trienios."/>
    <n v="38858"/>
    <n v="0"/>
    <n v="38858"/>
    <n v="39763.919999999998"/>
    <n v="39763.919999999998"/>
    <n v="33555.519999999997"/>
    <n v="33555.519999999997"/>
  </r>
  <r>
    <x v="3"/>
    <x v="19"/>
    <x v="19"/>
    <x v="0"/>
    <s v="12"/>
    <s v="12100"/>
    <s v="Complemento de destino."/>
    <n v="144845"/>
    <n v="0"/>
    <n v="144845"/>
    <n v="116921.42"/>
    <n v="116921.42"/>
    <n v="98396.160000000003"/>
    <n v="98396.160000000003"/>
  </r>
  <r>
    <x v="3"/>
    <x v="19"/>
    <x v="19"/>
    <x v="0"/>
    <s v="12"/>
    <s v="12101"/>
    <s v="Complemento específico."/>
    <n v="415932"/>
    <n v="-20000"/>
    <n v="395932"/>
    <n v="349443.47"/>
    <n v="349443.47"/>
    <n v="296645.61"/>
    <n v="296645.61"/>
  </r>
  <r>
    <x v="3"/>
    <x v="19"/>
    <x v="19"/>
    <x v="0"/>
    <s v="12"/>
    <s v="12103"/>
    <s v="Otros complementos."/>
    <n v="16411"/>
    <n v="0"/>
    <n v="16411"/>
    <n v="21367.79"/>
    <n v="21367.79"/>
    <n v="17432.39"/>
    <n v="17432.39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9803.44"/>
    <n v="5999.99"/>
    <n v="5999.99"/>
  </r>
  <r>
    <x v="3"/>
    <x v="19"/>
    <x v="19"/>
    <x v="1"/>
    <s v="21"/>
    <s v="216"/>
    <s v="Equipos para procesos de información."/>
    <n v="1221200"/>
    <n v="0"/>
    <n v="1221200"/>
    <n v="1219668.79"/>
    <n v="1219668.79"/>
    <n v="770836.85"/>
    <n v="770836.85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67000"/>
    <n v="67000"/>
    <n v="42039.22"/>
    <n v="42039.22"/>
  </r>
  <r>
    <x v="3"/>
    <x v="19"/>
    <x v="19"/>
    <x v="1"/>
    <s v="22"/>
    <s v="22200"/>
    <s v="Servicios de Telecomunicaciones."/>
    <n v="432900"/>
    <n v="0"/>
    <n v="432900"/>
    <n v="434228"/>
    <n v="434228"/>
    <n v="285742.40000000002"/>
    <n v="285742.40000000002"/>
  </r>
  <r>
    <x v="3"/>
    <x v="19"/>
    <x v="19"/>
    <x v="1"/>
    <s v="22"/>
    <s v="22699"/>
    <s v="Otros gastos diversos"/>
    <n v="3000"/>
    <n v="0"/>
    <n v="3000"/>
    <n v="2814.77"/>
    <n v="2814.77"/>
    <n v="2814.77"/>
    <n v="2814.77"/>
  </r>
  <r>
    <x v="3"/>
    <x v="19"/>
    <x v="19"/>
    <x v="1"/>
    <s v="22"/>
    <s v="22700"/>
    <s v="Limpieza y aseo."/>
    <n v="7600"/>
    <n v="0"/>
    <n v="7600"/>
    <n v="7510.47"/>
    <n v="7510.47"/>
    <n v="5006.96"/>
    <n v="5006.96"/>
  </r>
  <r>
    <x v="3"/>
    <x v="19"/>
    <x v="19"/>
    <x v="1"/>
    <s v="22"/>
    <s v="22701"/>
    <s v="Seguridad."/>
    <n v="33900"/>
    <n v="0"/>
    <n v="33900"/>
    <n v="33880"/>
    <n v="33880"/>
    <n v="13794.58"/>
    <n v="13794.58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14973.75"/>
    <n v="14973.7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510526.25"/>
    <n v="510526.25"/>
    <n v="315035.69"/>
    <n v="283309.03000000003"/>
  </r>
  <r>
    <x v="3"/>
    <x v="19"/>
    <x v="19"/>
    <x v="3"/>
    <s v="63"/>
    <s v="636"/>
    <s v="Equipos para procesos de información."/>
    <n v="938800"/>
    <n v="2570.9699999999998"/>
    <n v="941370.97"/>
    <n v="927978.28"/>
    <n v="927978.28"/>
    <n v="643843.26"/>
    <n v="643843.26"/>
  </r>
  <r>
    <x v="3"/>
    <x v="19"/>
    <x v="19"/>
    <x v="3"/>
    <s v="64"/>
    <s v="641"/>
    <s v="Gastos en aplicaciones informáticas."/>
    <n v="2855864"/>
    <n v="24207.98"/>
    <n v="2880071.98"/>
    <n v="2669687.2999999998"/>
    <n v="2666571.54"/>
    <n v="1436044.47"/>
    <n v="1436044.47"/>
  </r>
  <r>
    <x v="3"/>
    <x v="20"/>
    <x v="20"/>
    <x v="0"/>
    <s v="12"/>
    <s v="12000"/>
    <s v="Sueldos del Grupo A1."/>
    <n v="104854"/>
    <n v="0"/>
    <n v="104854"/>
    <n v="102644.62"/>
    <n v="102644.62"/>
    <n v="81934.52"/>
    <n v="81934.52"/>
  </r>
  <r>
    <x v="3"/>
    <x v="20"/>
    <x v="20"/>
    <x v="0"/>
    <s v="12"/>
    <s v="12001"/>
    <s v="Sueldos del Grupo A2."/>
    <n v="30734"/>
    <n v="0"/>
    <n v="30734"/>
    <n v="16085.91"/>
    <n v="16085.91"/>
    <n v="13530.83"/>
    <n v="13530.83"/>
  </r>
  <r>
    <x v="3"/>
    <x v="20"/>
    <x v="20"/>
    <x v="0"/>
    <s v="12"/>
    <s v="12003"/>
    <s v="Sueldos del Grupo C1."/>
    <n v="47111"/>
    <n v="0"/>
    <n v="47111"/>
    <n v="47563.519999999997"/>
    <n v="47563.519999999997"/>
    <n v="28444.54"/>
    <n v="28444.54"/>
  </r>
  <r>
    <x v="3"/>
    <x v="20"/>
    <x v="20"/>
    <x v="0"/>
    <s v="12"/>
    <s v="12004"/>
    <s v="Sueldos del Grupo C2."/>
    <n v="19952"/>
    <n v="0"/>
    <n v="19952"/>
    <n v="20492.080000000002"/>
    <n v="20492.080000000002"/>
    <n v="17430.66"/>
    <n v="17430.66"/>
  </r>
  <r>
    <x v="3"/>
    <x v="20"/>
    <x v="20"/>
    <x v="0"/>
    <s v="12"/>
    <s v="12006"/>
    <s v="Trienios."/>
    <n v="66602"/>
    <n v="0"/>
    <n v="66602"/>
    <n v="67466.58"/>
    <n v="67466.58"/>
    <n v="52539.91"/>
    <n v="52539.91"/>
  </r>
  <r>
    <x v="3"/>
    <x v="20"/>
    <x v="20"/>
    <x v="0"/>
    <s v="12"/>
    <s v="12100"/>
    <s v="Complemento de destino."/>
    <n v="141726"/>
    <n v="0"/>
    <n v="141726"/>
    <n v="129466.4"/>
    <n v="129466.4"/>
    <n v="100440.04"/>
    <n v="100440.04"/>
  </r>
  <r>
    <x v="3"/>
    <x v="20"/>
    <x v="20"/>
    <x v="0"/>
    <s v="12"/>
    <s v="12101"/>
    <s v="Complemento específico."/>
    <n v="339479"/>
    <n v="-20000"/>
    <n v="319479"/>
    <n v="335305.56"/>
    <n v="335305.56"/>
    <n v="287509.37"/>
    <n v="287509.37"/>
  </r>
  <r>
    <x v="3"/>
    <x v="20"/>
    <x v="20"/>
    <x v="0"/>
    <s v="12"/>
    <s v="12103"/>
    <s v="Otros complementos."/>
    <n v="32171"/>
    <n v="0"/>
    <n v="32171"/>
    <n v="35392.25"/>
    <n v="35392.25"/>
    <n v="29316.18"/>
    <n v="29316.1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244.0300000000002"/>
    <n v="2244.030000000000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13439.28"/>
    <n v="13439.28"/>
    <n v="13214.22"/>
    <n v="13214.22"/>
  </r>
  <r>
    <x v="3"/>
    <x v="21"/>
    <x v="21"/>
    <x v="0"/>
    <s v="12"/>
    <s v="12000"/>
    <s v="Sueldos del Grupo A1."/>
    <n v="34951"/>
    <n v="0"/>
    <n v="34951"/>
    <n v="37269.480000000003"/>
    <n v="37269.480000000003"/>
    <n v="30995.68"/>
    <n v="30995.68"/>
  </r>
  <r>
    <x v="3"/>
    <x v="21"/>
    <x v="21"/>
    <x v="0"/>
    <s v="12"/>
    <s v="12001"/>
    <s v="Sueldos del Grupo A2."/>
    <n v="30734"/>
    <n v="0"/>
    <n v="30734"/>
    <n v="31732.82"/>
    <n v="31732.82"/>
    <n v="27061.66"/>
    <n v="27061.66"/>
  </r>
  <r>
    <x v="3"/>
    <x v="21"/>
    <x v="21"/>
    <x v="0"/>
    <s v="12"/>
    <s v="12003"/>
    <s v="Sueldos del Grupo C1."/>
    <n v="188345"/>
    <n v="0"/>
    <n v="188345"/>
    <n v="186866.37"/>
    <n v="186866.37"/>
    <n v="157329.72"/>
    <n v="157329.72"/>
  </r>
  <r>
    <x v="3"/>
    <x v="21"/>
    <x v="21"/>
    <x v="0"/>
    <s v="12"/>
    <s v="12004"/>
    <s v="Sueldos del Grupo C2."/>
    <n v="89785"/>
    <n v="0"/>
    <n v="89785"/>
    <n v="85973.86"/>
    <n v="85973.86"/>
    <n v="69770"/>
    <n v="69770"/>
  </r>
  <r>
    <x v="3"/>
    <x v="21"/>
    <x v="21"/>
    <x v="0"/>
    <s v="12"/>
    <s v="12006"/>
    <s v="Trienios."/>
    <n v="110797"/>
    <n v="0"/>
    <n v="110797"/>
    <n v="113225.85"/>
    <n v="113225.85"/>
    <n v="96657.57"/>
    <n v="96657.57"/>
  </r>
  <r>
    <x v="3"/>
    <x v="21"/>
    <x v="21"/>
    <x v="0"/>
    <s v="12"/>
    <s v="12100"/>
    <s v="Complemento de destino."/>
    <n v="210667"/>
    <n v="0"/>
    <n v="210667"/>
    <n v="207971.35"/>
    <n v="207971.35"/>
    <n v="174680.65"/>
    <n v="174680.65"/>
  </r>
  <r>
    <x v="3"/>
    <x v="21"/>
    <x v="21"/>
    <x v="0"/>
    <s v="12"/>
    <s v="12101"/>
    <s v="Complemento específico."/>
    <n v="476140"/>
    <n v="0"/>
    <n v="476140"/>
    <n v="468923.22"/>
    <n v="468923.22"/>
    <n v="418389.96"/>
    <n v="418389.96"/>
  </r>
  <r>
    <x v="3"/>
    <x v="21"/>
    <x v="21"/>
    <x v="0"/>
    <s v="12"/>
    <s v="12103"/>
    <s v="Otros complementos."/>
    <n v="59277"/>
    <n v="0"/>
    <n v="59277"/>
    <n v="65520.82"/>
    <n v="65520.82"/>
    <n v="54916.69"/>
    <n v="54916.69"/>
  </r>
  <r>
    <x v="3"/>
    <x v="21"/>
    <x v="21"/>
    <x v="0"/>
    <s v="13"/>
    <s v="13000"/>
    <s v="Retribuciones básicas."/>
    <n v="77994"/>
    <n v="0"/>
    <n v="77994"/>
    <n v="80054.28"/>
    <n v="80054.28"/>
    <n v="68488.759999999995"/>
    <n v="68488.759999999995"/>
  </r>
  <r>
    <x v="3"/>
    <x v="21"/>
    <x v="21"/>
    <x v="0"/>
    <s v="13"/>
    <s v="13002"/>
    <s v="Otras remuneraciones."/>
    <n v="70124"/>
    <n v="3000"/>
    <n v="73124"/>
    <n v="70965.48"/>
    <n v="70965.48"/>
    <n v="62788.09"/>
    <n v="62788.09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2451.14"/>
    <n v="2451.14"/>
  </r>
  <r>
    <x v="3"/>
    <x v="21"/>
    <x v="21"/>
    <x v="1"/>
    <s v="22"/>
    <s v="22000"/>
    <s v="Ordinario no inventariable."/>
    <n v="1500"/>
    <n v="0"/>
    <n v="1500"/>
    <n v="688.09"/>
    <n v="688.09"/>
    <n v="688.09"/>
    <n v="688.09"/>
  </r>
  <r>
    <x v="3"/>
    <x v="21"/>
    <x v="21"/>
    <x v="1"/>
    <s v="22"/>
    <s v="22199"/>
    <s v="Otros suministros."/>
    <n v="1000"/>
    <n v="0"/>
    <n v="1000"/>
    <n v="29.73"/>
    <n v="29.73"/>
    <n v="29.73"/>
    <n v="29.73"/>
  </r>
  <r>
    <x v="3"/>
    <x v="21"/>
    <x v="21"/>
    <x v="1"/>
    <s v="22"/>
    <s v="22201"/>
    <s v="Postales."/>
    <n v="1286000"/>
    <n v="360000"/>
    <n v="1646000"/>
    <n v="1130000"/>
    <n v="1130000"/>
    <n v="1001313.99"/>
    <n v="1001313.99"/>
  </r>
  <r>
    <x v="3"/>
    <x v="21"/>
    <x v="21"/>
    <x v="1"/>
    <s v="22"/>
    <s v="22699"/>
    <s v="Otros gastos diversos"/>
    <n v="4500"/>
    <n v="0"/>
    <n v="4500"/>
    <n v="1328.28"/>
    <n v="1328.28"/>
    <n v="1328.28"/>
    <n v="1328.28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374223.78"/>
    <n v="374223.78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5735.79"/>
    <n v="15735.79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-2000"/>
    <n v="32951"/>
    <n v="32149.34"/>
    <n v="32149.34"/>
    <n v="25619.98"/>
    <n v="25619.98"/>
  </r>
  <r>
    <x v="3"/>
    <x v="23"/>
    <x v="23"/>
    <x v="0"/>
    <s v="12"/>
    <s v="12003"/>
    <s v="Sueldos del Grupo C1."/>
    <n v="23539"/>
    <n v="0"/>
    <n v="23539"/>
    <n v="24076.22"/>
    <n v="24076.22"/>
    <n v="20552.560000000001"/>
    <n v="20552.560000000001"/>
  </r>
  <r>
    <x v="3"/>
    <x v="23"/>
    <x v="23"/>
    <x v="0"/>
    <s v="12"/>
    <s v="12006"/>
    <s v="Trienios."/>
    <n v="15582"/>
    <n v="0"/>
    <n v="15582"/>
    <n v="14581.71"/>
    <n v="14581.71"/>
    <n v="11900.34"/>
    <n v="11900.34"/>
  </r>
  <r>
    <x v="3"/>
    <x v="23"/>
    <x v="23"/>
    <x v="0"/>
    <s v="12"/>
    <s v="12100"/>
    <s v="Complemento de destino."/>
    <n v="40174"/>
    <n v="0"/>
    <n v="40174"/>
    <n v="39286"/>
    <n v="39286"/>
    <n v="31232.04"/>
    <n v="31232.04"/>
  </r>
  <r>
    <x v="3"/>
    <x v="23"/>
    <x v="23"/>
    <x v="0"/>
    <s v="12"/>
    <s v="12101"/>
    <s v="Complemento específico."/>
    <n v="96397"/>
    <n v="0"/>
    <n v="96397"/>
    <n v="95413.68"/>
    <n v="95413.68"/>
    <n v="73816.08"/>
    <n v="73816.08"/>
  </r>
  <r>
    <x v="3"/>
    <x v="23"/>
    <x v="23"/>
    <x v="0"/>
    <s v="12"/>
    <s v="12103"/>
    <s v="Otros complementos."/>
    <n v="7682"/>
    <n v="0"/>
    <n v="7682"/>
    <n v="7568.27"/>
    <n v="7568.27"/>
    <n v="6076.4"/>
    <n v="6076.4"/>
  </r>
  <r>
    <x v="3"/>
    <x v="23"/>
    <x v="23"/>
    <x v="0"/>
    <s v="15"/>
    <s v="151"/>
    <s v="Gratificaciones."/>
    <n v="0"/>
    <n v="2000"/>
    <n v="2000"/>
    <n v="0"/>
    <n v="0"/>
    <n v="0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652.91"/>
    <n v="652.91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64.8"/>
    <n v="64.8"/>
    <n v="64.8"/>
    <n v="64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85893.83"/>
    <n v="85893.83"/>
    <n v="69666.100000000006"/>
    <n v="69666.100000000006"/>
  </r>
  <r>
    <x v="3"/>
    <x v="24"/>
    <x v="24"/>
    <x v="0"/>
    <s v="12"/>
    <s v="12001"/>
    <s v="Sueldos del Grupo A2."/>
    <n v="61468"/>
    <n v="0"/>
    <n v="61468"/>
    <n v="48775.68"/>
    <n v="48775.68"/>
    <n v="41609.19"/>
    <n v="41609.19"/>
  </r>
  <r>
    <x v="3"/>
    <x v="24"/>
    <x v="24"/>
    <x v="0"/>
    <s v="12"/>
    <s v="12003"/>
    <s v="Sueldos del Grupo C1."/>
    <n v="235423"/>
    <n v="0"/>
    <n v="235423"/>
    <n v="223054.7"/>
    <n v="223054.7"/>
    <n v="189926.32"/>
    <n v="189926.32"/>
  </r>
  <r>
    <x v="3"/>
    <x v="24"/>
    <x v="24"/>
    <x v="0"/>
    <s v="12"/>
    <s v="12004"/>
    <s v="Sueldos del Grupo C2."/>
    <n v="79809"/>
    <n v="0"/>
    <n v="79809"/>
    <n v="83393.960000000006"/>
    <n v="83393.960000000006"/>
    <n v="65201.13"/>
    <n v="65201.13"/>
  </r>
  <r>
    <x v="3"/>
    <x v="24"/>
    <x v="24"/>
    <x v="0"/>
    <s v="12"/>
    <s v="12006"/>
    <s v="Trienios."/>
    <n v="131899"/>
    <n v="0"/>
    <n v="131899"/>
    <n v="139582.1"/>
    <n v="139582.1"/>
    <n v="117992.96000000001"/>
    <n v="117992.96000000001"/>
  </r>
  <r>
    <x v="3"/>
    <x v="24"/>
    <x v="24"/>
    <x v="0"/>
    <s v="12"/>
    <s v="12100"/>
    <s v="Complemento de destino."/>
    <n v="296084"/>
    <n v="0"/>
    <n v="296084"/>
    <n v="268544.98"/>
    <n v="268544.98"/>
    <n v="219661.59"/>
    <n v="219661.59"/>
  </r>
  <r>
    <x v="3"/>
    <x v="24"/>
    <x v="24"/>
    <x v="0"/>
    <s v="12"/>
    <s v="12101"/>
    <s v="Complemento específico."/>
    <n v="694295"/>
    <n v="0"/>
    <n v="694295"/>
    <n v="670964.27"/>
    <n v="670964.27"/>
    <n v="574931.89"/>
    <n v="574931.89"/>
  </r>
  <r>
    <x v="3"/>
    <x v="24"/>
    <x v="24"/>
    <x v="0"/>
    <s v="12"/>
    <s v="12103"/>
    <s v="Otros complementos."/>
    <n v="66190"/>
    <n v="0"/>
    <n v="66190"/>
    <n v="91379.97"/>
    <n v="91379.97"/>
    <n v="78698.789999999994"/>
    <n v="78698.789999999994"/>
  </r>
  <r>
    <x v="3"/>
    <x v="24"/>
    <x v="24"/>
    <x v="0"/>
    <s v="13"/>
    <s v="13000"/>
    <s v="Retribuciones básicas."/>
    <n v="35322"/>
    <n v="0"/>
    <n v="35322"/>
    <n v="36173.24"/>
    <n v="36173.24"/>
    <n v="30901.37"/>
    <n v="30901.37"/>
  </r>
  <r>
    <x v="3"/>
    <x v="24"/>
    <x v="24"/>
    <x v="0"/>
    <s v="13"/>
    <s v="13002"/>
    <s v="Otras remuneraciones."/>
    <n v="34104"/>
    <n v="2000"/>
    <n v="36104"/>
    <n v="35236.22"/>
    <n v="35236.22"/>
    <n v="30914.1"/>
    <n v="30914.1"/>
  </r>
  <r>
    <x v="3"/>
    <x v="24"/>
    <x v="24"/>
    <x v="0"/>
    <s v="15"/>
    <s v="151"/>
    <s v="Gratificaciones."/>
    <n v="7000"/>
    <n v="0"/>
    <n v="7000"/>
    <n v="1296"/>
    <n v="1296"/>
    <n v="1296"/>
    <n v="1296"/>
  </r>
  <r>
    <x v="3"/>
    <x v="24"/>
    <x v="24"/>
    <x v="1"/>
    <s v="20"/>
    <s v="203"/>
    <s v="Arrendamientos de maquinaria, instalaciones y utillaje."/>
    <n v="8075"/>
    <n v="0"/>
    <n v="8075"/>
    <n v="7000"/>
    <n v="7000"/>
    <n v="3554.22"/>
    <n v="3554.22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773.6"/>
    <n v="11773.6"/>
    <n v="5116.99"/>
    <n v="5116.99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419.37"/>
    <n v="31419.37"/>
  </r>
  <r>
    <x v="3"/>
    <x v="24"/>
    <x v="24"/>
    <x v="3"/>
    <s v="64"/>
    <s v="641"/>
    <s v="Gastos en aplicaciones informáticas."/>
    <n v="1008728"/>
    <n v="116910.2"/>
    <n v="1125638.2"/>
    <n v="1120573.8700000001"/>
    <n v="1120536.96"/>
    <n v="185212.24"/>
    <n v="185212.24"/>
  </r>
  <r>
    <x v="3"/>
    <x v="25"/>
    <x v="25"/>
    <x v="0"/>
    <s v="12"/>
    <s v="12000"/>
    <s v="Sueldos del Grupo A1."/>
    <n v="87378"/>
    <n v="0"/>
    <n v="87378"/>
    <n v="95700.06"/>
    <n v="95700.06"/>
    <n v="76491.570000000007"/>
    <n v="76491.570000000007"/>
  </r>
  <r>
    <x v="3"/>
    <x v="25"/>
    <x v="25"/>
    <x v="0"/>
    <s v="12"/>
    <s v="12001"/>
    <s v="Sueldos del Grupo A2."/>
    <n v="46101"/>
    <n v="0"/>
    <n v="46101"/>
    <n v="48379.27"/>
    <n v="48379.27"/>
    <n v="39483.47"/>
    <n v="39483.47"/>
  </r>
  <r>
    <x v="3"/>
    <x v="25"/>
    <x v="25"/>
    <x v="0"/>
    <s v="12"/>
    <s v="12003"/>
    <s v="Sueldos del Grupo C1."/>
    <n v="223719"/>
    <n v="0"/>
    <n v="223719"/>
    <n v="171055.01"/>
    <n v="171055.01"/>
    <n v="146481.65"/>
    <n v="146481.65"/>
  </r>
  <r>
    <x v="3"/>
    <x v="25"/>
    <x v="25"/>
    <x v="0"/>
    <s v="12"/>
    <s v="12004"/>
    <s v="Sueldos del Grupo C2."/>
    <n v="69833"/>
    <n v="0"/>
    <n v="69833"/>
    <n v="89204.5"/>
    <n v="89204.5"/>
    <n v="68583.08"/>
    <n v="68583.08"/>
  </r>
  <r>
    <x v="3"/>
    <x v="25"/>
    <x v="25"/>
    <x v="0"/>
    <s v="12"/>
    <s v="12006"/>
    <s v="Trienios."/>
    <n v="128358"/>
    <n v="0"/>
    <n v="128358"/>
    <n v="121068.43"/>
    <n v="121068.43"/>
    <n v="104037.07"/>
    <n v="104037.07"/>
  </r>
  <r>
    <x v="3"/>
    <x v="25"/>
    <x v="25"/>
    <x v="0"/>
    <s v="12"/>
    <s v="12100"/>
    <s v="Complemento de destino."/>
    <n v="256639"/>
    <n v="0"/>
    <n v="256639"/>
    <n v="235773.14"/>
    <n v="235773.14"/>
    <n v="197252.68"/>
    <n v="197252.68"/>
  </r>
  <r>
    <x v="3"/>
    <x v="25"/>
    <x v="25"/>
    <x v="0"/>
    <s v="12"/>
    <s v="12101"/>
    <s v="Complemento específico."/>
    <n v="610058"/>
    <n v="0"/>
    <n v="610058"/>
    <n v="653971.23"/>
    <n v="653971.23"/>
    <n v="546116.79"/>
    <n v="546116.79"/>
  </r>
  <r>
    <x v="3"/>
    <x v="25"/>
    <x v="25"/>
    <x v="0"/>
    <s v="12"/>
    <s v="12103"/>
    <s v="Otros complementos."/>
    <n v="64488"/>
    <n v="0"/>
    <n v="64488"/>
    <n v="65294.74"/>
    <n v="65294.74"/>
    <n v="52760.33"/>
    <n v="52760.33"/>
  </r>
  <r>
    <x v="3"/>
    <x v="25"/>
    <x v="25"/>
    <x v="0"/>
    <s v="13"/>
    <s v="13000"/>
    <s v="Retribuciones básicas."/>
    <n v="60743"/>
    <n v="0"/>
    <n v="60743"/>
    <n v="60342.13"/>
    <n v="60342.13"/>
    <n v="53073.22"/>
    <n v="53073.22"/>
  </r>
  <r>
    <x v="3"/>
    <x v="25"/>
    <x v="25"/>
    <x v="0"/>
    <s v="13"/>
    <s v="13002"/>
    <s v="Otras remuneraciones."/>
    <n v="57375"/>
    <n v="0"/>
    <n v="57375"/>
    <n v="51359.61"/>
    <n v="51359.61"/>
    <n v="44560.95"/>
    <n v="44560.95"/>
  </r>
  <r>
    <x v="3"/>
    <x v="25"/>
    <x v="25"/>
    <x v="0"/>
    <s v="13"/>
    <s v="131"/>
    <s v="Laboral temporal."/>
    <n v="77900"/>
    <n v="0"/>
    <n v="77900"/>
    <n v="74773.119999999995"/>
    <n v="74773.119999999995"/>
    <n v="64144.03"/>
    <n v="64144.03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3210.69"/>
    <n v="3210.69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389.94"/>
    <n v="51389.94"/>
    <n v="32716.799999999999"/>
    <n v="32716.799999999999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6551.480000000003"/>
    <n v="36551.480000000003"/>
    <n v="30995.68"/>
    <n v="30995.68"/>
  </r>
  <r>
    <x v="4"/>
    <x v="26"/>
    <x v="26"/>
    <x v="0"/>
    <s v="12"/>
    <s v="12001"/>
    <s v="Sueldos del Grupo A2."/>
    <n v="15367"/>
    <n v="0"/>
    <n v="15367"/>
    <n v="15043.41"/>
    <n v="15043.41"/>
    <n v="11258.63"/>
    <n v="11258.63"/>
  </r>
  <r>
    <x v="4"/>
    <x v="26"/>
    <x v="26"/>
    <x v="0"/>
    <s v="12"/>
    <s v="12003"/>
    <s v="Sueldos del Grupo C1."/>
    <n v="23539"/>
    <n v="0"/>
    <n v="23539"/>
    <n v="24176.22"/>
    <n v="24176.22"/>
    <n v="20380.95"/>
    <n v="20380.95"/>
  </r>
  <r>
    <x v="4"/>
    <x v="26"/>
    <x v="26"/>
    <x v="0"/>
    <s v="12"/>
    <s v="12004"/>
    <s v="Sueldos del Grupo C2."/>
    <n v="9976"/>
    <n v="0"/>
    <n v="9976"/>
    <n v="8235.84"/>
    <n v="8235.84"/>
    <n v="5972.65"/>
    <n v="5972.65"/>
  </r>
  <r>
    <x v="4"/>
    <x v="26"/>
    <x v="26"/>
    <x v="0"/>
    <s v="12"/>
    <s v="12006"/>
    <s v="Trienios."/>
    <n v="27902"/>
    <n v="0"/>
    <n v="27902"/>
    <n v="29776.46"/>
    <n v="29776.46"/>
    <n v="25000.55"/>
    <n v="25000.55"/>
  </r>
  <r>
    <x v="4"/>
    <x v="26"/>
    <x v="26"/>
    <x v="0"/>
    <s v="12"/>
    <s v="12100"/>
    <s v="Complemento de destino."/>
    <n v="66432"/>
    <n v="0"/>
    <n v="66432"/>
    <n v="62220.57"/>
    <n v="62220.57"/>
    <n v="50878.58"/>
    <n v="50878.58"/>
  </r>
  <r>
    <x v="4"/>
    <x v="26"/>
    <x v="26"/>
    <x v="0"/>
    <s v="12"/>
    <s v="12101"/>
    <s v="Complemento específico."/>
    <n v="165776"/>
    <n v="0"/>
    <n v="165776"/>
    <n v="155905.65"/>
    <n v="155905.65"/>
    <n v="126101.35"/>
    <n v="126101.35"/>
  </r>
  <r>
    <x v="4"/>
    <x v="26"/>
    <x v="26"/>
    <x v="0"/>
    <s v="12"/>
    <s v="12103"/>
    <s v="Otros complementos."/>
    <n v="11788"/>
    <n v="0"/>
    <n v="11788"/>
    <n v="15184.12"/>
    <n v="15184.12"/>
    <n v="12566.78"/>
    <n v="12566.78"/>
  </r>
  <r>
    <x v="4"/>
    <x v="26"/>
    <x v="26"/>
    <x v="1"/>
    <s v="20"/>
    <s v="203"/>
    <s v="Arrendamientos de maquinaria, instalaciones y utillaje."/>
    <n v="3000"/>
    <n v="0"/>
    <n v="3000"/>
    <n v="3000"/>
    <n v="3000"/>
    <n v="869.1"/>
    <n v="869.1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s v="12000"/>
    <s v="Sueldos del Grupo A1."/>
    <n v="0"/>
    <n v="0"/>
    <n v="0"/>
    <n v="20277.28"/>
    <n v="20277.28"/>
    <n v="17499.64"/>
    <n v="17499.64"/>
  </r>
  <r>
    <x v="4"/>
    <x v="27"/>
    <x v="27"/>
    <x v="0"/>
    <s v="12"/>
    <s v="12001"/>
    <s v="Sueldos del Grupo A2."/>
    <n v="15452"/>
    <n v="0"/>
    <n v="15452"/>
    <n v="18579.14"/>
    <n v="18579.14"/>
    <n v="15731.22"/>
    <n v="15731.22"/>
  </r>
  <r>
    <x v="4"/>
    <x v="27"/>
    <x v="27"/>
    <x v="0"/>
    <s v="12"/>
    <s v="12003"/>
    <s v="Sueldos del Grupo C1."/>
    <n v="11770"/>
    <n v="0"/>
    <n v="11770"/>
    <n v="24103.22"/>
    <n v="24103.22"/>
    <n v="20766.59"/>
    <n v="20766.59"/>
  </r>
  <r>
    <x v="4"/>
    <x v="27"/>
    <x v="27"/>
    <x v="0"/>
    <s v="12"/>
    <s v="12004"/>
    <s v="Sueldos del Grupo C2."/>
    <n v="19952"/>
    <n v="0"/>
    <n v="19952"/>
    <n v="5477.32"/>
    <n v="5477.32"/>
    <n v="3593.98"/>
    <n v="3593.98"/>
  </r>
  <r>
    <x v="4"/>
    <x v="27"/>
    <x v="27"/>
    <x v="0"/>
    <s v="12"/>
    <s v="12006"/>
    <s v="Trienios."/>
    <n v="13227"/>
    <n v="0"/>
    <n v="13227"/>
    <n v="13873.65"/>
    <n v="13873.65"/>
    <n v="11967.65"/>
    <n v="11967.65"/>
  </r>
  <r>
    <x v="4"/>
    <x v="27"/>
    <x v="27"/>
    <x v="0"/>
    <s v="12"/>
    <s v="12100"/>
    <s v="Complemento de destino."/>
    <n v="27257"/>
    <n v="0"/>
    <n v="27257"/>
    <n v="38128.22"/>
    <n v="38128.22"/>
    <n v="32277.81"/>
    <n v="32277.81"/>
  </r>
  <r>
    <x v="4"/>
    <x v="27"/>
    <x v="27"/>
    <x v="0"/>
    <s v="12"/>
    <s v="12101"/>
    <s v="Complemento específico."/>
    <n v="67564"/>
    <n v="0"/>
    <n v="67564"/>
    <n v="114516.17"/>
    <n v="114516.17"/>
    <n v="114457.41"/>
    <n v="114457.41"/>
  </r>
  <r>
    <x v="4"/>
    <x v="27"/>
    <x v="27"/>
    <x v="0"/>
    <s v="12"/>
    <s v="12103"/>
    <s v="Otros complementos."/>
    <n v="6890"/>
    <n v="0"/>
    <n v="6890"/>
    <n v="7143.57"/>
    <n v="7143.57"/>
    <n v="5707.01"/>
    <n v="5707.01"/>
  </r>
  <r>
    <x v="4"/>
    <x v="27"/>
    <x v="27"/>
    <x v="0"/>
    <s v="13"/>
    <s v="13000"/>
    <s v="Retribuciones básicas."/>
    <n v="191950"/>
    <n v="0"/>
    <n v="191950"/>
    <n v="175761.1"/>
    <n v="175761.1"/>
    <n v="143904.78"/>
    <n v="143904.78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8642.65"/>
    <n v="168642.65"/>
    <n v="138657.03"/>
    <n v="138657.03"/>
  </r>
  <r>
    <x v="4"/>
    <x v="27"/>
    <x v="27"/>
    <x v="1"/>
    <s v="20"/>
    <s v="203"/>
    <s v="Arrendamientos de maquinaria, instalaciones y utillaje."/>
    <n v="2000"/>
    <n v="0"/>
    <n v="2000"/>
    <n v="2000"/>
    <n v="2000"/>
    <n v="583.41999999999996"/>
    <n v="583.4199999999999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605"/>
    <n v="605"/>
    <n v="605"/>
    <n v="0"/>
  </r>
  <r>
    <x v="4"/>
    <x v="27"/>
    <x v="27"/>
    <x v="1"/>
    <s v="22"/>
    <s v="22100"/>
    <s v="Energía eléctrica."/>
    <n v="8000"/>
    <n v="0"/>
    <n v="8000"/>
    <n v="8000"/>
    <n v="8000"/>
    <n v="2866.84"/>
    <n v="2866.84"/>
  </r>
  <r>
    <x v="4"/>
    <x v="27"/>
    <x v="27"/>
    <x v="1"/>
    <s v="22"/>
    <s v="22102"/>
    <s v="Gas."/>
    <n v="2200"/>
    <n v="0"/>
    <n v="2200"/>
    <n v="2200"/>
    <n v="2200"/>
    <n v="1032.75"/>
    <n v="1032.75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229.3"/>
    <n v="229.3"/>
    <n v="229.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78000"/>
    <n v="131000"/>
    <n v="81832.38"/>
    <n v="81832.38"/>
    <n v="79419.34"/>
    <n v="79419.34"/>
  </r>
  <r>
    <x v="4"/>
    <x v="27"/>
    <x v="27"/>
    <x v="1"/>
    <s v="22"/>
    <s v="22700"/>
    <s v="Limpieza y aseo."/>
    <n v="4462"/>
    <n v="0"/>
    <n v="4462"/>
    <n v="5126.7700000000004"/>
    <n v="5126.7700000000004"/>
    <n v="4383.1899999999996"/>
    <n v="4383.1899999999996"/>
  </r>
  <r>
    <x v="4"/>
    <x v="27"/>
    <x v="27"/>
    <x v="1"/>
    <s v="22"/>
    <s v="22706"/>
    <s v="Estudios y trabajos técnicos."/>
    <n v="18000"/>
    <n v="0"/>
    <n v="18000"/>
    <n v="11277.08"/>
    <n v="11277.08"/>
    <n v="2988.58"/>
    <n v="2631.69"/>
  </r>
  <r>
    <x v="4"/>
    <x v="27"/>
    <x v="27"/>
    <x v="1"/>
    <s v="22"/>
    <s v="22799"/>
    <s v="Otros trabajos realizados por otras empresas y profes."/>
    <n v="35000"/>
    <n v="0"/>
    <n v="35000"/>
    <n v="90495.42"/>
    <n v="90495.42"/>
    <n v="53145.61"/>
    <n v="53145.61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66464.7"/>
    <n v="66464.7"/>
    <n v="15567.86"/>
    <n v="15567.86"/>
  </r>
  <r>
    <x v="4"/>
    <x v="28"/>
    <x v="28"/>
    <x v="0"/>
    <s v="12"/>
    <s v="12000"/>
    <s v="Sueldos del Grupo A1."/>
    <n v="34951"/>
    <n v="0"/>
    <n v="34951"/>
    <n v="46462.01"/>
    <n v="46462.01"/>
    <n v="41649.82"/>
    <n v="41649.82"/>
  </r>
  <r>
    <x v="4"/>
    <x v="28"/>
    <x v="28"/>
    <x v="0"/>
    <s v="12"/>
    <s v="12001"/>
    <s v="Sueldos del Grupo A2."/>
    <n v="46101"/>
    <n v="0"/>
    <n v="46101"/>
    <n v="15885.91"/>
    <n v="15885.91"/>
    <n v="13530.83"/>
    <n v="13530.83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759.7800000000007"/>
    <n v="9759.7800000000007"/>
    <n v="8297.89"/>
    <n v="8297.89"/>
  </r>
  <r>
    <x v="4"/>
    <x v="28"/>
    <x v="28"/>
    <x v="0"/>
    <s v="12"/>
    <s v="12006"/>
    <s v="Trienios."/>
    <n v="18816"/>
    <n v="0"/>
    <n v="18816"/>
    <n v="20546.98"/>
    <n v="20546.98"/>
    <n v="17469.080000000002"/>
    <n v="17469.080000000002"/>
  </r>
  <r>
    <x v="4"/>
    <x v="28"/>
    <x v="28"/>
    <x v="0"/>
    <s v="12"/>
    <s v="12100"/>
    <s v="Complemento de destino."/>
    <n v="59025"/>
    <n v="0"/>
    <n v="59025"/>
    <n v="42908.76"/>
    <n v="42908.76"/>
    <n v="38020.129999999997"/>
    <n v="38020.129999999997"/>
  </r>
  <r>
    <x v="4"/>
    <x v="28"/>
    <x v="28"/>
    <x v="0"/>
    <s v="12"/>
    <s v="12101"/>
    <s v="Complemento específico."/>
    <n v="146265"/>
    <n v="0"/>
    <n v="146265"/>
    <n v="98861.08"/>
    <n v="98861.08"/>
    <n v="98309.25"/>
    <n v="98309.25"/>
  </r>
  <r>
    <x v="4"/>
    <x v="28"/>
    <x v="28"/>
    <x v="0"/>
    <s v="12"/>
    <s v="12103"/>
    <s v="Otros complementos."/>
    <n v="6486"/>
    <n v="0"/>
    <n v="6486"/>
    <n v="10769.25"/>
    <n v="10769.25"/>
    <n v="9267.51"/>
    <n v="9267.51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8000"/>
    <n v="0"/>
    <n v="8000"/>
    <n v="4302.1499999999996"/>
    <n v="4302.1499999999996"/>
    <n v="1783.3"/>
    <n v="1549.3"/>
  </r>
  <r>
    <x v="4"/>
    <x v="28"/>
    <x v="28"/>
    <x v="1"/>
    <s v="22"/>
    <s v="22699"/>
    <s v="Otros gastos diversos"/>
    <n v="10000"/>
    <n v="0"/>
    <n v="10000"/>
    <n v="7443.12"/>
    <n v="7443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2811.13"/>
    <n v="2811.13"/>
    <n v="633.13"/>
    <n v="633.13"/>
  </r>
  <r>
    <x v="4"/>
    <x v="28"/>
    <x v="28"/>
    <x v="2"/>
    <s v="46"/>
    <s v="467"/>
    <s v="A Consorcios."/>
    <n v="1494400"/>
    <n v="0"/>
    <n v="1494400"/>
    <n v="1494400"/>
    <n v="1494400"/>
    <n v="1494400"/>
    <n v="14944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280000"/>
    <n v="560000"/>
    <n v="560000"/>
    <n v="560000"/>
    <n v="406000"/>
    <n v="406000"/>
  </r>
  <r>
    <x v="4"/>
    <x v="28"/>
    <x v="28"/>
    <x v="2"/>
    <s v="48"/>
    <s v="48999"/>
    <s v="Otras transf. a Familias e Instituciones sin fines de lucro."/>
    <n v="9300"/>
    <n v="9232.7800000000007"/>
    <n v="18532.78"/>
    <n v="18532.78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5777.66"/>
    <n v="45777.66"/>
    <n v="44909.72"/>
    <n v="44909.72"/>
  </r>
  <r>
    <x v="5"/>
    <x v="29"/>
    <x v="29"/>
    <x v="0"/>
    <s v="12"/>
    <s v="12003"/>
    <s v="Sueldos del Grupo C1."/>
    <n v="23539"/>
    <n v="0"/>
    <n v="23539"/>
    <n v="20321.05"/>
    <n v="20321.05"/>
    <n v="18209.740000000002"/>
    <n v="18209.740000000002"/>
  </r>
  <r>
    <x v="5"/>
    <x v="29"/>
    <x v="29"/>
    <x v="0"/>
    <s v="12"/>
    <s v="12004"/>
    <s v="Sueldos del Grupo C2."/>
    <n v="9976"/>
    <n v="0"/>
    <n v="9976"/>
    <n v="10126.07"/>
    <n v="10126.07"/>
    <n v="9796.7900000000009"/>
    <n v="9796.7900000000009"/>
  </r>
  <r>
    <x v="5"/>
    <x v="29"/>
    <x v="29"/>
    <x v="0"/>
    <s v="12"/>
    <s v="12006"/>
    <s v="Trienios."/>
    <n v="20989"/>
    <n v="0"/>
    <n v="20989"/>
    <n v="26889.57"/>
    <n v="26889.57"/>
    <n v="23926.78"/>
    <n v="23926.78"/>
  </r>
  <r>
    <x v="5"/>
    <x v="29"/>
    <x v="29"/>
    <x v="0"/>
    <s v="12"/>
    <s v="12100"/>
    <s v="Complemento de destino."/>
    <n v="61083"/>
    <n v="0"/>
    <n v="61083"/>
    <n v="58299.74"/>
    <n v="58299.74"/>
    <n v="51123.88"/>
    <n v="51123.88"/>
  </r>
  <r>
    <x v="5"/>
    <x v="29"/>
    <x v="29"/>
    <x v="0"/>
    <s v="12"/>
    <s v="12101"/>
    <s v="Complemento específico."/>
    <n v="150314"/>
    <n v="-5000"/>
    <n v="145314"/>
    <n v="131268.35999999999"/>
    <n v="131268.35999999999"/>
    <n v="124700.22"/>
    <n v="124700.22"/>
  </r>
  <r>
    <x v="5"/>
    <x v="29"/>
    <x v="29"/>
    <x v="0"/>
    <s v="12"/>
    <s v="12103"/>
    <s v="Otros complementos."/>
    <n v="9813"/>
    <n v="0"/>
    <n v="9813"/>
    <n v="13412.85"/>
    <n v="13412.85"/>
    <n v="11358.42"/>
    <n v="11358.42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1"/>
    <s v="23"/>
    <s v="23120"/>
    <s v="Locomoción del personal no directivo."/>
    <n v="0"/>
    <n v="0"/>
    <n v="0"/>
    <n v="0"/>
    <n v="0"/>
    <n v="0"/>
    <n v="0"/>
  </r>
  <r>
    <x v="5"/>
    <x v="30"/>
    <x v="30"/>
    <x v="0"/>
    <s v="12"/>
    <s v="12000"/>
    <s v="Sueldos del Grupo A1."/>
    <n v="17476"/>
    <n v="0"/>
    <n v="17476"/>
    <n v="18753.68"/>
    <n v="18753.68"/>
    <n v="15546.91"/>
    <n v="15546.91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9686.2099999999991"/>
    <n v="9686.2099999999991"/>
    <n v="8244.59"/>
    <n v="8244.59"/>
  </r>
  <r>
    <x v="5"/>
    <x v="30"/>
    <x v="30"/>
    <x v="0"/>
    <s v="12"/>
    <s v="12006"/>
    <s v="Trienios."/>
    <n v="8220"/>
    <n v="0"/>
    <n v="8220"/>
    <n v="8426.73"/>
    <n v="8426.73"/>
    <n v="7220.12"/>
    <n v="7220.12"/>
  </r>
  <r>
    <x v="5"/>
    <x v="30"/>
    <x v="30"/>
    <x v="0"/>
    <s v="12"/>
    <s v="12100"/>
    <s v="Complemento de destino."/>
    <n v="14824"/>
    <n v="0"/>
    <n v="14824"/>
    <n v="16049.5"/>
    <n v="16049.5"/>
    <n v="12787.49"/>
    <n v="12787.49"/>
  </r>
  <r>
    <x v="5"/>
    <x v="30"/>
    <x v="30"/>
    <x v="0"/>
    <s v="12"/>
    <s v="12101"/>
    <s v="Complemento específico."/>
    <n v="39683"/>
    <n v="0"/>
    <n v="39683"/>
    <n v="40020.6"/>
    <n v="40020.6"/>
    <n v="34241.15"/>
    <n v="34241.15"/>
  </r>
  <r>
    <x v="5"/>
    <x v="30"/>
    <x v="30"/>
    <x v="0"/>
    <s v="12"/>
    <s v="12103"/>
    <s v="Otros complementos."/>
    <n v="5114"/>
    <n v="0"/>
    <n v="5114"/>
    <n v="5978.98"/>
    <n v="5978.98"/>
    <n v="4608.37"/>
    <n v="4608.37"/>
  </r>
  <r>
    <x v="5"/>
    <x v="30"/>
    <x v="30"/>
    <x v="1"/>
    <s v="21"/>
    <s v="212"/>
    <s v="Reparación de edificios y otras construcciones."/>
    <n v="15000"/>
    <n v="0"/>
    <n v="15000"/>
    <n v="20567.46"/>
    <n v="15862.97"/>
    <n v="14790.43"/>
    <n v="14790.43"/>
  </r>
  <r>
    <x v="5"/>
    <x v="30"/>
    <x v="30"/>
    <x v="1"/>
    <s v="21"/>
    <s v="213"/>
    <s v="Reparación de maquinaria, instalaciones técnicas y utillaje."/>
    <n v="36000"/>
    <n v="0"/>
    <n v="36000"/>
    <n v="30859.51"/>
    <n v="30859.51"/>
    <n v="24337.89"/>
    <n v="24337.89"/>
  </r>
  <r>
    <x v="5"/>
    <x v="30"/>
    <x v="30"/>
    <x v="1"/>
    <s v="22"/>
    <s v="22100"/>
    <s v="Energía eléctrica."/>
    <n v="49000"/>
    <n v="0"/>
    <n v="49000"/>
    <n v="49000"/>
    <n v="49000"/>
    <n v="28350.81"/>
    <n v="28350.81"/>
  </r>
  <r>
    <x v="5"/>
    <x v="30"/>
    <x v="30"/>
    <x v="1"/>
    <s v="22"/>
    <s v="22102"/>
    <s v="Gas."/>
    <n v="75500"/>
    <n v="0"/>
    <n v="75500"/>
    <n v="74770"/>
    <n v="74770"/>
    <n v="55815.01"/>
    <n v="55815.01"/>
  </r>
  <r>
    <x v="5"/>
    <x v="30"/>
    <x v="30"/>
    <x v="1"/>
    <s v="22"/>
    <s v="22199"/>
    <s v="Otros suministros."/>
    <n v="3000"/>
    <n v="0"/>
    <n v="3000"/>
    <n v="575.57000000000005"/>
    <n v="575.57000000000005"/>
    <n v="354.96"/>
    <n v="354.96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-22000"/>
    <n v="28000"/>
    <n v="19148.77"/>
    <n v="19148.77"/>
    <n v="5579.11"/>
    <n v="5579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2398"/>
    <n v="2398"/>
    <n v="198"/>
    <n v="198"/>
  </r>
  <r>
    <x v="5"/>
    <x v="30"/>
    <x v="30"/>
    <x v="1"/>
    <s v="22"/>
    <s v="22700"/>
    <s v="Limpieza y aseo."/>
    <n v="222000"/>
    <n v="0"/>
    <n v="222000"/>
    <n v="222947.64"/>
    <n v="222947.64"/>
    <n v="167210.73000000001"/>
    <n v="167210.73000000001"/>
  </r>
  <r>
    <x v="5"/>
    <x v="30"/>
    <x v="30"/>
    <x v="1"/>
    <s v="22"/>
    <s v="22799"/>
    <s v="Otros trabajos realizados por otras empresas y profes"/>
    <n v="3524500"/>
    <n v="-63625"/>
    <n v="3460875"/>
    <n v="3444446.97"/>
    <n v="3444205.9"/>
    <n v="2594883.66"/>
    <n v="2594883.66"/>
  </r>
  <r>
    <x v="5"/>
    <x v="30"/>
    <x v="30"/>
    <x v="2"/>
    <s v="48"/>
    <s v="48000"/>
    <s v="Subvenciones a asociaciones y atenciones benéficas"/>
    <n v="16800"/>
    <n v="0"/>
    <n v="16800"/>
    <n v="16800"/>
    <n v="16799.990000000002"/>
    <n v="16799.990000000002"/>
    <n v="16799.990000000002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22000"/>
    <n v="70400"/>
    <n v="53546.85"/>
    <n v="53546.85"/>
    <n v="0"/>
    <n v="0"/>
  </r>
  <r>
    <x v="5"/>
    <x v="30"/>
    <x v="30"/>
    <x v="3"/>
    <s v="63"/>
    <s v="633"/>
    <s v="Maquinaria, instalaciones técnicas y utillaje."/>
    <n v="10000"/>
    <n v="0"/>
    <n v="10000"/>
    <n v="10456.5"/>
    <n v="10456.5"/>
    <n v="10456.49"/>
    <n v="10456.49"/>
  </r>
  <r>
    <x v="5"/>
    <x v="31"/>
    <x v="31"/>
    <x v="0"/>
    <s v="12"/>
    <s v="12000"/>
    <s v="Sueldos del Grupo A1."/>
    <n v="17476"/>
    <n v="0"/>
    <n v="17476"/>
    <n v="18454.97"/>
    <n v="18454.97"/>
    <n v="15497.84"/>
    <n v="15497.84"/>
  </r>
  <r>
    <x v="5"/>
    <x v="31"/>
    <x v="31"/>
    <x v="0"/>
    <s v="12"/>
    <s v="12001"/>
    <s v="Sueldos del Grupo A2."/>
    <n v="30734"/>
    <n v="0"/>
    <n v="30734"/>
    <n v="24368.93"/>
    <n v="24368.93"/>
    <n v="19422.43"/>
    <n v="19422.43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8841.26"/>
    <n v="38841.26"/>
    <n v="31433.54"/>
    <n v="31433.54"/>
  </r>
  <r>
    <x v="5"/>
    <x v="31"/>
    <x v="31"/>
    <x v="0"/>
    <s v="12"/>
    <s v="12006"/>
    <s v="Trienios."/>
    <n v="17370"/>
    <n v="0"/>
    <n v="17370"/>
    <n v="13664.92"/>
    <n v="13664.92"/>
    <n v="11226.79"/>
    <n v="11226.79"/>
  </r>
  <r>
    <x v="5"/>
    <x v="31"/>
    <x v="31"/>
    <x v="0"/>
    <s v="12"/>
    <s v="12100"/>
    <s v="Complemento de destino."/>
    <n v="52758"/>
    <n v="0"/>
    <n v="52758"/>
    <n v="47115.12"/>
    <n v="47115.12"/>
    <n v="38648.589999999997"/>
    <n v="38648.589999999997"/>
  </r>
  <r>
    <x v="5"/>
    <x v="31"/>
    <x v="31"/>
    <x v="0"/>
    <s v="12"/>
    <s v="12101"/>
    <s v="Complemento específico."/>
    <n v="128756"/>
    <n v="0"/>
    <n v="128756"/>
    <n v="115502.04"/>
    <n v="115502.04"/>
    <n v="95083.74"/>
    <n v="95083.74"/>
  </r>
  <r>
    <x v="5"/>
    <x v="31"/>
    <x v="31"/>
    <x v="0"/>
    <s v="12"/>
    <s v="12103"/>
    <s v="Otros complementos."/>
    <n v="10694"/>
    <n v="0"/>
    <n v="10694"/>
    <n v="10139.959999999999"/>
    <n v="10139.959999999999"/>
    <n v="7708.72"/>
    <n v="7708.72"/>
  </r>
  <r>
    <x v="5"/>
    <x v="31"/>
    <x v="31"/>
    <x v="0"/>
    <s v="13"/>
    <s v="13000"/>
    <s v="Retribuciones básicas."/>
    <n v="860658"/>
    <n v="-35000"/>
    <n v="825658"/>
    <n v="798719.63"/>
    <n v="798719.63"/>
    <n v="683348.74"/>
    <n v="683348.74"/>
  </r>
  <r>
    <x v="5"/>
    <x v="31"/>
    <x v="31"/>
    <x v="0"/>
    <s v="13"/>
    <s v="13002"/>
    <s v="Otras remuneraciones."/>
    <n v="712752"/>
    <n v="84285"/>
    <n v="797037"/>
    <n v="765109.07"/>
    <n v="765109.07"/>
    <n v="727391.02"/>
    <n v="727391.02"/>
  </r>
  <r>
    <x v="5"/>
    <x v="31"/>
    <x v="31"/>
    <x v="0"/>
    <s v="13"/>
    <s v="131"/>
    <s v="Laboral temporal."/>
    <n v="26500"/>
    <n v="0"/>
    <n v="26500"/>
    <n v="64443.38"/>
    <n v="64443.38"/>
    <n v="51226.44"/>
    <n v="51226.44"/>
  </r>
  <r>
    <x v="5"/>
    <x v="31"/>
    <x v="31"/>
    <x v="1"/>
    <s v="20"/>
    <s v="203"/>
    <s v="Arrendamientos de maquinaria, instalaciones y utillaje."/>
    <n v="15000"/>
    <n v="0"/>
    <n v="15000"/>
    <n v="14241.7"/>
    <n v="14241.7"/>
    <n v="7804.64"/>
    <n v="7804.64"/>
  </r>
  <r>
    <x v="5"/>
    <x v="31"/>
    <x v="31"/>
    <x v="1"/>
    <s v="21"/>
    <s v="212"/>
    <s v="Reparación de edificios y otras construcciones."/>
    <n v="280000"/>
    <n v="0"/>
    <n v="280000"/>
    <n v="237440.77"/>
    <n v="212701.49"/>
    <n v="135453.01999999999"/>
    <n v="135453.01999999999"/>
  </r>
  <r>
    <x v="5"/>
    <x v="31"/>
    <x v="31"/>
    <x v="1"/>
    <s v="21"/>
    <s v="213"/>
    <s v="Reparación de maquinaria, instalaciones técnicas y utillaje."/>
    <n v="192200"/>
    <n v="0"/>
    <n v="192200"/>
    <n v="189455.22"/>
    <n v="189455.22"/>
    <n v="130861.87"/>
    <n v="130861.87"/>
  </r>
  <r>
    <x v="5"/>
    <x v="31"/>
    <x v="31"/>
    <x v="1"/>
    <s v="22"/>
    <s v="22100"/>
    <s v="Energía eléctrica."/>
    <n v="460000"/>
    <n v="0"/>
    <n v="460000"/>
    <n v="460000"/>
    <n v="460000"/>
    <n v="364207.51"/>
    <n v="364207.51"/>
  </r>
  <r>
    <x v="5"/>
    <x v="31"/>
    <x v="31"/>
    <x v="1"/>
    <s v="22"/>
    <s v="22101"/>
    <s v="Agua."/>
    <n v="18000"/>
    <n v="0"/>
    <n v="18000"/>
    <n v="12174.85"/>
    <n v="12174.85"/>
    <n v="12174.85"/>
    <n v="12174.85"/>
  </r>
  <r>
    <x v="5"/>
    <x v="31"/>
    <x v="31"/>
    <x v="1"/>
    <s v="22"/>
    <s v="22102"/>
    <s v="Gas."/>
    <n v="768000"/>
    <n v="0"/>
    <n v="768000"/>
    <n v="770250"/>
    <n v="770250"/>
    <n v="485822.75"/>
    <n v="485822.75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3351.42"/>
    <n v="1833351.42"/>
    <n v="1372414.41"/>
    <n v="1372414.41"/>
  </r>
  <r>
    <x v="5"/>
    <x v="31"/>
    <x v="31"/>
    <x v="1"/>
    <s v="22"/>
    <s v="22701"/>
    <s v="Seguridad."/>
    <n v="0"/>
    <n v="0"/>
    <n v="0"/>
    <n v="4840"/>
    <n v="4840"/>
    <n v="0"/>
    <n v="0"/>
  </r>
  <r>
    <x v="5"/>
    <x v="31"/>
    <x v="31"/>
    <x v="1"/>
    <s v="22"/>
    <s v="22799"/>
    <s v="Otros trabajos realizados por otras empresas y profes."/>
    <n v="155000"/>
    <n v="0"/>
    <n v="155000"/>
    <n v="156753.67000000001"/>
    <n v="155679.07999999999"/>
    <n v="105119.4"/>
    <n v="105119.4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48164.58"/>
    <n v="48164.58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66082.24"/>
    <n v="266082.24"/>
    <n v="139131.54"/>
    <n v="139131.54"/>
  </r>
  <r>
    <x v="5"/>
    <x v="31"/>
    <x v="31"/>
    <x v="3"/>
    <s v="63"/>
    <s v="633"/>
    <s v="Maquinaria, instalaciones técnicas y utillaje."/>
    <n v="0"/>
    <n v="0"/>
    <n v="0"/>
    <n v="12933.57"/>
    <n v="12933.57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2098.79"/>
    <n v="2098.79"/>
  </r>
  <r>
    <x v="5"/>
    <x v="32"/>
    <x v="32"/>
    <x v="1"/>
    <s v="21"/>
    <s v="214"/>
    <s v="Reparación de elementos de transporte."/>
    <n v="1500"/>
    <n v="0"/>
    <n v="1500"/>
    <n v="807.35"/>
    <n v="807.35"/>
    <n v="807.35"/>
    <n v="807.35"/>
  </r>
  <r>
    <x v="5"/>
    <x v="32"/>
    <x v="32"/>
    <x v="1"/>
    <s v="22"/>
    <s v="22103"/>
    <s v="Combustibles y carburantes."/>
    <n v="2500"/>
    <n v="0"/>
    <n v="2500"/>
    <n v="2500"/>
    <n v="2500"/>
    <n v="1109.07"/>
    <n v="1109.07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2640.52"/>
    <n v="2640.52"/>
    <n v="1383.99"/>
    <n v="1383.99"/>
  </r>
  <r>
    <x v="5"/>
    <x v="32"/>
    <x v="32"/>
    <x v="1"/>
    <s v="22"/>
    <s v="22700"/>
    <s v="Limpieza y aseo."/>
    <n v="10000"/>
    <n v="0"/>
    <n v="10000"/>
    <n v="9610.64"/>
    <n v="9610.64"/>
    <n v="7208.01"/>
    <n v="7208.01"/>
  </r>
  <r>
    <x v="5"/>
    <x v="32"/>
    <x v="32"/>
    <x v="1"/>
    <s v="22"/>
    <s v="22799"/>
    <s v="Otros trabajos realizados por otras empresas y profes."/>
    <n v="278000"/>
    <n v="0"/>
    <n v="278000"/>
    <n v="271399.07"/>
    <n v="271399.07"/>
    <n v="194329.1"/>
    <n v="194329.1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30"/>
    <s v="Convenio APROME (separación de los progenitores)"/>
    <n v="0"/>
    <n v="0"/>
    <n v="0"/>
    <n v="0"/>
    <n v="0"/>
    <n v="0"/>
    <n v="0"/>
  </r>
  <r>
    <x v="5"/>
    <x v="32"/>
    <x v="32"/>
    <x v="2"/>
    <s v="48"/>
    <s v="48937"/>
    <s v="Convenio ALESTE"/>
    <n v="0"/>
    <n v="0"/>
    <n v="0"/>
    <n v="0"/>
    <n v="0"/>
    <n v="0"/>
    <n v="0"/>
  </r>
  <r>
    <x v="5"/>
    <x v="32"/>
    <x v="32"/>
    <x v="2"/>
    <s v="48"/>
    <s v="48940"/>
    <s v="Transf. Asociación de Mujeres Rondilla"/>
    <n v="0"/>
    <n v="0"/>
    <n v="0"/>
    <n v="0"/>
    <n v="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7981.59"/>
    <n v="117981.59"/>
    <n v="92069.95"/>
    <n v="92069.95"/>
  </r>
  <r>
    <x v="5"/>
    <x v="33"/>
    <x v="33"/>
    <x v="0"/>
    <s v="12"/>
    <s v="12003"/>
    <s v="Sueldos del Grupo C1."/>
    <n v="211852"/>
    <n v="0"/>
    <n v="211852"/>
    <n v="208768.28"/>
    <n v="208768.28"/>
    <n v="177572.71"/>
    <n v="177572.71"/>
  </r>
  <r>
    <x v="5"/>
    <x v="33"/>
    <x v="33"/>
    <x v="0"/>
    <s v="12"/>
    <s v="12004"/>
    <s v="Sueldos del Grupo C2."/>
    <n v="9976"/>
    <n v="0"/>
    <n v="9976"/>
    <n v="10165.540000000001"/>
    <n v="10165.540000000001"/>
    <n v="8644.74"/>
    <n v="8644.74"/>
  </r>
  <r>
    <x v="5"/>
    <x v="33"/>
    <x v="33"/>
    <x v="0"/>
    <s v="12"/>
    <s v="12006"/>
    <s v="Trienios."/>
    <n v="65718"/>
    <n v="0"/>
    <n v="65718"/>
    <n v="65744.84"/>
    <n v="65744.84"/>
    <n v="56827.1"/>
    <n v="56827.1"/>
  </r>
  <r>
    <x v="5"/>
    <x v="33"/>
    <x v="33"/>
    <x v="0"/>
    <s v="12"/>
    <s v="12100"/>
    <s v="Complemento de destino."/>
    <n v="196146"/>
    <n v="0"/>
    <n v="196146"/>
    <n v="188588.09"/>
    <n v="188588.09"/>
    <n v="154953.48000000001"/>
    <n v="154953.48000000001"/>
  </r>
  <r>
    <x v="5"/>
    <x v="33"/>
    <x v="33"/>
    <x v="0"/>
    <s v="12"/>
    <s v="12101"/>
    <s v="Complemento específico."/>
    <n v="466663"/>
    <n v="0"/>
    <n v="466663"/>
    <n v="453177.21"/>
    <n v="453177.21"/>
    <n v="391944.57"/>
    <n v="391944.57"/>
  </r>
  <r>
    <x v="5"/>
    <x v="33"/>
    <x v="33"/>
    <x v="0"/>
    <s v="12"/>
    <s v="12103"/>
    <s v="Otros complementos."/>
    <n v="28921"/>
    <n v="0"/>
    <n v="28921"/>
    <n v="32392.29"/>
    <n v="32392.29"/>
    <n v="27611.64"/>
    <n v="27611.64"/>
  </r>
  <r>
    <x v="5"/>
    <x v="33"/>
    <x v="33"/>
    <x v="0"/>
    <s v="13"/>
    <s v="13000"/>
    <s v="Retribuciones básicas."/>
    <n v="139734"/>
    <n v="0"/>
    <n v="139734"/>
    <n v="110965.92"/>
    <n v="110965.92"/>
    <n v="96416.3"/>
    <n v="96416.3"/>
  </r>
  <r>
    <x v="5"/>
    <x v="33"/>
    <x v="33"/>
    <x v="0"/>
    <s v="13"/>
    <s v="13002"/>
    <s v="Otras remuneraciones."/>
    <n v="134232"/>
    <n v="0"/>
    <n v="134232"/>
    <n v="110851.42"/>
    <n v="110851.42"/>
    <n v="99083.73"/>
    <n v="99083.73"/>
  </r>
  <r>
    <x v="5"/>
    <x v="33"/>
    <x v="33"/>
    <x v="0"/>
    <s v="13"/>
    <s v="131"/>
    <s v="Laboral temporal."/>
    <n v="24700"/>
    <n v="60715"/>
    <n v="85415"/>
    <n v="112492.02"/>
    <n v="112492.02"/>
    <n v="101785.55"/>
    <n v="101785.55"/>
  </r>
  <r>
    <x v="5"/>
    <x v="33"/>
    <x v="33"/>
    <x v="0"/>
    <s v="15"/>
    <s v="151"/>
    <s v="Gratificaciones."/>
    <n v="2500"/>
    <n v="0"/>
    <n v="25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0"/>
    <n v="20000"/>
    <n v="13200"/>
    <n v="4030.13"/>
    <n v="3860.73"/>
    <n v="3860.73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7504.08"/>
    <n v="7504.08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939.81"/>
    <n v="51939.81"/>
    <n v="51770.46"/>
    <n v="51770.46"/>
  </r>
  <r>
    <x v="5"/>
    <x v="33"/>
    <x v="33"/>
    <x v="1"/>
    <s v="22"/>
    <s v="22100"/>
    <s v="Energía eléctrica."/>
    <n v="5000"/>
    <n v="0"/>
    <n v="5000"/>
    <n v="5000"/>
    <n v="5000"/>
    <n v="2416.63"/>
    <n v="2416.63"/>
  </r>
  <r>
    <x v="5"/>
    <x v="33"/>
    <x v="33"/>
    <x v="1"/>
    <s v="22"/>
    <s v="22102"/>
    <s v="Gas."/>
    <n v="10750"/>
    <n v="0"/>
    <n v="10750"/>
    <n v="10000"/>
    <n v="10000"/>
    <n v="2978.15"/>
    <n v="2978.15"/>
  </r>
  <r>
    <x v="5"/>
    <x v="33"/>
    <x v="33"/>
    <x v="1"/>
    <s v="22"/>
    <s v="22199"/>
    <s v="Otros suministros."/>
    <n v="15000"/>
    <n v="0"/>
    <n v="15000"/>
    <n v="8474.0300000000007"/>
    <n v="8474.0300000000007"/>
    <n v="3816.2"/>
    <n v="3816.2"/>
  </r>
  <r>
    <x v="5"/>
    <x v="33"/>
    <x v="33"/>
    <x v="1"/>
    <s v="22"/>
    <s v="223"/>
    <s v="Transportes."/>
    <n v="1500"/>
    <n v="0"/>
    <n v="1500"/>
    <n v="500"/>
    <n v="500"/>
    <n v="275.73"/>
    <n v="275.7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6661.54"/>
    <n v="6661.54"/>
    <n v="5295.2"/>
    <n v="5295.2"/>
  </r>
  <r>
    <x v="5"/>
    <x v="33"/>
    <x v="33"/>
    <x v="1"/>
    <s v="22"/>
    <s v="22700"/>
    <s v="Limpieza y aseo."/>
    <n v="60000"/>
    <n v="0"/>
    <n v="60000"/>
    <n v="59179.51"/>
    <n v="59179.51"/>
    <n v="44384.49"/>
    <n v="44384.49"/>
  </r>
  <r>
    <x v="5"/>
    <x v="33"/>
    <x v="33"/>
    <x v="1"/>
    <s v="22"/>
    <s v="22799"/>
    <s v="Otros trabajos realizados por otras empresas y profes."/>
    <n v="355400"/>
    <n v="0"/>
    <n v="355400"/>
    <n v="370687.42"/>
    <n v="370672.77"/>
    <n v="232121.3"/>
    <n v="226577.3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69959.460000000006"/>
    <n v="69959.460000000006"/>
    <n v="23882.66"/>
    <n v="23882.66"/>
    <n v="23882.66"/>
    <n v="23882.66"/>
  </r>
  <r>
    <x v="5"/>
    <x v="33"/>
    <x v="33"/>
    <x v="3"/>
    <s v="62"/>
    <s v="629"/>
    <s v="Otras inv nuevas asoc al funcionam operativo de los serv"/>
    <n v="100000"/>
    <n v="0"/>
    <n v="100000"/>
    <n v="100000"/>
    <n v="40402.519999999997"/>
    <n v="40402.519999999997"/>
    <n v="40402.519999999997"/>
  </r>
  <r>
    <x v="5"/>
    <x v="33"/>
    <x v="33"/>
    <x v="3"/>
    <s v="63"/>
    <s v="632"/>
    <s v="Edificios y otras construcciones."/>
    <n v="0"/>
    <n v="17548.2"/>
    <n v="17548.2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5865.91"/>
    <n v="15865.91"/>
    <n v="13530.83"/>
    <n v="13530.83"/>
  </r>
  <r>
    <x v="5"/>
    <x v="34"/>
    <x v="34"/>
    <x v="0"/>
    <s v="12"/>
    <s v="12003"/>
    <s v="Sueldos del Grupo C1."/>
    <n v="35309"/>
    <n v="0"/>
    <n v="35309"/>
    <n v="23747.98"/>
    <n v="23747.98"/>
    <n v="12508.11"/>
    <n v="12508.11"/>
  </r>
  <r>
    <x v="5"/>
    <x v="34"/>
    <x v="34"/>
    <x v="0"/>
    <s v="12"/>
    <s v="12006"/>
    <s v="Trienios."/>
    <n v="16902"/>
    <n v="0"/>
    <n v="16902"/>
    <n v="17078.72"/>
    <n v="17078.72"/>
    <n v="10679.26"/>
    <n v="10679.26"/>
  </r>
  <r>
    <x v="5"/>
    <x v="34"/>
    <x v="34"/>
    <x v="0"/>
    <s v="12"/>
    <s v="12100"/>
    <s v="Complemento de destino."/>
    <n v="33628"/>
    <n v="0"/>
    <n v="33628"/>
    <n v="26591.599999999999"/>
    <n v="26591.599999999999"/>
    <n v="17828.07"/>
    <n v="17828.07"/>
  </r>
  <r>
    <x v="5"/>
    <x v="34"/>
    <x v="34"/>
    <x v="0"/>
    <s v="12"/>
    <s v="12101"/>
    <s v="Complemento específico."/>
    <n v="75131"/>
    <n v="0"/>
    <n v="75131"/>
    <n v="62183.59"/>
    <n v="62183.59"/>
    <n v="42832.07"/>
    <n v="42832.07"/>
  </r>
  <r>
    <x v="5"/>
    <x v="34"/>
    <x v="34"/>
    <x v="0"/>
    <s v="12"/>
    <s v="12103"/>
    <s v="Otros complementos."/>
    <n v="7693"/>
    <n v="0"/>
    <n v="7693"/>
    <n v="8172.52"/>
    <n v="8172.52"/>
    <n v="4905.2"/>
    <n v="4905.2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3020.08"/>
    <n v="3020.08"/>
  </r>
  <r>
    <x v="5"/>
    <x v="34"/>
    <x v="34"/>
    <x v="1"/>
    <s v="22"/>
    <s v="22112"/>
    <s v="Sumin. de material electrónico, eléctrico y de telecomunic."/>
    <n v="0"/>
    <n v="0"/>
    <n v="0"/>
    <n v="0"/>
    <n v="0"/>
    <n v="0"/>
    <n v="0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6366"/>
    <n v="6366"/>
    <n v="2978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93645.56"/>
    <n v="93645.56"/>
  </r>
  <r>
    <x v="5"/>
    <x v="34"/>
    <x v="34"/>
    <x v="1"/>
    <s v="22"/>
    <s v="22699"/>
    <s v="Otros gastos diversos"/>
    <n v="50000"/>
    <n v="0"/>
    <n v="50000"/>
    <n v="26417.4"/>
    <n v="26417.4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7260"/>
    <n v="7260"/>
  </r>
  <r>
    <x v="5"/>
    <x v="34"/>
    <x v="34"/>
    <x v="1"/>
    <s v="22"/>
    <s v="22799"/>
    <s v="Otros trabajos realizados por otras empresas y profes."/>
    <n v="263000"/>
    <n v="0"/>
    <n v="263000"/>
    <n v="148660.13"/>
    <n v="147761.76999999999"/>
    <n v="20005.14"/>
    <n v="20005.14"/>
  </r>
  <r>
    <x v="5"/>
    <x v="34"/>
    <x v="34"/>
    <x v="2"/>
    <s v="41"/>
    <s v="411"/>
    <s v="Transf. corriente a la F.M. Cultura"/>
    <n v="10050000"/>
    <n v="1810777.34"/>
    <n v="11860777.34"/>
    <n v="11860777.34"/>
    <n v="11860777.34"/>
    <n v="11860777.34"/>
    <n v="10460777.34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500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22000"/>
  </r>
  <r>
    <x v="5"/>
    <x v="34"/>
    <x v="34"/>
    <x v="2"/>
    <s v="48"/>
    <s v="48942"/>
    <s v="Conv. Asociación cultural Caja Negra, Crimen y Ficción"/>
    <n v="0"/>
    <n v="0"/>
    <n v="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36000"/>
    <n v="36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5000"/>
    <n v="5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4"/>
    <s v="71"/>
    <s v="711"/>
    <s v="Aportación capital a F.M. Cultura"/>
    <n v="100000"/>
    <n v="0"/>
    <n v="100000"/>
    <n v="100000"/>
    <n v="100000"/>
    <n v="0"/>
    <n v="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4"/>
    <s v="78"/>
    <s v="78901"/>
    <s v="Transf. Círculo de Recreo de Valladolid"/>
    <n v="0"/>
    <n v="0"/>
    <n v="0"/>
    <n v="15000"/>
    <n v="15000"/>
    <n v="15000"/>
    <n v="15000"/>
  </r>
  <r>
    <x v="6"/>
    <x v="35"/>
    <x v="35"/>
    <x v="0"/>
    <s v="13"/>
    <s v="131"/>
    <s v="Laboral temporal."/>
    <n v="50700"/>
    <n v="9000"/>
    <n v="59700"/>
    <n v="59595.61"/>
    <n v="59595.61"/>
    <n v="51102.07"/>
    <n v="51102.07"/>
  </r>
  <r>
    <x v="6"/>
    <x v="35"/>
    <x v="35"/>
    <x v="1"/>
    <s v="22"/>
    <s v="22700"/>
    <s v="Limpieza y aseo."/>
    <n v="4095684"/>
    <n v="1645735.01"/>
    <n v="5741419.0099999998"/>
    <n v="4063611.83"/>
    <n v="4063611.83"/>
    <n v="4063611.83"/>
    <n v="4063611.83"/>
  </r>
  <r>
    <x v="6"/>
    <x v="35"/>
    <x v="35"/>
    <x v="3"/>
    <s v="61"/>
    <s v="619"/>
    <s v="Otras inver de reposic en infraest y bienes dest al uso gral"/>
    <n v="680000"/>
    <n v="0"/>
    <n v="680000"/>
    <n v="467666"/>
    <n v="17666"/>
    <n v="17666"/>
    <n v="17666"/>
  </r>
  <r>
    <x v="6"/>
    <x v="36"/>
    <x v="36"/>
    <x v="0"/>
    <s v="12"/>
    <s v="12000"/>
    <s v="Sueldos del Grupo A1."/>
    <n v="52427"/>
    <n v="0"/>
    <n v="52427"/>
    <n v="29396.84"/>
    <n v="29396.84"/>
    <n v="24237.23"/>
    <n v="24237.23"/>
  </r>
  <r>
    <x v="6"/>
    <x v="36"/>
    <x v="36"/>
    <x v="0"/>
    <s v="12"/>
    <s v="12001"/>
    <s v="Sueldos del Grupo A2."/>
    <n v="16648"/>
    <n v="0"/>
    <n v="16648"/>
    <n v="27347.82"/>
    <n v="27347.82"/>
    <n v="22399.07"/>
    <n v="22399.07"/>
  </r>
  <r>
    <x v="6"/>
    <x v="36"/>
    <x v="36"/>
    <x v="0"/>
    <s v="12"/>
    <s v="12003"/>
    <s v="Sueldos del Grupo C1."/>
    <n v="23539"/>
    <n v="0"/>
    <n v="23539"/>
    <n v="21300.01"/>
    <n v="21300.01"/>
    <n v="17940.150000000001"/>
    <n v="17940.150000000001"/>
  </r>
  <r>
    <x v="6"/>
    <x v="36"/>
    <x v="36"/>
    <x v="0"/>
    <s v="12"/>
    <s v="12004"/>
    <s v="Sueldos del Grupo C2."/>
    <n v="9976"/>
    <n v="0"/>
    <n v="9976"/>
    <n v="10226.540000000001"/>
    <n v="10226.540000000001"/>
    <n v="8644.74"/>
    <n v="8644.74"/>
  </r>
  <r>
    <x v="6"/>
    <x v="36"/>
    <x v="36"/>
    <x v="0"/>
    <s v="12"/>
    <s v="12006"/>
    <s v="Trienios."/>
    <n v="31209"/>
    <n v="0"/>
    <n v="31209"/>
    <n v="33650.660000000003"/>
    <n v="33650.660000000003"/>
    <n v="28105.89"/>
    <n v="28105.89"/>
  </r>
  <r>
    <x v="6"/>
    <x v="36"/>
    <x v="36"/>
    <x v="0"/>
    <s v="12"/>
    <s v="12100"/>
    <s v="Complemento de destino."/>
    <n v="73430"/>
    <n v="0"/>
    <n v="73430"/>
    <n v="60320.95"/>
    <n v="60320.95"/>
    <n v="50449.74"/>
    <n v="50449.74"/>
  </r>
  <r>
    <x v="6"/>
    <x v="36"/>
    <x v="36"/>
    <x v="0"/>
    <s v="12"/>
    <s v="12101"/>
    <s v="Complemento específico."/>
    <n v="178541"/>
    <n v="-5000"/>
    <n v="173541"/>
    <n v="142771.44"/>
    <n v="142771.44"/>
    <n v="119569.56"/>
    <n v="119569.56"/>
  </r>
  <r>
    <x v="6"/>
    <x v="36"/>
    <x v="36"/>
    <x v="0"/>
    <s v="12"/>
    <s v="12103"/>
    <s v="Otros complementos."/>
    <n v="14484"/>
    <n v="0"/>
    <n v="14484"/>
    <n v="18337.419999999998"/>
    <n v="18337.419999999998"/>
    <n v="14729.13"/>
    <n v="14729.13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6217.79"/>
    <n v="6217.79"/>
  </r>
  <r>
    <x v="6"/>
    <x v="36"/>
    <x v="36"/>
    <x v="1"/>
    <s v="22"/>
    <s v="22100"/>
    <s v="Energía eléctrica."/>
    <n v="21800"/>
    <n v="0"/>
    <n v="21800"/>
    <n v="21000"/>
    <n v="21000"/>
    <n v="14581.67"/>
    <n v="14581.6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34926.239999999998"/>
    <n v="34926.239999999998"/>
  </r>
  <r>
    <x v="6"/>
    <x v="36"/>
    <x v="36"/>
    <x v="1"/>
    <s v="22"/>
    <s v="22110"/>
    <s v="Productos de limpieza y aseo."/>
    <n v="1680"/>
    <n v="0"/>
    <n v="1680"/>
    <n v="1411"/>
    <n v="1411"/>
    <n v="1342.13"/>
    <n v="1342.1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320.87"/>
    <n v="14320.87"/>
  </r>
  <r>
    <x v="6"/>
    <x v="36"/>
    <x v="36"/>
    <x v="1"/>
    <s v="22"/>
    <s v="22700"/>
    <s v="Limpieza y aseo."/>
    <n v="63250"/>
    <n v="0"/>
    <n v="63250"/>
    <n v="62334.2"/>
    <n v="62334.2"/>
    <n v="51945.19"/>
    <n v="51945.19"/>
  </r>
  <r>
    <x v="6"/>
    <x v="36"/>
    <x v="36"/>
    <x v="1"/>
    <s v="22"/>
    <s v="22706"/>
    <s v="Estudios y trabajos técnicos."/>
    <n v="60000"/>
    <n v="0"/>
    <n v="60000"/>
    <n v="52483.66"/>
    <n v="49412.73"/>
    <n v="40961.040000000001"/>
    <n v="40961.040000000001"/>
  </r>
  <r>
    <x v="6"/>
    <x v="36"/>
    <x v="36"/>
    <x v="1"/>
    <s v="22"/>
    <s v="22799"/>
    <s v="Otros trabajos realizados por otras empresas y profes."/>
    <n v="60000"/>
    <n v="0"/>
    <n v="60000"/>
    <n v="47693.66"/>
    <n v="46839.74"/>
    <n v="27102.080000000002"/>
    <n v="27102.080000000002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4250.24"/>
    <n v="14250.24"/>
    <n v="11823.97"/>
    <n v="11823.97"/>
  </r>
  <r>
    <x v="6"/>
    <x v="37"/>
    <x v="37"/>
    <x v="0"/>
    <s v="12"/>
    <s v="12003"/>
    <s v="Sueldos del Grupo C1."/>
    <n v="23539"/>
    <n v="0"/>
    <n v="23539"/>
    <n v="12666.04"/>
    <n v="12666.04"/>
    <n v="10152.209999999999"/>
    <n v="10152.209999999999"/>
  </r>
  <r>
    <x v="6"/>
    <x v="37"/>
    <x v="37"/>
    <x v="0"/>
    <s v="12"/>
    <s v="12004"/>
    <s v="Sueldos del Grupo C2."/>
    <n v="9976"/>
    <n v="0"/>
    <n v="9976"/>
    <n v="8626.5400000000009"/>
    <n v="8626.5400000000009"/>
    <n v="6926.64"/>
    <n v="6926.64"/>
  </r>
  <r>
    <x v="6"/>
    <x v="37"/>
    <x v="37"/>
    <x v="0"/>
    <s v="12"/>
    <s v="12006"/>
    <s v="Trienios."/>
    <n v="5096"/>
    <n v="0"/>
    <n v="5096"/>
    <n v="5613.13"/>
    <n v="5613.13"/>
    <n v="4598.18"/>
    <n v="4598.18"/>
  </r>
  <r>
    <x v="6"/>
    <x v="37"/>
    <x v="37"/>
    <x v="0"/>
    <s v="12"/>
    <s v="12100"/>
    <s v="Complemento de destino."/>
    <n v="32871"/>
    <n v="0"/>
    <n v="32871"/>
    <n v="22792.75"/>
    <n v="22792.75"/>
    <n v="18769.68"/>
    <n v="18769.68"/>
  </r>
  <r>
    <x v="6"/>
    <x v="37"/>
    <x v="37"/>
    <x v="0"/>
    <s v="12"/>
    <s v="12101"/>
    <s v="Complemento específico."/>
    <n v="73577"/>
    <n v="0"/>
    <n v="73577"/>
    <n v="50052.53"/>
    <n v="50052.53"/>
    <n v="42974.14"/>
    <n v="42974.14"/>
  </r>
  <r>
    <x v="6"/>
    <x v="37"/>
    <x v="37"/>
    <x v="0"/>
    <s v="12"/>
    <s v="12103"/>
    <s v="Otros complementos."/>
    <n v="1820"/>
    <n v="0"/>
    <n v="1820"/>
    <n v="3127.77"/>
    <n v="3127.77"/>
    <n v="2382.66"/>
    <n v="2382.66"/>
  </r>
  <r>
    <x v="6"/>
    <x v="37"/>
    <x v="37"/>
    <x v="0"/>
    <s v="13"/>
    <s v="13000"/>
    <s v="Retribuciones básicas."/>
    <n v="1915100"/>
    <n v="-86000"/>
    <n v="1829100"/>
    <n v="1334574.79"/>
    <n v="1334574.79"/>
    <n v="1159261.69"/>
    <n v="1159261.69"/>
  </r>
  <r>
    <x v="6"/>
    <x v="37"/>
    <x v="37"/>
    <x v="0"/>
    <s v="13"/>
    <s v="13001"/>
    <s v="Horas extraordinarias"/>
    <n v="17000"/>
    <n v="0"/>
    <n v="17000"/>
    <n v="37807.279999999999"/>
    <n v="37807.279999999999"/>
    <n v="15191.83"/>
    <n v="15191.83"/>
  </r>
  <r>
    <x v="6"/>
    <x v="37"/>
    <x v="37"/>
    <x v="0"/>
    <s v="13"/>
    <s v="13002"/>
    <s v="Otras remuneraciones."/>
    <n v="1827436"/>
    <n v="-15000"/>
    <n v="1812436"/>
    <n v="1418480.77"/>
    <n v="1418480.77"/>
    <n v="1248362.07"/>
    <n v="1248362.07"/>
  </r>
  <r>
    <x v="6"/>
    <x v="37"/>
    <x v="37"/>
    <x v="0"/>
    <s v="13"/>
    <s v="131"/>
    <s v="Laboral temporal."/>
    <n v="6200"/>
    <n v="0"/>
    <n v="6200"/>
    <n v="577007.11"/>
    <n v="577007.11"/>
    <n v="485383.22"/>
    <n v="485383.22"/>
  </r>
  <r>
    <x v="6"/>
    <x v="37"/>
    <x v="37"/>
    <x v="0"/>
    <s v="14"/>
    <s v="143"/>
    <s v="Otro personal."/>
    <n v="75000"/>
    <n v="0"/>
    <n v="75000"/>
    <n v="1501.89"/>
    <n v="1501.89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125000"/>
    <n v="125000"/>
    <n v="125000"/>
    <n v="12500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7545.38"/>
    <n v="60169.67"/>
    <n v="58230.400000000001"/>
    <n v="58230.400000000001"/>
  </r>
  <r>
    <x v="6"/>
    <x v="37"/>
    <x v="37"/>
    <x v="1"/>
    <s v="21"/>
    <s v="214"/>
    <s v="Reparación de elementos de transporte."/>
    <n v="65000"/>
    <n v="0"/>
    <n v="65000"/>
    <n v="48860.02"/>
    <n v="45295.08"/>
    <n v="45295.08"/>
    <n v="45295.08"/>
  </r>
  <r>
    <x v="6"/>
    <x v="37"/>
    <x v="37"/>
    <x v="1"/>
    <s v="22"/>
    <s v="22100"/>
    <s v="Energía eléctrica."/>
    <n v="375000"/>
    <n v="0"/>
    <n v="375000"/>
    <n v="340000"/>
    <n v="340000"/>
    <n v="305543.52"/>
    <n v="305543.52"/>
  </r>
  <r>
    <x v="6"/>
    <x v="37"/>
    <x v="37"/>
    <x v="1"/>
    <s v="22"/>
    <s v="22101"/>
    <s v="Agua."/>
    <n v="90000"/>
    <n v="0"/>
    <n v="90000"/>
    <n v="44890.16"/>
    <n v="44890.16"/>
    <n v="44890.16"/>
    <n v="44890.16"/>
  </r>
  <r>
    <x v="6"/>
    <x v="37"/>
    <x v="37"/>
    <x v="1"/>
    <s v="22"/>
    <s v="22102"/>
    <s v="Gas."/>
    <n v="2000"/>
    <n v="0"/>
    <n v="2000"/>
    <n v="648.24"/>
    <n v="648.24"/>
    <n v="324.12"/>
    <n v="324.12"/>
  </r>
  <r>
    <x v="6"/>
    <x v="37"/>
    <x v="37"/>
    <x v="1"/>
    <s v="22"/>
    <s v="22103"/>
    <s v="Combustibles y carburantes."/>
    <n v="100000"/>
    <n v="0"/>
    <n v="100000"/>
    <n v="120000"/>
    <n v="120000"/>
    <n v="60299.64"/>
    <n v="60299.64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1000"/>
    <n v="7960.64"/>
    <n v="7386.27"/>
    <n v="7386.27"/>
  </r>
  <r>
    <x v="6"/>
    <x v="37"/>
    <x v="37"/>
    <x v="1"/>
    <s v="22"/>
    <s v="22110"/>
    <s v="Productos de limpieza y aseo."/>
    <n v="3500"/>
    <n v="0"/>
    <n v="3500"/>
    <n v="834.23"/>
    <n v="834.23"/>
    <n v="834.23"/>
    <n v="834.23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529.95"/>
    <n v="68699.039999999994"/>
    <n v="68445.490000000005"/>
    <n v="68445.490000000005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7118.12"/>
    <n v="7118.12"/>
    <n v="7118.12"/>
    <n v="7118.12"/>
  </r>
  <r>
    <x v="6"/>
    <x v="37"/>
    <x v="37"/>
    <x v="1"/>
    <s v="22"/>
    <s v="22699"/>
    <s v="Otros gastos diversos"/>
    <n v="12000"/>
    <n v="0"/>
    <n v="12000"/>
    <n v="13195.53"/>
    <n v="13195.53"/>
    <n v="13195.53"/>
    <n v="13195.53"/>
  </r>
  <r>
    <x v="6"/>
    <x v="37"/>
    <x v="37"/>
    <x v="1"/>
    <s v="22"/>
    <s v="22700"/>
    <s v="Limpieza y aseo."/>
    <n v="21000"/>
    <n v="0"/>
    <n v="21000"/>
    <n v="18102.810000000001"/>
    <n v="18102.810000000001"/>
    <n v="10559.78"/>
    <n v="10559.78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66536.18"/>
    <n v="1166536.18"/>
    <n v="896960.83"/>
    <n v="896960.83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4153689.61"/>
    <n v="4153689.61"/>
  </r>
  <r>
    <x v="6"/>
    <x v="37"/>
    <x v="37"/>
    <x v="3"/>
    <s v="61"/>
    <s v="619"/>
    <s v="Otras inver de reposic en infraest y bienes dest al uso gral"/>
    <n v="984367"/>
    <n v="83516.84"/>
    <n v="1067883.8400000001"/>
    <n v="857771.06"/>
    <n v="836669.48"/>
    <n v="582685.57999999996"/>
    <n v="582685.57999999996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4482"/>
    <n v="54482"/>
    <n v="46268.38"/>
    <n v="46268.38"/>
  </r>
  <r>
    <x v="6"/>
    <x v="38"/>
    <x v="38"/>
    <x v="0"/>
    <s v="12"/>
    <s v="12001"/>
    <s v="Sueldos del Grupo A2."/>
    <n v="76835"/>
    <n v="0"/>
    <n v="76835"/>
    <n v="79504.3"/>
    <n v="79504.3"/>
    <n v="69594.48"/>
    <n v="69594.48"/>
  </r>
  <r>
    <x v="6"/>
    <x v="38"/>
    <x v="38"/>
    <x v="0"/>
    <s v="12"/>
    <s v="12003"/>
    <s v="Sueldos del Grupo C1."/>
    <n v="58848"/>
    <n v="0"/>
    <n v="58848"/>
    <n v="51740.49"/>
    <n v="51740.49"/>
    <n v="42631.32"/>
    <n v="42631.32"/>
  </r>
  <r>
    <x v="6"/>
    <x v="38"/>
    <x v="38"/>
    <x v="0"/>
    <s v="12"/>
    <s v="12004"/>
    <s v="Sueldos del Grupo C2."/>
    <n v="9976"/>
    <n v="0"/>
    <n v="9976"/>
    <n v="9749.1299999999992"/>
    <n v="9749.1299999999992"/>
    <n v="7195.96"/>
    <n v="7195.96"/>
  </r>
  <r>
    <x v="6"/>
    <x v="38"/>
    <x v="38"/>
    <x v="0"/>
    <s v="12"/>
    <s v="12006"/>
    <s v="Trienios."/>
    <n v="36644"/>
    <n v="0"/>
    <n v="36644"/>
    <n v="38178.42"/>
    <n v="38178.42"/>
    <n v="33031.9"/>
    <n v="33031.9"/>
  </r>
  <r>
    <x v="6"/>
    <x v="38"/>
    <x v="38"/>
    <x v="0"/>
    <s v="12"/>
    <s v="12100"/>
    <s v="Complemento de destino."/>
    <n v="124862"/>
    <n v="0"/>
    <n v="124862"/>
    <n v="111094.07"/>
    <n v="111094.07"/>
    <n v="94873.14"/>
    <n v="94873.14"/>
  </r>
  <r>
    <x v="6"/>
    <x v="38"/>
    <x v="38"/>
    <x v="0"/>
    <s v="12"/>
    <s v="12101"/>
    <s v="Complemento específico."/>
    <n v="309146"/>
    <n v="0"/>
    <n v="309146"/>
    <n v="284170.39"/>
    <n v="284170.39"/>
    <n v="239215.83"/>
    <n v="239215.83"/>
  </r>
  <r>
    <x v="6"/>
    <x v="38"/>
    <x v="38"/>
    <x v="0"/>
    <s v="12"/>
    <s v="12103"/>
    <s v="Otros complementos."/>
    <n v="16354"/>
    <n v="0"/>
    <n v="16354"/>
    <n v="19194.18"/>
    <n v="19194.18"/>
    <n v="16917.84"/>
    <n v="16917.84"/>
  </r>
  <r>
    <x v="6"/>
    <x v="38"/>
    <x v="38"/>
    <x v="0"/>
    <s v="13"/>
    <s v="13000"/>
    <s v="Retribuciones básicas."/>
    <n v="19842"/>
    <n v="0"/>
    <n v="19842"/>
    <n v="11735.45"/>
    <n v="11735.45"/>
    <n v="11019.14"/>
    <n v="11019.14"/>
  </r>
  <r>
    <x v="6"/>
    <x v="38"/>
    <x v="38"/>
    <x v="0"/>
    <s v="13"/>
    <s v="13002"/>
    <s v="Otras remuneraciones."/>
    <n v="15231"/>
    <n v="3000"/>
    <n v="18231"/>
    <n v="10442.73"/>
    <n v="10442.73"/>
    <n v="9214.56"/>
    <n v="9214.56"/>
  </r>
  <r>
    <x v="6"/>
    <x v="38"/>
    <x v="38"/>
    <x v="0"/>
    <s v="13"/>
    <s v="131"/>
    <s v="Laboral temporal."/>
    <n v="0"/>
    <n v="0"/>
    <n v="0"/>
    <n v="15886.59"/>
    <n v="15886.59"/>
    <n v="15845.48"/>
    <n v="15845.48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3464.5"/>
    <n v="3464.5"/>
  </r>
  <r>
    <x v="6"/>
    <x v="38"/>
    <x v="38"/>
    <x v="1"/>
    <s v="21"/>
    <s v="213"/>
    <s v="Reparación de maquinaria, instalaciones técnicas y utillaje."/>
    <n v="22000"/>
    <n v="0"/>
    <n v="22000"/>
    <n v="13434.34"/>
    <n v="13434.34"/>
    <n v="4685.0600000000004"/>
    <n v="4685.0600000000004"/>
  </r>
  <r>
    <x v="6"/>
    <x v="38"/>
    <x v="38"/>
    <x v="1"/>
    <s v="21"/>
    <s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s v="22100"/>
    <s v="Energía eléctrica."/>
    <n v="22000"/>
    <n v="0"/>
    <n v="22000"/>
    <n v="24500"/>
    <n v="24500"/>
    <n v="14455.77"/>
    <n v="14455.77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440.31"/>
    <n v="440.31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-18000"/>
    <n v="22000"/>
    <n v="17027.330000000002"/>
    <n v="16904.439999999999"/>
    <n v="10761.09"/>
    <n v="10761.09"/>
  </r>
  <r>
    <x v="6"/>
    <x v="38"/>
    <x v="38"/>
    <x v="1"/>
    <s v="22"/>
    <s v="22199"/>
    <s v="Otros suministros."/>
    <n v="20000"/>
    <n v="0"/>
    <n v="20000"/>
    <n v="11856.58"/>
    <n v="1516.44"/>
    <n v="1111.69"/>
    <n v="1111.69"/>
  </r>
  <r>
    <x v="6"/>
    <x v="38"/>
    <x v="38"/>
    <x v="1"/>
    <s v="22"/>
    <s v="223"/>
    <s v="Transportes."/>
    <n v="2000"/>
    <n v="0"/>
    <n v="2000"/>
    <n v="484"/>
    <n v="484"/>
    <n v="351.65"/>
    <n v="351.6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4587.78"/>
    <n v="4587.78"/>
    <n v="4587.78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4330.46"/>
    <n v="7883.83"/>
    <n v="5663.48"/>
    <n v="5663.48"/>
  </r>
  <r>
    <x v="6"/>
    <x v="38"/>
    <x v="38"/>
    <x v="1"/>
    <s v="22"/>
    <s v="22799"/>
    <s v="Otros trabajos realizados por otras empresas y profes."/>
    <n v="79000"/>
    <n v="0"/>
    <n v="79000"/>
    <n v="93742.07"/>
    <n v="92534.68"/>
    <n v="53646.22"/>
    <n v="53646.22"/>
  </r>
  <r>
    <x v="6"/>
    <x v="38"/>
    <x v="38"/>
    <x v="1"/>
    <s v="23"/>
    <s v="23020"/>
    <s v="Dietas del personal no directivo"/>
    <n v="2000"/>
    <n v="0"/>
    <n v="2000"/>
    <n v="688.8"/>
    <n v="688.8"/>
    <n v="688.8"/>
    <n v="614"/>
  </r>
  <r>
    <x v="6"/>
    <x v="38"/>
    <x v="38"/>
    <x v="1"/>
    <s v="23"/>
    <s v="23120"/>
    <s v="Locomoción del personal no directivo."/>
    <n v="2000"/>
    <n v="0"/>
    <n v="2000"/>
    <n v="645.42999999999995"/>
    <n v="645.42999999999995"/>
    <n v="645.42999999999995"/>
    <n v="640.37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18000"/>
    <n v="453841"/>
    <n v="435840.09"/>
    <n v="435840.09"/>
    <n v="290560"/>
    <n v="290560"/>
  </r>
  <r>
    <x v="7"/>
    <x v="39"/>
    <x v="39"/>
    <x v="0"/>
    <s v="12"/>
    <s v="12000"/>
    <s v="Sueldos del Grupo A1."/>
    <n v="113592"/>
    <n v="0"/>
    <n v="113592"/>
    <n v="97782.61"/>
    <n v="97782.61"/>
    <n v="84762.49"/>
    <n v="84762.49"/>
  </r>
  <r>
    <x v="7"/>
    <x v="39"/>
    <x v="39"/>
    <x v="0"/>
    <s v="12"/>
    <s v="12001"/>
    <s v="Sueldos del Grupo A2."/>
    <n v="0"/>
    <n v="0"/>
    <n v="0"/>
    <n v="3785"/>
    <n v="3785"/>
    <n v="1721.03"/>
    <n v="1721.03"/>
  </r>
  <r>
    <x v="7"/>
    <x v="39"/>
    <x v="39"/>
    <x v="0"/>
    <s v="12"/>
    <s v="12003"/>
    <s v="Sueldos del Grupo C1."/>
    <n v="47078"/>
    <n v="0"/>
    <n v="47078"/>
    <n v="35808.83"/>
    <n v="35808.83"/>
    <n v="29106.94"/>
    <n v="29106.94"/>
  </r>
  <r>
    <x v="7"/>
    <x v="39"/>
    <x v="39"/>
    <x v="0"/>
    <s v="12"/>
    <s v="12004"/>
    <s v="Sueldos del Grupo C2."/>
    <n v="19952"/>
    <n v="0"/>
    <n v="19952"/>
    <n v="10102.540000000001"/>
    <n v="10102.540000000001"/>
    <n v="8640.5499999999993"/>
    <n v="8640.5499999999993"/>
  </r>
  <r>
    <x v="7"/>
    <x v="39"/>
    <x v="39"/>
    <x v="0"/>
    <s v="12"/>
    <s v="12006"/>
    <s v="Trienios."/>
    <n v="29893"/>
    <n v="0"/>
    <n v="29893"/>
    <n v="33589.94"/>
    <n v="33589.94"/>
    <n v="29521.64"/>
    <n v="29521.64"/>
  </r>
  <r>
    <x v="7"/>
    <x v="39"/>
    <x v="39"/>
    <x v="0"/>
    <s v="12"/>
    <s v="12100"/>
    <s v="Complemento de destino."/>
    <n v="120605"/>
    <n v="0"/>
    <n v="120605"/>
    <n v="97868.44"/>
    <n v="97868.44"/>
    <n v="84321.93"/>
    <n v="84321.93"/>
  </r>
  <r>
    <x v="7"/>
    <x v="39"/>
    <x v="39"/>
    <x v="0"/>
    <s v="12"/>
    <s v="12101"/>
    <s v="Complemento específico."/>
    <n v="292198"/>
    <n v="0"/>
    <n v="292198"/>
    <n v="242594.14"/>
    <n v="242594.14"/>
    <n v="209432.04"/>
    <n v="209432.04"/>
  </r>
  <r>
    <x v="7"/>
    <x v="39"/>
    <x v="39"/>
    <x v="0"/>
    <s v="12"/>
    <s v="12103"/>
    <s v="Otros complementos."/>
    <n v="16593"/>
    <n v="0"/>
    <n v="16593"/>
    <n v="19739.900000000001"/>
    <n v="19739.900000000001"/>
    <n v="16678.599999999999"/>
    <n v="16678.599999999999"/>
  </r>
  <r>
    <x v="7"/>
    <x v="39"/>
    <x v="39"/>
    <x v="1"/>
    <s v="20"/>
    <s v="203"/>
    <s v="Arrendamientos de maquinaria, instalaciones y utillaje."/>
    <n v="5000"/>
    <n v="0"/>
    <n v="5000"/>
    <n v="5000"/>
    <n v="5000"/>
    <n v="2152.23"/>
    <n v="2152.23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652.94"/>
    <n v="2652.94"/>
  </r>
  <r>
    <x v="7"/>
    <x v="39"/>
    <x v="39"/>
    <x v="1"/>
    <s v="22"/>
    <s v="22602"/>
    <s v="Publicidad y propaganda."/>
    <n v="2000"/>
    <n v="0"/>
    <n v="2000"/>
    <n v="8635.4"/>
    <n v="8635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1104.69"/>
    <n v="1104.69"/>
  </r>
  <r>
    <x v="7"/>
    <x v="39"/>
    <x v="39"/>
    <x v="1"/>
    <s v="22"/>
    <s v="22706"/>
    <s v="Estudios y trabajos técnicos."/>
    <n v="50000"/>
    <n v="0"/>
    <n v="50000"/>
    <n v="18113.7"/>
    <n v="18113.7"/>
    <n v="18113.7"/>
    <n v="18113.7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54455"/>
    <n v="54455"/>
    <n v="46340.68"/>
    <n v="46340.68"/>
  </r>
  <r>
    <x v="7"/>
    <x v="40"/>
    <x v="40"/>
    <x v="0"/>
    <s v="12"/>
    <s v="12001"/>
    <s v="Sueldos del Grupo A2."/>
    <n v="58907"/>
    <n v="35000"/>
    <n v="93907"/>
    <n v="74876.55"/>
    <n v="74876.55"/>
    <n v="63029.5"/>
    <n v="63029.5"/>
  </r>
  <r>
    <x v="7"/>
    <x v="40"/>
    <x v="40"/>
    <x v="0"/>
    <s v="12"/>
    <s v="12003"/>
    <s v="Sueldos del Grupo C1."/>
    <n v="17654"/>
    <n v="0"/>
    <n v="17654"/>
    <n v="12166.61"/>
    <n v="12166.61"/>
    <n v="10276.620000000001"/>
    <n v="10276.620000000001"/>
  </r>
  <r>
    <x v="7"/>
    <x v="40"/>
    <x v="40"/>
    <x v="0"/>
    <s v="12"/>
    <s v="12004"/>
    <s v="Sueldos del Grupo C2."/>
    <n v="19952"/>
    <n v="0"/>
    <n v="19952"/>
    <n v="23443.200000000001"/>
    <n v="23443.200000000001"/>
    <n v="19076.89"/>
    <n v="19076.89"/>
  </r>
  <r>
    <x v="7"/>
    <x v="40"/>
    <x v="40"/>
    <x v="0"/>
    <s v="12"/>
    <s v="12006"/>
    <s v="Trienios."/>
    <n v="34318"/>
    <n v="0"/>
    <n v="34318"/>
    <n v="38317.160000000003"/>
    <n v="38317.160000000003"/>
    <n v="32270.41"/>
    <n v="32270.41"/>
  </r>
  <r>
    <x v="7"/>
    <x v="40"/>
    <x v="40"/>
    <x v="0"/>
    <s v="12"/>
    <s v="12100"/>
    <s v="Complemento de destino."/>
    <n v="89153"/>
    <n v="0"/>
    <n v="89153"/>
    <n v="90814.36"/>
    <n v="90814.36"/>
    <n v="77779.61"/>
    <n v="77779.61"/>
  </r>
  <r>
    <x v="7"/>
    <x v="40"/>
    <x v="40"/>
    <x v="0"/>
    <s v="12"/>
    <s v="12101"/>
    <s v="Complemento específico."/>
    <n v="227856"/>
    <n v="-5000"/>
    <n v="222856"/>
    <n v="235395.71"/>
    <n v="235395.71"/>
    <n v="201853.83"/>
    <n v="201853.83"/>
  </r>
  <r>
    <x v="7"/>
    <x v="40"/>
    <x v="40"/>
    <x v="0"/>
    <s v="12"/>
    <s v="12103"/>
    <s v="Otros complementos."/>
    <n v="16029"/>
    <n v="0"/>
    <n v="16029"/>
    <n v="19434.46"/>
    <n v="19434.46"/>
    <n v="15840.58"/>
    <n v="15840.58"/>
  </r>
  <r>
    <x v="7"/>
    <x v="40"/>
    <x v="40"/>
    <x v="0"/>
    <s v="13"/>
    <s v="13000"/>
    <s v="Retribuciones básicas."/>
    <n v="28237"/>
    <n v="24000"/>
    <n v="52237"/>
    <n v="48832.69"/>
    <n v="48832.69"/>
    <n v="39625.03"/>
    <n v="39625.03"/>
  </r>
  <r>
    <x v="7"/>
    <x v="40"/>
    <x v="40"/>
    <x v="0"/>
    <s v="13"/>
    <s v="13001"/>
    <s v="Horas extraordinarias"/>
    <n v="10000"/>
    <n v="0"/>
    <n v="10000"/>
    <n v="4417.5600000000004"/>
    <n v="4417.5600000000004"/>
    <n v="4417.5600000000004"/>
    <n v="4417.5600000000004"/>
  </r>
  <r>
    <x v="7"/>
    <x v="40"/>
    <x v="40"/>
    <x v="0"/>
    <s v="13"/>
    <s v="13002"/>
    <s v="Otras remuneraciones."/>
    <n v="28522"/>
    <n v="26000"/>
    <n v="54522"/>
    <n v="44358.04"/>
    <n v="44358.04"/>
    <n v="36486.269999999997"/>
    <n v="36486.269999999997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1151.4100000000001"/>
    <n v="1151.4100000000001"/>
    <n v="1151.4100000000001"/>
    <n v="1151.4100000000001"/>
  </r>
  <r>
    <x v="7"/>
    <x v="40"/>
    <x v="40"/>
    <x v="1"/>
    <s v="20"/>
    <s v="203"/>
    <s v="Arrendamientos de maquinaria, instalaciones y utillaje."/>
    <n v="2500"/>
    <n v="0"/>
    <n v="2500"/>
    <n v="1640"/>
    <n v="1640"/>
    <n v="1061.76"/>
    <n v="1061.76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1108.44"/>
    <n v="1108.44"/>
    <n v="839.61"/>
    <n v="839.61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166410.65"/>
    <n v="166410.6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7260"/>
    <n v="7260"/>
    <n v="7260"/>
    <n v="726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701.54"/>
    <n v="5701.54"/>
    <n v="5701.54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85859.31"/>
    <n v="3885859.31"/>
    <n v="2936621.52"/>
    <n v="2936621.52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821369.92"/>
    <n v="2821369.92"/>
    <n v="1528061.41"/>
    <n v="1528061.41"/>
  </r>
  <r>
    <x v="7"/>
    <x v="41"/>
    <x v="41"/>
    <x v="0"/>
    <s v="12"/>
    <s v="12000"/>
    <s v="Sueldos del Grupo A1."/>
    <n v="87378"/>
    <n v="0"/>
    <n v="87378"/>
    <n v="81969.33"/>
    <n v="81969.33"/>
    <n v="68162.960000000006"/>
    <n v="68162.960000000006"/>
  </r>
  <r>
    <x v="7"/>
    <x v="41"/>
    <x v="41"/>
    <x v="0"/>
    <s v="12"/>
    <s v="12001"/>
    <s v="Sueldos del Grupo A2."/>
    <n v="84519"/>
    <n v="0"/>
    <n v="84519"/>
    <n v="70731.17"/>
    <n v="70731.17"/>
    <n v="54668.98"/>
    <n v="54668.98"/>
  </r>
  <r>
    <x v="7"/>
    <x v="41"/>
    <x v="41"/>
    <x v="0"/>
    <s v="12"/>
    <s v="12003"/>
    <s v="Sueldos del Grupo C1."/>
    <n v="58848"/>
    <n v="0"/>
    <n v="58848"/>
    <n v="47732.62"/>
    <n v="47732.62"/>
    <n v="40386.019999999997"/>
    <n v="40386.019999999997"/>
  </r>
  <r>
    <x v="7"/>
    <x v="41"/>
    <x v="41"/>
    <x v="0"/>
    <s v="12"/>
    <s v="12004"/>
    <s v="Sueldos del Grupo C2."/>
    <n v="9976"/>
    <n v="0"/>
    <n v="9976"/>
    <n v="13793.57"/>
    <n v="13793.57"/>
    <n v="5943.9"/>
    <n v="5943.9"/>
  </r>
  <r>
    <x v="7"/>
    <x v="41"/>
    <x v="41"/>
    <x v="0"/>
    <s v="12"/>
    <s v="12006"/>
    <s v="Trienios."/>
    <n v="33487"/>
    <n v="0"/>
    <n v="33487"/>
    <n v="37188.29"/>
    <n v="37188.29"/>
    <n v="31392.959999999999"/>
    <n v="31392.959999999999"/>
  </r>
  <r>
    <x v="7"/>
    <x v="41"/>
    <x v="41"/>
    <x v="0"/>
    <s v="12"/>
    <s v="12100"/>
    <s v="Complemento de destino."/>
    <n v="139915"/>
    <n v="0"/>
    <n v="139915"/>
    <n v="122410.01"/>
    <n v="122410.01"/>
    <n v="97679.92"/>
    <n v="97679.92"/>
  </r>
  <r>
    <x v="7"/>
    <x v="41"/>
    <x v="41"/>
    <x v="0"/>
    <s v="12"/>
    <s v="12101"/>
    <s v="Complemento específico."/>
    <n v="355175"/>
    <n v="0"/>
    <n v="355175"/>
    <n v="304640.13"/>
    <n v="304640.13"/>
    <n v="257105.53"/>
    <n v="257105.53"/>
  </r>
  <r>
    <x v="7"/>
    <x v="41"/>
    <x v="41"/>
    <x v="0"/>
    <s v="12"/>
    <s v="12103"/>
    <s v="Otros complementos."/>
    <n v="15910"/>
    <n v="0"/>
    <n v="15910"/>
    <n v="18932.87"/>
    <n v="18932.87"/>
    <n v="15450.41"/>
    <n v="15450.41"/>
  </r>
  <r>
    <x v="7"/>
    <x v="41"/>
    <x v="41"/>
    <x v="0"/>
    <s v="13"/>
    <s v="13000"/>
    <s v="Retribuciones básicas."/>
    <n v="649252"/>
    <n v="-25000"/>
    <n v="624252"/>
    <n v="453108.61"/>
    <n v="453108.61"/>
    <n v="387195.05"/>
    <n v="387195.05"/>
  </r>
  <r>
    <x v="7"/>
    <x v="41"/>
    <x v="41"/>
    <x v="0"/>
    <s v="13"/>
    <s v="13001"/>
    <s v="Horas extraordinarias"/>
    <n v="0"/>
    <n v="0"/>
    <n v="0"/>
    <n v="28732.11"/>
    <n v="28732.11"/>
    <n v="13091.01"/>
    <n v="13091.01"/>
  </r>
  <r>
    <x v="7"/>
    <x v="41"/>
    <x v="41"/>
    <x v="0"/>
    <s v="13"/>
    <s v="13002"/>
    <s v="Otras remuneraciones."/>
    <n v="728858"/>
    <n v="-25000"/>
    <n v="703858"/>
    <n v="643737.77"/>
    <n v="643737.77"/>
    <n v="578264.56999999995"/>
    <n v="578264.56999999995"/>
  </r>
  <r>
    <x v="7"/>
    <x v="41"/>
    <x v="41"/>
    <x v="0"/>
    <s v="13"/>
    <s v="131"/>
    <s v="Laboral temporal."/>
    <n v="25200"/>
    <n v="0"/>
    <n v="25200"/>
    <n v="37324.29"/>
    <n v="37324.29"/>
    <n v="17343.75"/>
    <n v="17343.75"/>
  </r>
  <r>
    <x v="7"/>
    <x v="41"/>
    <x v="41"/>
    <x v="0"/>
    <s v="15"/>
    <s v="151"/>
    <s v="Gratificaciones."/>
    <n v="6500"/>
    <n v="0"/>
    <n v="6500"/>
    <n v="6491.28"/>
    <n v="6491.28"/>
    <n v="0"/>
    <n v="0"/>
  </r>
  <r>
    <x v="7"/>
    <x v="41"/>
    <x v="41"/>
    <x v="1"/>
    <s v="20"/>
    <s v="203"/>
    <s v="Arrendamientos de maquinaria, instalaciones y utillaje."/>
    <n v="36000"/>
    <n v="0"/>
    <n v="36000"/>
    <n v="17019.939999999999"/>
    <n v="17019.939999999999"/>
    <n v="5798.2"/>
    <n v="5798.2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0"/>
    <s v="206"/>
    <s v="Arrendamientos de equipos para procesos de información."/>
    <n v="0"/>
    <n v="0"/>
    <n v="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7744.23000000001"/>
    <n v="50512.08"/>
    <n v="39501.81"/>
    <n v="39501.81"/>
  </r>
  <r>
    <x v="7"/>
    <x v="41"/>
    <x v="41"/>
    <x v="1"/>
    <s v="21"/>
    <s v="213"/>
    <s v="Reparación de maquinaria, instalaciones técnicas y utillaje."/>
    <n v="13000"/>
    <n v="0"/>
    <n v="13000"/>
    <n v="12495.9"/>
    <n v="8261.91"/>
    <n v="5704.93"/>
    <n v="5704.93"/>
  </r>
  <r>
    <x v="7"/>
    <x v="41"/>
    <x v="41"/>
    <x v="1"/>
    <s v="21"/>
    <s v="214"/>
    <s v="Reparación de elementos de transporte."/>
    <n v="40000"/>
    <n v="0"/>
    <n v="40000"/>
    <n v="33950.68"/>
    <n v="18559.32"/>
    <n v="12357.78"/>
    <n v="12357.78"/>
  </r>
  <r>
    <x v="7"/>
    <x v="41"/>
    <x v="41"/>
    <x v="1"/>
    <s v="22"/>
    <s v="22100"/>
    <s v="Energía eléctrica."/>
    <n v="13500"/>
    <n v="0"/>
    <n v="13500"/>
    <n v="18500"/>
    <n v="18500"/>
    <n v="7552.75"/>
    <n v="7552.75"/>
  </r>
  <r>
    <x v="7"/>
    <x v="41"/>
    <x v="41"/>
    <x v="1"/>
    <s v="22"/>
    <s v="22103"/>
    <s v="Combustibles y carburantes."/>
    <n v="48000"/>
    <n v="0"/>
    <n v="48000"/>
    <n v="54440.24"/>
    <n v="54440.24"/>
    <n v="25276.11"/>
    <n v="25276.11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6457.79"/>
  </r>
  <r>
    <x v="7"/>
    <x v="41"/>
    <x v="41"/>
    <x v="1"/>
    <s v="22"/>
    <s v="22199"/>
    <s v="Otros suministros."/>
    <n v="20000"/>
    <n v="0"/>
    <n v="20000"/>
    <n v="30383.25"/>
    <n v="20383.25"/>
    <n v="18506.77"/>
    <n v="18506.77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10.7199999999998"/>
    <n v="2310.7199999999998"/>
    <n v="2116.08"/>
    <n v="2116.08"/>
  </r>
  <r>
    <x v="7"/>
    <x v="41"/>
    <x v="41"/>
    <x v="1"/>
    <s v="22"/>
    <s v="22700"/>
    <s v="Limpieza y aseo."/>
    <n v="6200"/>
    <n v="0"/>
    <n v="6200"/>
    <n v="6161.09"/>
    <n v="6161.09"/>
    <n v="4620.6000000000004"/>
    <n v="4620.6000000000004"/>
  </r>
  <r>
    <x v="7"/>
    <x v="41"/>
    <x v="41"/>
    <x v="1"/>
    <s v="22"/>
    <s v="22706"/>
    <s v="Estudios y trabajos técnicos."/>
    <n v="10000"/>
    <n v="0"/>
    <n v="10000"/>
    <n v="665.5"/>
    <n v="665.5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431878.27"/>
    <n v="1365662.51"/>
    <n v="37490.080000000002"/>
    <n v="37490.080000000002"/>
  </r>
  <r>
    <x v="7"/>
    <x v="41"/>
    <x v="41"/>
    <x v="3"/>
    <s v="61"/>
    <s v="619"/>
    <s v="Otras inver de reposic en infraest y bienes dest al uso gral"/>
    <n v="11380645"/>
    <n v="1790103.12"/>
    <n v="13170748.119999999"/>
    <n v="11892475.199999999"/>
    <n v="11817653.59"/>
    <n v="8368964.7000000002"/>
    <n v="8303624.7000000002"/>
  </r>
  <r>
    <x v="7"/>
    <x v="42"/>
    <x v="42"/>
    <x v="0"/>
    <s v="12"/>
    <s v="12001"/>
    <s v="Sueldos del Grupo A2."/>
    <n v="15367"/>
    <n v="0"/>
    <n v="15367"/>
    <n v="12247.16"/>
    <n v="12247.16"/>
    <n v="11321.91"/>
    <n v="11321.91"/>
  </r>
  <r>
    <x v="7"/>
    <x v="42"/>
    <x v="42"/>
    <x v="0"/>
    <s v="12"/>
    <s v="12003"/>
    <s v="Sueldos del Grupo C1."/>
    <n v="11770"/>
    <n v="0"/>
    <n v="11770"/>
    <n v="11830.74"/>
    <n v="11830.74"/>
    <n v="10094.93"/>
    <n v="10094.93"/>
  </r>
  <r>
    <x v="7"/>
    <x v="42"/>
    <x v="42"/>
    <x v="0"/>
    <s v="12"/>
    <s v="12006"/>
    <s v="Trienios."/>
    <n v="9884"/>
    <n v="0"/>
    <n v="9884"/>
    <n v="9148.5300000000007"/>
    <n v="9148.5300000000007"/>
    <n v="8137.25"/>
    <n v="8137.25"/>
  </r>
  <r>
    <x v="7"/>
    <x v="42"/>
    <x v="42"/>
    <x v="0"/>
    <s v="12"/>
    <s v="12100"/>
    <s v="Complemento de destino."/>
    <n v="17047"/>
    <n v="0"/>
    <n v="17047"/>
    <n v="16693.79"/>
    <n v="16693.79"/>
    <n v="13303.97"/>
    <n v="13303.97"/>
  </r>
  <r>
    <x v="7"/>
    <x v="42"/>
    <x v="42"/>
    <x v="0"/>
    <s v="12"/>
    <s v="12101"/>
    <s v="Complemento específico."/>
    <n v="41839"/>
    <n v="10000"/>
    <n v="51839"/>
    <n v="53817.05"/>
    <n v="53817.05"/>
    <n v="41302.22"/>
    <n v="41302.22"/>
  </r>
  <r>
    <x v="7"/>
    <x v="42"/>
    <x v="42"/>
    <x v="0"/>
    <s v="12"/>
    <s v="12103"/>
    <s v="Otros complementos."/>
    <n v="4420"/>
    <n v="0"/>
    <n v="4420"/>
    <n v="4564.2"/>
    <n v="4564.2"/>
    <n v="3807.16"/>
    <n v="3807.16"/>
  </r>
  <r>
    <x v="7"/>
    <x v="42"/>
    <x v="42"/>
    <x v="0"/>
    <s v="13"/>
    <s v="13000"/>
    <s v="Retribuciones básicas."/>
    <n v="89438"/>
    <n v="0"/>
    <n v="89438"/>
    <n v="81886.289999999994"/>
    <n v="81886.289999999994"/>
    <n v="67313.23"/>
    <n v="67313.23"/>
  </r>
  <r>
    <x v="7"/>
    <x v="42"/>
    <x v="42"/>
    <x v="0"/>
    <s v="13"/>
    <s v="13002"/>
    <s v="Otras remuneraciones."/>
    <n v="93533"/>
    <n v="0"/>
    <n v="93533"/>
    <n v="99699.43"/>
    <n v="99699.43"/>
    <n v="86179.99"/>
    <n v="86179.99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94323"/>
    <n v="94323"/>
    <n v="59807.6"/>
    <n v="59807.6"/>
  </r>
  <r>
    <x v="7"/>
    <x v="42"/>
    <x v="42"/>
    <x v="1"/>
    <s v="21"/>
    <s v="214"/>
    <s v="Reparación de elementos de transporte."/>
    <n v="8000"/>
    <n v="0"/>
    <n v="8000"/>
    <n v="6044.44"/>
    <n v="3900.89"/>
    <n v="3896.02"/>
    <n v="3896.02"/>
  </r>
  <r>
    <x v="7"/>
    <x v="42"/>
    <x v="42"/>
    <x v="1"/>
    <s v="22"/>
    <s v="22100"/>
    <s v="Energía eléctrica."/>
    <n v="3090000"/>
    <n v="0"/>
    <n v="3090000"/>
    <n v="2550000"/>
    <n v="2550000"/>
    <n v="2039989.95"/>
    <n v="2039989.95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6198.86"/>
    <n v="6198.86"/>
    <n v="6198.86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440"/>
    <n v="440"/>
  </r>
  <r>
    <x v="7"/>
    <x v="42"/>
    <x v="42"/>
    <x v="1"/>
    <s v="22"/>
    <s v="22700"/>
    <s v="Limpieza y aseo."/>
    <n v="1200"/>
    <n v="0"/>
    <n v="1200"/>
    <n v="1087.25"/>
    <n v="1087.25"/>
    <n v="815.4"/>
    <n v="815.4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1249039.76"/>
    <n v="1249039.76"/>
  </r>
  <r>
    <x v="7"/>
    <x v="43"/>
    <x v="43"/>
    <x v="2"/>
    <s v="44"/>
    <s v="44901"/>
    <s v="Aportación corriente a AUVASA"/>
    <n v="18524643"/>
    <n v="13635470.220000001"/>
    <n v="32160113.219999999"/>
    <n v="32160113.219999999"/>
    <n v="32160113.219999999"/>
    <n v="29508670.77"/>
    <n v="27771718.16"/>
  </r>
  <r>
    <x v="7"/>
    <x v="43"/>
    <x v="43"/>
    <x v="4"/>
    <s v="74"/>
    <s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s v="131"/>
    <s v="Laboral temporal."/>
    <n v="75000"/>
    <n v="-50000"/>
    <n v="2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48930.84"/>
    <n v="40454.379999999997"/>
    <n v="24007.61"/>
    <n v="24007.61"/>
  </r>
  <r>
    <x v="8"/>
    <x v="44"/>
    <x v="44"/>
    <x v="1"/>
    <s v="21"/>
    <s v="215"/>
    <s v="Mobiliario."/>
    <n v="16000"/>
    <n v="-6900"/>
    <n v="9100"/>
    <n v="0"/>
    <n v="0"/>
    <n v="0"/>
    <n v="0"/>
  </r>
  <r>
    <x v="8"/>
    <x v="44"/>
    <x v="44"/>
    <x v="1"/>
    <s v="22"/>
    <s v="22100"/>
    <s v="Energía eléctrica."/>
    <n v="102000"/>
    <n v="0"/>
    <n v="102000"/>
    <n v="142000"/>
    <n v="142000"/>
    <n v="96269.82"/>
    <n v="96269.82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257.7"/>
    <n v="257.7"/>
    <n v="257.7"/>
    <n v="257.7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16694.22"/>
    <n v="16694.22"/>
    <n v="15671.82"/>
    <n v="15671.82"/>
  </r>
  <r>
    <x v="8"/>
    <x v="44"/>
    <x v="44"/>
    <x v="1"/>
    <s v="22"/>
    <s v="22700"/>
    <s v="Limpieza y aseo."/>
    <n v="21000"/>
    <n v="0"/>
    <n v="21000"/>
    <n v="9592.4"/>
    <n v="9592.4"/>
    <n v="7194.27"/>
    <n v="7194.27"/>
  </r>
  <r>
    <x v="8"/>
    <x v="44"/>
    <x v="44"/>
    <x v="1"/>
    <s v="22"/>
    <s v="22701"/>
    <s v="Seguridad."/>
    <n v="23500"/>
    <n v="0"/>
    <n v="23500"/>
    <n v="1873.49"/>
    <n v="1873.49"/>
    <n v="1296.81"/>
    <n v="1296.81"/>
  </r>
  <r>
    <x v="8"/>
    <x v="44"/>
    <x v="44"/>
    <x v="1"/>
    <s v="22"/>
    <s v="22799"/>
    <s v="Otros trabajos realizados por otras empresas y profes."/>
    <n v="200000"/>
    <n v="-54588"/>
    <n v="145412"/>
    <n v="144557.82999999999"/>
    <n v="144557.82999999999"/>
    <n v="101103.49"/>
    <n v="101103.49"/>
  </r>
  <r>
    <x v="8"/>
    <x v="44"/>
    <x v="44"/>
    <x v="2"/>
    <s v="44"/>
    <s v="44902"/>
    <s v="Aportación corriente a la sociedad mixta de Turismo"/>
    <n v="6846250"/>
    <n v="3230000"/>
    <n v="10076250"/>
    <n v="8346250"/>
    <n v="8346250"/>
    <n v="8346250"/>
    <n v="83462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5000"/>
    <n v="27000"/>
    <n v="2700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11"/>
    <s v="Transf. Parque Científico de la UVA"/>
    <n v="0"/>
    <n v="0"/>
    <n v="0"/>
    <n v="0"/>
    <n v="0"/>
    <n v="0"/>
    <n v="0"/>
  </r>
  <r>
    <x v="8"/>
    <x v="44"/>
    <x v="44"/>
    <x v="2"/>
    <s v="48"/>
    <s v="48922"/>
    <s v="Transf. Asociación Pajarillos Educa"/>
    <n v="17000"/>
    <n v="4100"/>
    <n v="211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44500"/>
    <n v="445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4701.26"/>
    <n v="54701.26"/>
    <n v="46402.91"/>
    <n v="46402.91"/>
  </r>
  <r>
    <x v="8"/>
    <x v="45"/>
    <x v="45"/>
    <x v="0"/>
    <s v="12"/>
    <s v="12001"/>
    <s v="Sueldos del Grupo A2."/>
    <n v="15367"/>
    <n v="0"/>
    <n v="15367"/>
    <n v="15865.92"/>
    <n v="15865.92"/>
    <n v="13530.84"/>
    <n v="13530.84"/>
  </r>
  <r>
    <x v="8"/>
    <x v="45"/>
    <x v="45"/>
    <x v="0"/>
    <s v="12"/>
    <s v="12003"/>
    <s v="Sueldos del Grupo C1."/>
    <n v="29424"/>
    <n v="0"/>
    <n v="29424"/>
    <n v="12036.61"/>
    <n v="12036.61"/>
    <n v="10299.299999999999"/>
    <n v="10299.299999999999"/>
  </r>
  <r>
    <x v="8"/>
    <x v="45"/>
    <x v="45"/>
    <x v="0"/>
    <s v="12"/>
    <s v="12006"/>
    <s v="Trienios."/>
    <n v="29338"/>
    <n v="0"/>
    <n v="29338"/>
    <n v="31060.78"/>
    <n v="31060.78"/>
    <n v="26321.15"/>
    <n v="26321.15"/>
  </r>
  <r>
    <x v="8"/>
    <x v="45"/>
    <x v="45"/>
    <x v="0"/>
    <s v="12"/>
    <s v="12100"/>
    <s v="Complemento de destino."/>
    <n v="73488"/>
    <n v="0"/>
    <n v="73488"/>
    <n v="63750.28"/>
    <n v="63750.28"/>
    <n v="54394.14"/>
    <n v="54394.14"/>
  </r>
  <r>
    <x v="8"/>
    <x v="45"/>
    <x v="45"/>
    <x v="0"/>
    <s v="12"/>
    <s v="12101"/>
    <s v="Complemento específico."/>
    <n v="181808"/>
    <n v="0"/>
    <n v="181808"/>
    <n v="164062.79"/>
    <n v="164062.79"/>
    <n v="139036.66"/>
    <n v="139036.66"/>
  </r>
  <r>
    <x v="8"/>
    <x v="45"/>
    <x v="45"/>
    <x v="0"/>
    <s v="12"/>
    <s v="12103"/>
    <s v="Otros complementos."/>
    <n v="14452"/>
    <n v="0"/>
    <n v="14452"/>
    <n v="15879.83"/>
    <n v="15879.83"/>
    <n v="12917.79"/>
    <n v="12917.79"/>
  </r>
  <r>
    <x v="8"/>
    <x v="45"/>
    <x v="45"/>
    <x v="0"/>
    <s v="13"/>
    <s v="131"/>
    <s v="Laboral temporal."/>
    <n v="75000"/>
    <n v="-65000"/>
    <n v="1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2049.5100000000002"/>
    <n v="2049.5100000000002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-200"/>
    <n v="9823"/>
    <n v="0"/>
    <n v="0"/>
    <n v="0"/>
    <n v="0"/>
  </r>
  <r>
    <x v="8"/>
    <x v="45"/>
    <x v="45"/>
    <x v="1"/>
    <s v="22"/>
    <s v="22706"/>
    <s v="Estudios y trabajos técnicos."/>
    <n v="45000"/>
    <n v="-19800"/>
    <n v="25200"/>
    <n v="6222.19"/>
    <n v="6222.19"/>
    <n v="3516.94"/>
    <n v="3516.94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65665.67"/>
    <n v="64213.67"/>
  </r>
  <r>
    <x v="8"/>
    <x v="45"/>
    <x v="45"/>
    <x v="1"/>
    <s v="23"/>
    <s v="23010"/>
    <s v="Del personal directivo."/>
    <n v="1400"/>
    <n v="-400"/>
    <n v="10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392.02"/>
    <n v="392.02"/>
    <n v="392.02"/>
    <n v="392.02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476.6"/>
    <n v="476.6"/>
    <n v="476.6"/>
    <n v="476.6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30000"/>
    <n v="2230000"/>
    <n v="2230000"/>
    <n v="2230000"/>
    <n v="2200000"/>
    <n v="2200000"/>
  </r>
  <r>
    <x v="9"/>
    <x v="46"/>
    <x v="46"/>
    <x v="0"/>
    <s v="12"/>
    <s v="12000"/>
    <s v="Sueldos del Grupo A1."/>
    <n v="227183"/>
    <n v="0"/>
    <n v="227183"/>
    <n v="215522.62"/>
    <n v="215522.62"/>
    <n v="156589.03"/>
    <n v="156589.03"/>
  </r>
  <r>
    <x v="9"/>
    <x v="46"/>
    <x v="46"/>
    <x v="0"/>
    <s v="12"/>
    <s v="12001"/>
    <s v="Sueldos del Grupo A2."/>
    <n v="1476093"/>
    <n v="-100000"/>
    <n v="1376093"/>
    <n v="1287613.3799999999"/>
    <n v="1287613.3799999999"/>
    <n v="1038462.1"/>
    <n v="1038462.1"/>
  </r>
  <r>
    <x v="9"/>
    <x v="46"/>
    <x v="46"/>
    <x v="0"/>
    <s v="12"/>
    <s v="12003"/>
    <s v="Sueldos del Grupo C1."/>
    <n v="23539"/>
    <n v="0"/>
    <n v="23539"/>
    <n v="24133.22"/>
    <n v="24133.22"/>
    <n v="20553.240000000002"/>
    <n v="20553.240000000002"/>
  </r>
  <r>
    <x v="9"/>
    <x v="46"/>
    <x v="46"/>
    <x v="0"/>
    <s v="12"/>
    <s v="12004"/>
    <s v="Sueldos del Grupo C2."/>
    <n v="219475"/>
    <n v="0"/>
    <n v="219475"/>
    <n v="151684.93"/>
    <n v="151684.93"/>
    <n v="126684.99"/>
    <n v="126684.99"/>
  </r>
  <r>
    <x v="9"/>
    <x v="46"/>
    <x v="46"/>
    <x v="0"/>
    <s v="12"/>
    <s v="12006"/>
    <s v="Trienios."/>
    <n v="200925"/>
    <n v="0"/>
    <n v="200925"/>
    <n v="278660.90999999997"/>
    <n v="278660.90999999997"/>
    <n v="215673.53"/>
    <n v="215673.53"/>
  </r>
  <r>
    <x v="9"/>
    <x v="46"/>
    <x v="46"/>
    <x v="0"/>
    <s v="12"/>
    <s v="12100"/>
    <s v="Complemento de destino."/>
    <n v="962689"/>
    <n v="-72000"/>
    <n v="890689"/>
    <n v="769200.41"/>
    <n v="769200.41"/>
    <n v="667604.42000000004"/>
    <n v="667604.42000000004"/>
  </r>
  <r>
    <x v="9"/>
    <x v="46"/>
    <x v="46"/>
    <x v="0"/>
    <s v="12"/>
    <s v="12101"/>
    <s v="Complemento específico."/>
    <n v="2390991"/>
    <n v="-480000"/>
    <n v="1910991"/>
    <n v="2058600.03"/>
    <n v="2058600.03"/>
    <n v="1793924.37"/>
    <n v="1793924.37"/>
  </r>
  <r>
    <x v="9"/>
    <x v="46"/>
    <x v="46"/>
    <x v="0"/>
    <s v="12"/>
    <s v="12103"/>
    <s v="Otros complementos."/>
    <n v="91218"/>
    <n v="0"/>
    <n v="91218"/>
    <n v="133199.28"/>
    <n v="133199.28"/>
    <n v="101938.39"/>
    <n v="101938.39"/>
  </r>
  <r>
    <x v="9"/>
    <x v="46"/>
    <x v="46"/>
    <x v="0"/>
    <s v="13"/>
    <s v="13000"/>
    <s v="Retribuciones básicas."/>
    <n v="184140"/>
    <n v="0"/>
    <n v="184140"/>
    <n v="162758.60999999999"/>
    <n v="162758.60999999999"/>
    <n v="140749.92000000001"/>
    <n v="140749.92000000001"/>
  </r>
  <r>
    <x v="9"/>
    <x v="46"/>
    <x v="46"/>
    <x v="0"/>
    <s v="13"/>
    <s v="13002"/>
    <s v="Otras remuneraciones."/>
    <n v="163872"/>
    <n v="0"/>
    <n v="163872"/>
    <n v="146776.93"/>
    <n v="146776.93"/>
    <n v="128416.04"/>
    <n v="128416.04"/>
  </r>
  <r>
    <x v="9"/>
    <x v="46"/>
    <x v="46"/>
    <x v="0"/>
    <s v="13"/>
    <s v="131"/>
    <s v="Laboral temporal."/>
    <n v="0"/>
    <n v="0"/>
    <n v="0"/>
    <n v="3000"/>
    <n v="3000"/>
    <n v="2991.16"/>
    <n v="2991.16"/>
  </r>
  <r>
    <x v="9"/>
    <x v="46"/>
    <x v="46"/>
    <x v="0"/>
    <s v="14"/>
    <s v="143"/>
    <s v="Otro personal."/>
    <n v="400000"/>
    <n v="625000"/>
    <n v="1025000"/>
    <n v="1039787.57"/>
    <n v="1039787.57"/>
    <n v="1018886.91"/>
    <n v="1018886.91"/>
  </r>
  <r>
    <x v="9"/>
    <x v="46"/>
    <x v="46"/>
    <x v="0"/>
    <s v="15"/>
    <s v="151"/>
    <s v="Gratificaciones."/>
    <n v="0"/>
    <n v="72000"/>
    <n v="72000"/>
    <n v="72000"/>
    <n v="72000"/>
    <n v="2296.14"/>
    <n v="2296.14"/>
  </r>
  <r>
    <x v="9"/>
    <x v="46"/>
    <x v="46"/>
    <x v="1"/>
    <s v="21"/>
    <s v="212"/>
    <s v="Reparación de edificios y otras construcciones."/>
    <n v="35620"/>
    <n v="0"/>
    <n v="35620"/>
    <n v="33924.519999999997"/>
    <n v="20152.57"/>
    <n v="17538.900000000001"/>
    <n v="17538.900000000001"/>
  </r>
  <r>
    <x v="9"/>
    <x v="46"/>
    <x v="46"/>
    <x v="1"/>
    <s v="21"/>
    <s v="213"/>
    <s v="Reparación de maquinaria, instalaciones técnicas y utillaje."/>
    <n v="46000"/>
    <n v="0"/>
    <n v="46000"/>
    <n v="49115.34"/>
    <n v="49115.34"/>
    <n v="34340.870000000003"/>
    <n v="34340.870000000003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1596.45"/>
    <n v="31596.45"/>
  </r>
  <r>
    <x v="9"/>
    <x v="46"/>
    <x v="46"/>
    <x v="1"/>
    <s v="22"/>
    <s v="22102"/>
    <s v="Gas."/>
    <n v="60000"/>
    <n v="0"/>
    <n v="60000"/>
    <n v="60767.8"/>
    <n v="60767.8"/>
    <n v="29400.25"/>
    <n v="29400.25"/>
  </r>
  <r>
    <x v="9"/>
    <x v="46"/>
    <x v="46"/>
    <x v="1"/>
    <s v="22"/>
    <s v="22104"/>
    <s v="Vestuario."/>
    <n v="2170"/>
    <n v="0"/>
    <n v="2170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648.87"/>
    <n v="648.87"/>
    <n v="79.08"/>
    <n v="79.08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500"/>
    <n v="5500"/>
    <n v="3868"/>
    <n v="3868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34855.94"/>
    <n v="34855.94"/>
    <n v="19050.400000000001"/>
    <n v="19050.400000000001"/>
  </r>
  <r>
    <x v="9"/>
    <x v="46"/>
    <x v="46"/>
    <x v="1"/>
    <s v="22"/>
    <s v="22700"/>
    <s v="Limpieza y aseo."/>
    <n v="73910"/>
    <n v="0"/>
    <n v="73910"/>
    <n v="74369.5"/>
    <n v="74369.5"/>
    <n v="54099.69"/>
    <n v="54099.69"/>
  </r>
  <r>
    <x v="9"/>
    <x v="46"/>
    <x v="46"/>
    <x v="1"/>
    <s v="22"/>
    <s v="22706"/>
    <s v="Estudios y trabajos técnicos."/>
    <n v="8000"/>
    <n v="0"/>
    <n v="8000"/>
    <n v="7024.06"/>
    <n v="7024.06"/>
    <n v="2971.77"/>
    <n v="2971.77"/>
  </r>
  <r>
    <x v="9"/>
    <x v="46"/>
    <x v="46"/>
    <x v="1"/>
    <s v="22"/>
    <s v="22799"/>
    <s v="Otros trabajos realizados por otras empresas y profes."/>
    <n v="24046146"/>
    <n v="259986.65"/>
    <n v="24306132.649999999"/>
    <n v="24301736.98"/>
    <n v="24292672.440000001"/>
    <n v="17591824.600000001"/>
    <n v="17589604.600000001"/>
  </r>
  <r>
    <x v="9"/>
    <x v="46"/>
    <x v="46"/>
    <x v="1"/>
    <s v="23"/>
    <s v="23020"/>
    <s v="Dietas del personal no directivo"/>
    <n v="800"/>
    <n v="0"/>
    <n v="800"/>
    <n v="93.5"/>
    <n v="93.5"/>
    <n v="93.5"/>
    <n v="93.5"/>
  </r>
  <r>
    <x v="9"/>
    <x v="46"/>
    <x v="46"/>
    <x v="1"/>
    <s v="23"/>
    <s v="23120"/>
    <s v="Locomoción del personal no directivo."/>
    <n v="400"/>
    <n v="0"/>
    <n v="400"/>
    <n v="66.45"/>
    <n v="66.45"/>
    <n v="66.45"/>
    <n v="66.45"/>
  </r>
  <r>
    <x v="9"/>
    <x v="46"/>
    <x v="46"/>
    <x v="2"/>
    <s v="48"/>
    <s v="48000"/>
    <s v="Subvenciones a asociaciones y atenciones benéficas"/>
    <n v="230000"/>
    <n v="0"/>
    <n v="230000"/>
    <n v="230000"/>
    <n v="230000"/>
    <n v="230000"/>
    <n v="229222.57"/>
  </r>
  <r>
    <x v="9"/>
    <x v="46"/>
    <x v="46"/>
    <x v="2"/>
    <s v="48"/>
    <s v="48001"/>
    <s v="Atenc. beneficas ayuda a familias"/>
    <n v="1970000"/>
    <n v="0"/>
    <n v="1970000"/>
    <n v="1914240"/>
    <n v="1481916.74"/>
    <n v="1481265.65"/>
    <n v="1481265.65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32"/>
    <s v="Transf. Cáritas Diocesana de Valladolid"/>
    <n v="0"/>
    <n v="0"/>
    <n v="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0"/>
  </r>
  <r>
    <x v="9"/>
    <x v="46"/>
    <x v="46"/>
    <x v="2"/>
    <s v="48"/>
    <s v="48984"/>
    <s v="Transf. Cruz Roja Española"/>
    <n v="0"/>
    <n v="0"/>
    <n v="0"/>
    <n v="0"/>
    <n v="0"/>
    <n v="0"/>
    <n v="0"/>
  </r>
  <r>
    <x v="9"/>
    <x v="46"/>
    <x v="46"/>
    <x v="2"/>
    <s v="48"/>
    <s v="48998"/>
    <s v="Banco de alimentos de Valladolid"/>
    <n v="0"/>
    <n v="0"/>
    <n v="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42004.05"/>
    <n v="42004.05"/>
    <n v="42004.05"/>
    <n v="42004.05"/>
  </r>
  <r>
    <x v="9"/>
    <x v="46"/>
    <x v="46"/>
    <x v="3"/>
    <s v="63"/>
    <s v="633"/>
    <s v="Maquinaria, instalaciones técnicas y utillaje."/>
    <n v="1500"/>
    <n v="2000"/>
    <n v="3500"/>
    <n v="2402.5500000000002"/>
    <n v="2402.5500000000002"/>
    <n v="2123.5500000000002"/>
    <n v="2123.5500000000002"/>
  </r>
  <r>
    <x v="9"/>
    <x v="47"/>
    <x v="47"/>
    <x v="0"/>
    <s v="12"/>
    <s v="12000"/>
    <s v="Sueldos del Grupo A1."/>
    <n v="34951"/>
    <n v="0"/>
    <n v="34951"/>
    <n v="58367.46"/>
    <n v="58367.46"/>
    <n v="26790.13"/>
    <n v="26790.13"/>
  </r>
  <r>
    <x v="9"/>
    <x v="47"/>
    <x v="47"/>
    <x v="0"/>
    <s v="12"/>
    <s v="12001"/>
    <s v="Sueldos del Grupo A2."/>
    <n v="262521"/>
    <n v="0"/>
    <n v="262521"/>
    <n v="205079.81"/>
    <n v="205079.81"/>
    <n v="179852.44"/>
    <n v="179852.44"/>
  </r>
  <r>
    <x v="9"/>
    <x v="47"/>
    <x v="47"/>
    <x v="0"/>
    <s v="12"/>
    <s v="12003"/>
    <s v="Sueldos del Grupo C1."/>
    <n v="11770"/>
    <n v="0"/>
    <n v="11770"/>
    <n v="9039.59"/>
    <n v="9039.59"/>
    <n v="6782.1"/>
    <n v="6782.1"/>
  </r>
  <r>
    <x v="9"/>
    <x v="47"/>
    <x v="47"/>
    <x v="0"/>
    <s v="12"/>
    <s v="12004"/>
    <s v="Sueldos del Grupo C2."/>
    <n v="9976"/>
    <n v="0"/>
    <n v="9976"/>
    <n v="10399.77"/>
    <n v="10399.77"/>
    <n v="8694.3799999999992"/>
    <n v="8694.3799999999992"/>
  </r>
  <r>
    <x v="9"/>
    <x v="47"/>
    <x v="47"/>
    <x v="0"/>
    <s v="12"/>
    <s v="12006"/>
    <s v="Trienios."/>
    <n v="80306"/>
    <n v="0"/>
    <n v="80306"/>
    <n v="66608.95"/>
    <n v="66608.95"/>
    <n v="57645.15"/>
    <n v="57645.15"/>
  </r>
  <r>
    <x v="9"/>
    <x v="47"/>
    <x v="47"/>
    <x v="0"/>
    <s v="12"/>
    <s v="12100"/>
    <s v="Complemento de destino."/>
    <n v="165532"/>
    <n v="0"/>
    <n v="165532"/>
    <n v="137028.56"/>
    <n v="137028.56"/>
    <n v="115031.32"/>
    <n v="115031.32"/>
  </r>
  <r>
    <x v="9"/>
    <x v="47"/>
    <x v="47"/>
    <x v="0"/>
    <s v="12"/>
    <s v="12101"/>
    <s v="Complemento específico."/>
    <n v="404447"/>
    <n v="0"/>
    <n v="404447"/>
    <n v="439290.17"/>
    <n v="439290.17"/>
    <n v="366558.42"/>
    <n v="366558.42"/>
  </r>
  <r>
    <x v="9"/>
    <x v="47"/>
    <x v="47"/>
    <x v="0"/>
    <s v="12"/>
    <s v="12103"/>
    <s v="Otros complementos."/>
    <n v="36680"/>
    <n v="0"/>
    <n v="36680"/>
    <n v="33166.94"/>
    <n v="33166.94"/>
    <n v="27466.720000000001"/>
    <n v="27466.720000000001"/>
  </r>
  <r>
    <x v="9"/>
    <x v="47"/>
    <x v="47"/>
    <x v="0"/>
    <s v="13"/>
    <s v="13000"/>
    <s v="Retribuciones básicas."/>
    <n v="306253"/>
    <n v="0"/>
    <n v="306253"/>
    <n v="267540.74"/>
    <n v="267540.74"/>
    <n v="223043.27"/>
    <n v="223043.27"/>
  </r>
  <r>
    <x v="9"/>
    <x v="47"/>
    <x v="47"/>
    <x v="0"/>
    <s v="13"/>
    <s v="13002"/>
    <s v="Otras remuneraciones."/>
    <n v="277987"/>
    <n v="0"/>
    <n v="277987"/>
    <n v="268570.81"/>
    <n v="268570.81"/>
    <n v="223082.19"/>
    <n v="223082.19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137499.89000000001"/>
    <n v="137499.89000000001"/>
  </r>
  <r>
    <x v="9"/>
    <x v="47"/>
    <x v="47"/>
    <x v="1"/>
    <s v="21"/>
    <s v="210"/>
    <s v="Infraestructuras y bienes naturales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45705.7"/>
    <n v="17435.68"/>
    <n v="12115.66"/>
    <n v="12115.66"/>
  </r>
  <r>
    <x v="9"/>
    <x v="47"/>
    <x v="47"/>
    <x v="1"/>
    <s v="21"/>
    <s v="213"/>
    <s v="Reparación de maquinaria, instalaciones técnicas y utillaje."/>
    <n v="61800"/>
    <n v="0"/>
    <n v="61800"/>
    <n v="59436.31"/>
    <n v="59436.31"/>
    <n v="40338.92"/>
    <n v="40338.92"/>
  </r>
  <r>
    <x v="9"/>
    <x v="47"/>
    <x v="47"/>
    <x v="1"/>
    <s v="21"/>
    <s v="215"/>
    <s v="Mobiliario."/>
    <n v="1000"/>
    <n v="0"/>
    <n v="1000"/>
    <n v="1765.69"/>
    <n v="1765.69"/>
    <n v="0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8207.7000000000007"/>
    <n v="8207.7000000000007"/>
  </r>
  <r>
    <x v="9"/>
    <x v="47"/>
    <x v="47"/>
    <x v="1"/>
    <s v="22"/>
    <s v="22001"/>
    <s v="Prensa, revistas, libros y otras publicaciones."/>
    <n v="20740"/>
    <n v="0"/>
    <n v="20740"/>
    <n v="8454.92"/>
    <n v="8454.92"/>
    <n v="5850.91"/>
    <n v="5850.91"/>
  </r>
  <r>
    <x v="9"/>
    <x v="47"/>
    <x v="47"/>
    <x v="1"/>
    <s v="22"/>
    <s v="22100"/>
    <s v="Energía eléctrica."/>
    <n v="186000"/>
    <n v="0"/>
    <n v="186000"/>
    <n v="186000"/>
    <n v="186000"/>
    <n v="131863.69"/>
    <n v="131863.69"/>
  </r>
  <r>
    <x v="9"/>
    <x v="47"/>
    <x v="47"/>
    <x v="1"/>
    <s v="22"/>
    <s v="22102"/>
    <s v="Gas."/>
    <n v="133600"/>
    <n v="0"/>
    <n v="133600"/>
    <n v="133600"/>
    <n v="133600"/>
    <n v="65463.51"/>
    <n v="65463.51"/>
  </r>
  <r>
    <x v="9"/>
    <x v="47"/>
    <x v="47"/>
    <x v="1"/>
    <s v="22"/>
    <s v="22104"/>
    <s v="Vestuario."/>
    <n v="8800"/>
    <n v="0"/>
    <n v="8800"/>
    <n v="8712"/>
    <n v="4999.93"/>
    <n v="333.01"/>
    <n v="333.01"/>
  </r>
  <r>
    <x v="9"/>
    <x v="47"/>
    <x v="47"/>
    <x v="1"/>
    <s v="22"/>
    <s v="22199"/>
    <s v="Otros suministros."/>
    <n v="10700"/>
    <n v="0"/>
    <n v="10700"/>
    <n v="13402.72"/>
    <n v="3440.16"/>
    <n v="1413.63"/>
    <n v="1413.63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7692.81"/>
    <n v="37692.81"/>
    <n v="28630.38"/>
    <n v="28630.38"/>
  </r>
  <r>
    <x v="9"/>
    <x v="47"/>
    <x v="47"/>
    <x v="1"/>
    <s v="22"/>
    <s v="22612"/>
    <s v="Plan Solidaridad"/>
    <n v="10000"/>
    <n v="0"/>
    <n v="10000"/>
    <n v="8861.7800000000007"/>
    <n v="8861.7800000000007"/>
    <n v="8861.7800000000007"/>
    <n v="8861.7800000000007"/>
  </r>
  <r>
    <x v="9"/>
    <x v="47"/>
    <x v="47"/>
    <x v="1"/>
    <s v="22"/>
    <s v="22617"/>
    <s v="Plan de Accesibilidad"/>
    <n v="10000"/>
    <n v="0"/>
    <n v="10000"/>
    <n v="20390.43"/>
    <n v="20390.43"/>
    <n v="8331"/>
    <n v="8331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89605.6"/>
    <n v="89605.6"/>
    <n v="77027.240000000005"/>
    <n v="77027.240000000005"/>
  </r>
  <r>
    <x v="9"/>
    <x v="47"/>
    <x v="47"/>
    <x v="1"/>
    <s v="22"/>
    <s v="22700"/>
    <s v="Limpieza y aseo."/>
    <n v="416065"/>
    <n v="0"/>
    <n v="416065"/>
    <n v="407704.6"/>
    <n v="407704.6"/>
    <n v="305367.05"/>
    <n v="305367.0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18794.88"/>
    <n v="3072289.88"/>
    <n v="2972251.33"/>
    <n v="2972105.63"/>
    <n v="2277682.6"/>
    <n v="2277682.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101697.82"/>
    <n v="100458.17"/>
    <n v="85373.43"/>
  </r>
  <r>
    <x v="9"/>
    <x v="47"/>
    <x v="47"/>
    <x v="2"/>
    <s v="48"/>
    <s v="48003"/>
    <s v="COSOCIAL"/>
    <n v="0"/>
    <n v="0"/>
    <n v="0"/>
    <n v="0"/>
    <n v="0"/>
    <n v="0"/>
    <n v="0"/>
  </r>
  <r>
    <x v="9"/>
    <x v="47"/>
    <x v="47"/>
    <x v="2"/>
    <s v="48"/>
    <s v="48004"/>
    <s v="Autismo Valladolid"/>
    <n v="0"/>
    <n v="0"/>
    <n v="0"/>
    <n v="0"/>
    <n v="0"/>
    <n v="0"/>
    <n v="0"/>
  </r>
  <r>
    <x v="9"/>
    <x v="47"/>
    <x v="47"/>
    <x v="2"/>
    <s v="48"/>
    <s v="48005"/>
    <s v="Asociación de ayuda a la dependencia"/>
    <n v="0"/>
    <n v="0"/>
    <n v="0"/>
    <n v="0"/>
    <n v="0"/>
    <n v="0"/>
    <n v="0"/>
  </r>
  <r>
    <x v="9"/>
    <x v="47"/>
    <x v="47"/>
    <x v="2"/>
    <s v="48"/>
    <s v="48006"/>
    <s v="Universidad de la experiencia"/>
    <n v="0"/>
    <n v="1000"/>
    <n v="1000"/>
    <n v="0"/>
    <n v="0"/>
    <n v="0"/>
    <n v="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05"/>
    <s v="Transf. PUENTES ONGD"/>
    <n v="0"/>
    <n v="8290"/>
    <n v="829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49862.93"/>
    <n v="49862.93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45880.24"/>
    <n v="45880.24"/>
    <n v="36659.589999999997"/>
    <n v="36659.589999999997"/>
  </r>
  <r>
    <x v="9"/>
    <x v="48"/>
    <x v="48"/>
    <x v="0"/>
    <s v="12"/>
    <s v="12001"/>
    <s v="Sueldos del Grupo A2."/>
    <n v="30734"/>
    <n v="0"/>
    <n v="30734"/>
    <n v="28000"/>
    <n v="28000"/>
    <n v="22177.61"/>
    <n v="22177.61"/>
  </r>
  <r>
    <x v="9"/>
    <x v="48"/>
    <x v="48"/>
    <x v="0"/>
    <s v="12"/>
    <s v="12003"/>
    <s v="Sueldos del Grupo C1."/>
    <n v="35309"/>
    <n v="0"/>
    <n v="35309"/>
    <n v="24200"/>
    <n v="24200"/>
    <n v="20581.240000000002"/>
    <n v="20581.240000000002"/>
  </r>
  <r>
    <x v="9"/>
    <x v="48"/>
    <x v="48"/>
    <x v="0"/>
    <s v="12"/>
    <s v="12004"/>
    <s v="Sueldos del Grupo C2."/>
    <n v="10808"/>
    <n v="0"/>
    <n v="10808"/>
    <n v="23687.82"/>
    <n v="23687.82"/>
    <n v="19322.66"/>
    <n v="19322.66"/>
  </r>
  <r>
    <x v="9"/>
    <x v="48"/>
    <x v="48"/>
    <x v="0"/>
    <s v="12"/>
    <s v="12006"/>
    <s v="Trienios."/>
    <n v="35469"/>
    <n v="0"/>
    <n v="35469"/>
    <n v="36800"/>
    <n v="36800"/>
    <n v="29681.84"/>
    <n v="29681.84"/>
  </r>
  <r>
    <x v="9"/>
    <x v="48"/>
    <x v="48"/>
    <x v="0"/>
    <s v="12"/>
    <s v="12100"/>
    <s v="Complemento de destino."/>
    <n v="87801"/>
    <n v="0"/>
    <n v="87801"/>
    <n v="84094.02"/>
    <n v="84094.02"/>
    <n v="68012.929999999993"/>
    <n v="68012.929999999993"/>
  </r>
  <r>
    <x v="9"/>
    <x v="48"/>
    <x v="48"/>
    <x v="0"/>
    <s v="12"/>
    <s v="12101"/>
    <s v="Complemento específico."/>
    <n v="218220"/>
    <n v="0"/>
    <n v="218220"/>
    <n v="235178.45"/>
    <n v="235178.45"/>
    <n v="201738.17"/>
    <n v="201738.17"/>
  </r>
  <r>
    <x v="9"/>
    <x v="48"/>
    <x v="48"/>
    <x v="0"/>
    <s v="12"/>
    <s v="12103"/>
    <s v="Otros complementos."/>
    <n v="17088"/>
    <n v="0"/>
    <n v="17088"/>
    <n v="19546.400000000001"/>
    <n v="19546.400000000001"/>
    <n v="15116.86"/>
    <n v="15116.86"/>
  </r>
  <r>
    <x v="9"/>
    <x v="48"/>
    <x v="48"/>
    <x v="0"/>
    <s v="14"/>
    <s v="143"/>
    <s v="Otro personal."/>
    <n v="54500"/>
    <n v="0"/>
    <n v="54500"/>
    <n v="33592.03"/>
    <n v="33592.03"/>
    <n v="32622.5"/>
    <n v="32622.5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543.42"/>
    <n v="1543.42"/>
  </r>
  <r>
    <x v="9"/>
    <x v="48"/>
    <x v="48"/>
    <x v="1"/>
    <s v="22"/>
    <s v="22699"/>
    <s v="Otros gastos diversos"/>
    <n v="13000"/>
    <n v="0"/>
    <n v="13000"/>
    <n v="4658.8599999999997"/>
    <n v="4658.8599999999997"/>
    <n v="1247.8699999999999"/>
    <n v="1247.8699999999999"/>
  </r>
  <r>
    <x v="9"/>
    <x v="48"/>
    <x v="48"/>
    <x v="1"/>
    <s v="22"/>
    <s v="22799"/>
    <s v="Otros trabajos realizados por otras empresas y profes."/>
    <n v="115000"/>
    <n v="0"/>
    <n v="115000"/>
    <n v="91608.34"/>
    <n v="79337.61"/>
    <n v="18414.349999999999"/>
    <n v="18414.349999999999"/>
  </r>
  <r>
    <x v="9"/>
    <x v="48"/>
    <x v="48"/>
    <x v="6"/>
    <s v="35"/>
    <s v="352"/>
    <s v="Intereses de demora."/>
    <n v="0"/>
    <n v="1500"/>
    <n v="1500"/>
    <n v="663.12"/>
    <n v="663.12"/>
    <n v="663.12"/>
    <n v="663.12"/>
  </r>
  <r>
    <x v="9"/>
    <x v="49"/>
    <x v="49"/>
    <x v="0"/>
    <s v="12"/>
    <s v="12001"/>
    <s v="Sueldos del Grupo A2."/>
    <n v="15367"/>
    <n v="0"/>
    <n v="15367"/>
    <n v="16018.91"/>
    <n v="16018.91"/>
    <n v="13530.83"/>
    <n v="13530.83"/>
  </r>
  <r>
    <x v="9"/>
    <x v="49"/>
    <x v="49"/>
    <x v="0"/>
    <s v="12"/>
    <s v="12004"/>
    <s v="Sueldos del Grupo C2."/>
    <n v="9976"/>
    <n v="0"/>
    <n v="9976"/>
    <n v="10426.540000000001"/>
    <n v="10426.540000000001"/>
    <n v="8644.74"/>
    <n v="8644.74"/>
  </r>
  <r>
    <x v="9"/>
    <x v="49"/>
    <x v="49"/>
    <x v="0"/>
    <s v="12"/>
    <s v="12006"/>
    <s v="Trienios."/>
    <n v="7407"/>
    <n v="0"/>
    <n v="7407"/>
    <n v="7806.49"/>
    <n v="7806.49"/>
    <n v="6555.62"/>
    <n v="6555.62"/>
  </r>
  <r>
    <x v="9"/>
    <x v="49"/>
    <x v="49"/>
    <x v="0"/>
    <s v="12"/>
    <s v="12100"/>
    <s v="Complemento de destino."/>
    <n v="16724"/>
    <n v="0"/>
    <n v="16724"/>
    <n v="17035.400000000001"/>
    <n v="17035.400000000001"/>
    <n v="14483.86"/>
    <n v="14483.86"/>
  </r>
  <r>
    <x v="9"/>
    <x v="49"/>
    <x v="49"/>
    <x v="0"/>
    <s v="12"/>
    <s v="12101"/>
    <s v="Complemento específico."/>
    <n v="43909"/>
    <n v="0"/>
    <n v="43909"/>
    <n v="47926.21"/>
    <n v="47926.21"/>
    <n v="41304.949999999997"/>
    <n v="41304.949999999997"/>
  </r>
  <r>
    <x v="9"/>
    <x v="49"/>
    <x v="49"/>
    <x v="0"/>
    <s v="12"/>
    <s v="12103"/>
    <s v="Otros complementos."/>
    <n v="3612"/>
    <n v="0"/>
    <n v="3612"/>
    <n v="4222.41"/>
    <n v="4222.41"/>
    <n v="3479.12"/>
    <n v="3479.12"/>
  </r>
  <r>
    <x v="9"/>
    <x v="49"/>
    <x v="49"/>
    <x v="0"/>
    <s v="14"/>
    <s v="143"/>
    <s v="Otro personal."/>
    <n v="0"/>
    <n v="0"/>
    <n v="0"/>
    <n v="44825"/>
    <n v="44825"/>
    <n v="37995.21"/>
    <n v="37995.21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55.43"/>
  </r>
  <r>
    <x v="9"/>
    <x v="49"/>
    <x v="49"/>
    <x v="1"/>
    <s v="21"/>
    <s v="213"/>
    <s v="Reparación de maquinaria, instalaciones técnicas y utillaje."/>
    <n v="15000"/>
    <n v="0"/>
    <n v="15000"/>
    <n v="11394.51"/>
    <n v="11394.51"/>
    <n v="8258.2000000000007"/>
    <n v="8258.2000000000007"/>
  </r>
  <r>
    <x v="9"/>
    <x v="49"/>
    <x v="49"/>
    <x v="1"/>
    <s v="22"/>
    <s v="22100"/>
    <s v="Energía eléctrica."/>
    <n v="65000"/>
    <n v="0"/>
    <n v="65000"/>
    <n v="65000"/>
    <n v="65000"/>
    <n v="28779.61"/>
    <n v="28779.61"/>
  </r>
  <r>
    <x v="9"/>
    <x v="49"/>
    <x v="49"/>
    <x v="1"/>
    <s v="22"/>
    <s v="22613"/>
    <s v="Plan de Juventud"/>
    <n v="60000"/>
    <n v="0"/>
    <n v="60000"/>
    <n v="52407.82"/>
    <n v="52407.82"/>
    <n v="26407.5"/>
    <n v="25802.5"/>
  </r>
  <r>
    <x v="9"/>
    <x v="49"/>
    <x v="49"/>
    <x v="1"/>
    <s v="22"/>
    <s v="22615"/>
    <s v="Plan Municipal Drogas"/>
    <n v="10000"/>
    <n v="0"/>
    <n v="10000"/>
    <n v="6510"/>
    <n v="6510"/>
    <n v="1750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41676.75"/>
    <n v="41676.75"/>
  </r>
  <r>
    <x v="9"/>
    <x v="49"/>
    <x v="49"/>
    <x v="1"/>
    <s v="22"/>
    <s v="22701"/>
    <s v="Seguridad."/>
    <n v="0"/>
    <n v="0"/>
    <n v="0"/>
    <n v="10198.85"/>
    <n v="10198.85"/>
    <n v="10198.85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34432.86"/>
    <n v="734432.86"/>
    <n v="514752.81"/>
    <n v="514552.81"/>
  </r>
  <r>
    <x v="9"/>
    <x v="49"/>
    <x v="49"/>
    <x v="2"/>
    <s v="48"/>
    <s v="48000"/>
    <s v="Subvenciones a asociaciones y atenciones benéficas"/>
    <n v="137565"/>
    <n v="-6500"/>
    <n v="131065"/>
    <n v="131065"/>
    <n v="131065"/>
    <n v="131065"/>
    <n v="131065"/>
  </r>
  <r>
    <x v="9"/>
    <x v="49"/>
    <x v="49"/>
    <x v="2"/>
    <s v="48"/>
    <s v="48926"/>
    <s v="Transf. Consejo Local de la Juventud.- Actividad ordinaria"/>
    <n v="58500"/>
    <n v="6500"/>
    <n v="65000"/>
    <n v="65000"/>
    <n v="650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8350.240000000002"/>
    <n v="18350.240000000002"/>
    <n v="15550.66"/>
    <n v="15550.66"/>
  </r>
  <r>
    <x v="9"/>
    <x v="50"/>
    <x v="50"/>
    <x v="0"/>
    <s v="12"/>
    <s v="12001"/>
    <s v="Sueldos del Grupo A2."/>
    <n v="33295"/>
    <n v="0"/>
    <n v="33295"/>
    <n v="39682.22"/>
    <n v="39682.22"/>
    <n v="34782.519999999997"/>
    <n v="34782.519999999997"/>
  </r>
  <r>
    <x v="9"/>
    <x v="50"/>
    <x v="50"/>
    <x v="0"/>
    <s v="12"/>
    <s v="12004"/>
    <s v="Sueldos del Grupo C2."/>
    <n v="29928"/>
    <n v="0"/>
    <n v="29928"/>
    <n v="16810.990000000002"/>
    <n v="16810.990000000002"/>
    <n v="13715.16"/>
    <n v="13715.16"/>
  </r>
  <r>
    <x v="9"/>
    <x v="50"/>
    <x v="50"/>
    <x v="0"/>
    <s v="12"/>
    <s v="12006"/>
    <s v="Trienios."/>
    <n v="7380"/>
    <n v="0"/>
    <n v="7380"/>
    <n v="8916.76"/>
    <n v="8916.76"/>
    <n v="7193.21"/>
    <n v="7193.21"/>
  </r>
  <r>
    <x v="9"/>
    <x v="50"/>
    <x v="50"/>
    <x v="0"/>
    <s v="12"/>
    <s v="12100"/>
    <s v="Complemento de destino."/>
    <n v="45011"/>
    <n v="0"/>
    <n v="45011"/>
    <n v="44291.360000000001"/>
    <n v="44291.360000000001"/>
    <n v="35409.07"/>
    <n v="35409.07"/>
  </r>
  <r>
    <x v="9"/>
    <x v="50"/>
    <x v="50"/>
    <x v="0"/>
    <s v="12"/>
    <s v="12101"/>
    <s v="Complemento específico."/>
    <n v="109419"/>
    <n v="0"/>
    <n v="109419"/>
    <n v="105226.07"/>
    <n v="105226.07"/>
    <n v="86533.97"/>
    <n v="86533.97"/>
  </r>
  <r>
    <x v="9"/>
    <x v="50"/>
    <x v="50"/>
    <x v="0"/>
    <s v="12"/>
    <s v="12103"/>
    <s v="Otros complementos."/>
    <n v="1587"/>
    <n v="0"/>
    <n v="1587"/>
    <n v="4632.34"/>
    <n v="4632.34"/>
    <n v="3727.13"/>
    <n v="3727.13"/>
  </r>
  <r>
    <x v="9"/>
    <x v="50"/>
    <x v="50"/>
    <x v="0"/>
    <s v="13"/>
    <s v="13000"/>
    <s v="Retribuciones básicas."/>
    <n v="31564"/>
    <n v="0"/>
    <n v="31564"/>
    <n v="32744.400000000001"/>
    <n v="32744.400000000001"/>
    <n v="27608.240000000002"/>
    <n v="27608.240000000002"/>
  </r>
  <r>
    <x v="9"/>
    <x v="50"/>
    <x v="50"/>
    <x v="0"/>
    <s v="13"/>
    <s v="13002"/>
    <s v="Otras remuneraciones."/>
    <n v="27926"/>
    <n v="0"/>
    <n v="27926"/>
    <n v="29955.85"/>
    <n v="29955.85"/>
    <n v="25110.93"/>
    <n v="25110.93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6035.13"/>
    <n v="6035.13"/>
    <n v="3798.97"/>
    <n v="3798.97"/>
  </r>
  <r>
    <x v="9"/>
    <x v="50"/>
    <x v="50"/>
    <x v="1"/>
    <s v="22"/>
    <s v="22100"/>
    <s v="Energía eléctrica."/>
    <n v="4000"/>
    <n v="0"/>
    <n v="4000"/>
    <n v="3500"/>
    <n v="3500"/>
    <n v="2142.15"/>
    <n v="2142.15"/>
  </r>
  <r>
    <x v="9"/>
    <x v="50"/>
    <x v="50"/>
    <x v="1"/>
    <s v="22"/>
    <s v="22102"/>
    <s v="Gas."/>
    <n v="5500"/>
    <n v="0"/>
    <n v="5500"/>
    <n v="5500"/>
    <n v="5500"/>
    <n v="2134.96"/>
    <n v="2134.96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55407.18"/>
    <n v="155407.18"/>
    <n v="127075.99"/>
    <n v="126115.99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8305.96"/>
    <n v="18305.96"/>
  </r>
  <r>
    <x v="9"/>
    <x v="50"/>
    <x v="50"/>
    <x v="1"/>
    <s v="22"/>
    <s v="22620"/>
    <s v="Actuaciones de Inserción Laboral"/>
    <n v="68200"/>
    <n v="0"/>
    <n v="68200"/>
    <n v="68125.86"/>
    <n v="68125.86"/>
    <n v="51083.64"/>
    <n v="51083.64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6079.870000000003"/>
    <n v="36079.870000000003"/>
  </r>
  <r>
    <x v="9"/>
    <x v="50"/>
    <x v="50"/>
    <x v="1"/>
    <s v="22"/>
    <s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s v="22700"/>
    <s v="Limpieza y aseo."/>
    <n v="7500"/>
    <n v="0"/>
    <n v="7500"/>
    <n v="6165.61"/>
    <n v="6165.61"/>
    <n v="4624.2"/>
    <n v="4624.2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96665.4"/>
    <n v="96632.94"/>
    <n v="33134.04"/>
    <n v="29296.400000000001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007"/>
    <s v="Red Madre"/>
    <n v="0"/>
    <n v="0"/>
    <n v="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1000"/>
    <n v="12770"/>
    <n v="12266.61"/>
    <n v="12266.61"/>
    <n v="10276.620000000001"/>
    <n v="10276.620000000001"/>
  </r>
  <r>
    <x v="9"/>
    <x v="51"/>
    <x v="51"/>
    <x v="0"/>
    <s v="12"/>
    <s v="12006"/>
    <s v="Trienios."/>
    <n v="4737"/>
    <n v="1000"/>
    <n v="5737"/>
    <n v="5067.21"/>
    <n v="5067.21"/>
    <n v="4137.1000000000004"/>
    <n v="4137.1000000000004"/>
  </r>
  <r>
    <x v="9"/>
    <x v="51"/>
    <x v="51"/>
    <x v="0"/>
    <s v="12"/>
    <s v="12100"/>
    <s v="Complemento de destino."/>
    <n v="7330"/>
    <n v="500"/>
    <n v="7830"/>
    <n v="7703.2"/>
    <n v="7703.2"/>
    <n v="6347.94"/>
    <n v="6347.94"/>
  </r>
  <r>
    <x v="9"/>
    <x v="51"/>
    <x v="51"/>
    <x v="0"/>
    <s v="12"/>
    <s v="12101"/>
    <s v="Complemento específico."/>
    <n v="14508"/>
    <n v="500"/>
    <n v="15008"/>
    <n v="15123.24"/>
    <n v="15123.24"/>
    <n v="12563.92"/>
    <n v="12563.92"/>
  </r>
  <r>
    <x v="9"/>
    <x v="51"/>
    <x v="51"/>
    <x v="0"/>
    <s v="12"/>
    <s v="12103"/>
    <s v="Otros complementos."/>
    <n v="2224"/>
    <n v="1000"/>
    <n v="3224"/>
    <n v="2765.89"/>
    <n v="2765.89"/>
    <n v="2025.88"/>
    <n v="2025.88"/>
  </r>
  <r>
    <x v="9"/>
    <x v="51"/>
    <x v="51"/>
    <x v="0"/>
    <s v="14"/>
    <s v="143"/>
    <s v="Otro personal."/>
    <n v="600000"/>
    <n v="-4000"/>
    <n v="596000"/>
    <n v="550918.92000000004"/>
    <n v="550918.92000000004"/>
    <n v="499813.5"/>
    <n v="499813.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2584.44"/>
    <n v="2584.44"/>
    <n v="2584.44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8422.2900000000009"/>
    <n v="5789.72"/>
    <n v="5789.72"/>
  </r>
  <r>
    <x v="9"/>
    <x v="51"/>
    <x v="51"/>
    <x v="1"/>
    <s v="21"/>
    <s v="214"/>
    <s v="Reparación de elementos de transporte."/>
    <n v="3000"/>
    <n v="0"/>
    <n v="3000"/>
    <n v="3000"/>
    <n v="984.21"/>
    <n v="984.21"/>
    <n v="984.21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7579.18"/>
    <n v="7579.18"/>
  </r>
  <r>
    <x v="9"/>
    <x v="51"/>
    <x v="51"/>
    <x v="1"/>
    <s v="22"/>
    <s v="22102"/>
    <s v="Gas."/>
    <n v="14100"/>
    <n v="0"/>
    <n v="14100"/>
    <n v="14100"/>
    <n v="14100"/>
    <n v="8853.94"/>
    <n v="8853.94"/>
  </r>
  <r>
    <x v="9"/>
    <x v="51"/>
    <x v="51"/>
    <x v="1"/>
    <s v="22"/>
    <s v="22103"/>
    <s v="Combustibles y carburantes."/>
    <n v="4550"/>
    <n v="0"/>
    <n v="4550"/>
    <n v="4550"/>
    <n v="4550"/>
    <n v="820.12"/>
    <n v="820.12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665.04"/>
    <n v="1665.04"/>
  </r>
  <r>
    <x v="9"/>
    <x v="51"/>
    <x v="51"/>
    <x v="1"/>
    <s v="22"/>
    <s v="22199"/>
    <s v="Otros suministros."/>
    <n v="42463"/>
    <n v="0"/>
    <n v="42463"/>
    <n v="52639.12"/>
    <n v="35985.56"/>
    <n v="35036.129999999997"/>
    <n v="35036.129999999997"/>
  </r>
  <r>
    <x v="9"/>
    <x v="51"/>
    <x v="51"/>
    <x v="1"/>
    <s v="22"/>
    <s v="223"/>
    <s v="Transportes."/>
    <n v="4350"/>
    <n v="0"/>
    <n v="4350"/>
    <n v="2000"/>
    <n v="2000"/>
    <n v="1884.49"/>
    <n v="1650.99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2179.02"/>
    <n v="2179.02"/>
    <n v="2179.02"/>
    <n v="2179.02"/>
  </r>
  <r>
    <x v="9"/>
    <x v="51"/>
    <x v="51"/>
    <x v="1"/>
    <s v="22"/>
    <s v="22700"/>
    <s v="Limpieza y aseo."/>
    <n v="27000"/>
    <n v="0"/>
    <n v="27000"/>
    <n v="25193.72"/>
    <n v="25193.72"/>
    <n v="18895.23"/>
    <n v="18895.23"/>
  </r>
  <r>
    <x v="9"/>
    <x v="51"/>
    <x v="51"/>
    <x v="1"/>
    <s v="22"/>
    <s v="22706"/>
    <s v="Estudios y trabajos técnicos."/>
    <n v="5395"/>
    <n v="0"/>
    <n v="5395"/>
    <n v="5602.3"/>
    <n v="5602.3"/>
    <n v="4089.8"/>
    <n v="4089.8"/>
  </r>
  <r>
    <x v="9"/>
    <x v="51"/>
    <x v="51"/>
    <x v="1"/>
    <s v="22"/>
    <s v="22799"/>
    <s v="Otros trabajos realizados por otras empresas y profes."/>
    <n v="127500"/>
    <n v="-3500"/>
    <n v="124000"/>
    <n v="113309"/>
    <n v="113309"/>
    <n v="69281.42"/>
    <n v="69281.42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-10849.65"/>
    <n v="91150.35"/>
    <n v="91150.35"/>
    <n v="83278.399999999994"/>
    <n v="83278.399999999994"/>
    <n v="83278.399999999994"/>
  </r>
  <r>
    <x v="10"/>
    <x v="52"/>
    <x v="52"/>
    <x v="0"/>
    <s v="12"/>
    <s v="12000"/>
    <s v="Sueldos del Grupo A1."/>
    <n v="96116"/>
    <n v="0"/>
    <n v="96116"/>
    <n v="73342.98"/>
    <n v="73342.98"/>
    <n v="57534.94"/>
    <n v="57534.94"/>
  </r>
  <r>
    <x v="10"/>
    <x v="52"/>
    <x v="52"/>
    <x v="0"/>
    <s v="12"/>
    <s v="12001"/>
    <s v="Sueldos del Grupo A2."/>
    <n v="15367"/>
    <n v="0"/>
    <n v="15367"/>
    <n v="15865.91"/>
    <n v="15865.91"/>
    <n v="13530.03"/>
    <n v="13530.03"/>
  </r>
  <r>
    <x v="10"/>
    <x v="52"/>
    <x v="52"/>
    <x v="0"/>
    <s v="12"/>
    <s v="12003"/>
    <s v="Sueldos del Grupo C1."/>
    <n v="35309"/>
    <n v="0"/>
    <n v="35309"/>
    <n v="11614.4"/>
    <n v="11614.4"/>
    <n v="4835.01"/>
    <n v="4835.01"/>
  </r>
  <r>
    <x v="10"/>
    <x v="52"/>
    <x v="52"/>
    <x v="0"/>
    <s v="12"/>
    <s v="12004"/>
    <s v="Sueldos del Grupo C2."/>
    <n v="19952"/>
    <n v="0"/>
    <n v="19952"/>
    <n v="18757.5"/>
    <n v="18757.5"/>
    <n v="11636.87"/>
    <n v="11636.87"/>
  </r>
  <r>
    <x v="10"/>
    <x v="52"/>
    <x v="52"/>
    <x v="0"/>
    <s v="12"/>
    <s v="12006"/>
    <s v="Trienios."/>
    <n v="25553"/>
    <n v="0"/>
    <n v="25553"/>
    <n v="21526.67"/>
    <n v="21526.67"/>
    <n v="16095.96"/>
    <n v="16095.96"/>
  </r>
  <r>
    <x v="10"/>
    <x v="52"/>
    <x v="52"/>
    <x v="0"/>
    <s v="12"/>
    <s v="12100"/>
    <s v="Complemento de destino."/>
    <n v="108596"/>
    <n v="0"/>
    <n v="108596"/>
    <n v="71613.119999999995"/>
    <n v="71613.119999999995"/>
    <n v="56701.56"/>
    <n v="56701.56"/>
  </r>
  <r>
    <x v="10"/>
    <x v="52"/>
    <x v="52"/>
    <x v="0"/>
    <s v="12"/>
    <s v="12101"/>
    <s v="Complemento específico."/>
    <n v="265375"/>
    <n v="0"/>
    <n v="265375"/>
    <n v="251626.86"/>
    <n v="251626.86"/>
    <n v="220561.91"/>
    <n v="220561.91"/>
  </r>
  <r>
    <x v="10"/>
    <x v="52"/>
    <x v="52"/>
    <x v="0"/>
    <s v="12"/>
    <s v="12103"/>
    <s v="Otros complementos."/>
    <n v="9940"/>
    <n v="0"/>
    <n v="9940"/>
    <n v="11161.38"/>
    <n v="11161.38"/>
    <n v="8784.7900000000009"/>
    <n v="8784.7900000000009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109902.53"/>
    <n v="109902.53"/>
    <n v="91073.98"/>
    <n v="91073.98"/>
  </r>
  <r>
    <x v="10"/>
    <x v="53"/>
    <x v="53"/>
    <x v="0"/>
    <s v="12"/>
    <s v="12001"/>
    <s v="Sueldos del Grupo A2."/>
    <n v="418110"/>
    <n v="-125000"/>
    <n v="293110"/>
    <n v="262330.89"/>
    <n v="262330.89"/>
    <n v="216192.26"/>
    <n v="216192.26"/>
  </r>
  <r>
    <x v="10"/>
    <x v="53"/>
    <x v="53"/>
    <x v="0"/>
    <s v="12"/>
    <s v="12003"/>
    <s v="Sueldos del Grupo C1."/>
    <n v="5094189"/>
    <n v="-414263"/>
    <n v="4679926"/>
    <n v="4402122.22"/>
    <n v="4402122.22"/>
    <n v="3801300.45"/>
    <n v="3801300.45"/>
  </r>
  <r>
    <x v="10"/>
    <x v="53"/>
    <x v="53"/>
    <x v="0"/>
    <s v="12"/>
    <s v="12004"/>
    <s v="Sueldos del Grupo C2."/>
    <n v="139666"/>
    <n v="-50000"/>
    <n v="89666"/>
    <n v="106396.35"/>
    <n v="106396.35"/>
    <n v="84725.39"/>
    <n v="84725.39"/>
  </r>
  <r>
    <x v="10"/>
    <x v="53"/>
    <x v="53"/>
    <x v="0"/>
    <s v="12"/>
    <s v="12006"/>
    <s v="Trienios."/>
    <n v="1045391"/>
    <n v="0"/>
    <n v="1045391"/>
    <n v="998716.33"/>
    <n v="998716.33"/>
    <n v="856716.61"/>
    <n v="856716.61"/>
  </r>
  <r>
    <x v="10"/>
    <x v="53"/>
    <x v="53"/>
    <x v="0"/>
    <s v="12"/>
    <s v="12100"/>
    <s v="Complemento de destino."/>
    <n v="3272246"/>
    <n v="-225000"/>
    <n v="3047246"/>
    <n v="2769796.75"/>
    <n v="2769796.75"/>
    <n v="2363456.12"/>
    <n v="2363456.12"/>
  </r>
  <r>
    <x v="10"/>
    <x v="53"/>
    <x v="53"/>
    <x v="0"/>
    <s v="12"/>
    <s v="12101"/>
    <s v="Complemento específico."/>
    <n v="10038665"/>
    <n v="-565000"/>
    <n v="9473665"/>
    <n v="9562796.8399999999"/>
    <n v="9562796.8399999999"/>
    <n v="8238649.4000000004"/>
    <n v="8238649.4000000004"/>
  </r>
  <r>
    <x v="10"/>
    <x v="53"/>
    <x v="53"/>
    <x v="0"/>
    <s v="12"/>
    <s v="12103"/>
    <s v="Otros complementos."/>
    <n v="456387"/>
    <n v="0"/>
    <n v="456387"/>
    <n v="515023.55"/>
    <n v="515023.55"/>
    <n v="436074.21"/>
    <n v="436074.21"/>
  </r>
  <r>
    <x v="10"/>
    <x v="53"/>
    <x v="53"/>
    <x v="0"/>
    <s v="13"/>
    <s v="13000"/>
    <s v="Retribuciones básicas."/>
    <n v="409764"/>
    <n v="-40000"/>
    <n v="369764"/>
    <n v="312305.91999999998"/>
    <n v="312305.91999999998"/>
    <n v="257737.37"/>
    <n v="257737.37"/>
  </r>
  <r>
    <x v="10"/>
    <x v="53"/>
    <x v="53"/>
    <x v="0"/>
    <s v="13"/>
    <s v="13001"/>
    <s v="Horas extraordinarias"/>
    <n v="0"/>
    <n v="4000"/>
    <n v="4000"/>
    <n v="29556.79"/>
    <n v="29556.79"/>
    <n v="25538.720000000001"/>
    <n v="25538.720000000001"/>
  </r>
  <r>
    <x v="10"/>
    <x v="53"/>
    <x v="53"/>
    <x v="0"/>
    <s v="13"/>
    <s v="13002"/>
    <s v="Otras remuneraciones."/>
    <n v="445160"/>
    <n v="0"/>
    <n v="445160"/>
    <n v="338720.94"/>
    <n v="338720.94"/>
    <n v="298850.96999999997"/>
    <n v="298850.96999999997"/>
  </r>
  <r>
    <x v="10"/>
    <x v="53"/>
    <x v="53"/>
    <x v="0"/>
    <s v="13"/>
    <s v="131"/>
    <s v="Laboral temporal."/>
    <n v="0"/>
    <n v="0"/>
    <n v="0"/>
    <n v="31515.81"/>
    <n v="31515.81"/>
    <n v="21167.57"/>
    <n v="21167.57"/>
  </r>
  <r>
    <x v="10"/>
    <x v="53"/>
    <x v="53"/>
    <x v="0"/>
    <s v="15"/>
    <s v="150"/>
    <s v="Productividad."/>
    <n v="400000"/>
    <n v="0"/>
    <n v="400000"/>
    <n v="201584.92"/>
    <n v="201584.92"/>
    <n v="201581.94"/>
    <n v="201581.94"/>
  </r>
  <r>
    <x v="10"/>
    <x v="53"/>
    <x v="53"/>
    <x v="0"/>
    <s v="15"/>
    <s v="151"/>
    <s v="Gratificaciones."/>
    <n v="750000"/>
    <n v="725263"/>
    <n v="1475263"/>
    <n v="1021107.69"/>
    <n v="1021107.69"/>
    <n v="1018252.99"/>
    <n v="1018252.99"/>
  </r>
  <r>
    <x v="10"/>
    <x v="53"/>
    <x v="53"/>
    <x v="0"/>
    <s v="16"/>
    <s v="16200"/>
    <s v="Formación y perfeccionamiento del personal."/>
    <n v="150000"/>
    <n v="0"/>
    <n v="150000"/>
    <n v="150000"/>
    <n v="26416.6"/>
    <n v="26416.6"/>
    <n v="26416.6"/>
  </r>
  <r>
    <x v="10"/>
    <x v="53"/>
    <x v="53"/>
    <x v="1"/>
    <s v="20"/>
    <s v="202"/>
    <s v="Arrendamientos de edificios y otras construcciones."/>
    <n v="5000"/>
    <n v="0"/>
    <n v="5000"/>
    <n v="2990.28"/>
    <n v="2990.28"/>
    <n v="1461.75"/>
    <n v="1461.75"/>
  </r>
  <r>
    <x v="10"/>
    <x v="53"/>
    <x v="53"/>
    <x v="1"/>
    <s v="20"/>
    <s v="204"/>
    <s v="Arrendamientos de material de transporte."/>
    <n v="335000"/>
    <n v="0"/>
    <n v="335000"/>
    <n v="328920.83"/>
    <n v="328920.83"/>
    <n v="274100.65000000002"/>
    <n v="256445.65"/>
  </r>
  <r>
    <x v="10"/>
    <x v="53"/>
    <x v="53"/>
    <x v="1"/>
    <s v="21"/>
    <s v="212"/>
    <s v="Reparación de edificios y otras construcciones."/>
    <n v="15000"/>
    <n v="0"/>
    <n v="15000"/>
    <n v="16807.54"/>
    <n v="16807.54"/>
    <n v="10808.31"/>
    <n v="10808.31"/>
  </r>
  <r>
    <x v="10"/>
    <x v="53"/>
    <x v="53"/>
    <x v="1"/>
    <s v="21"/>
    <s v="213"/>
    <s v="Reparación de maquinaria, instalaciones técnicas y utillaje."/>
    <n v="110000"/>
    <n v="0"/>
    <n v="110000"/>
    <n v="108024.64"/>
    <n v="91817.79"/>
    <n v="54788.04"/>
    <n v="54788.04"/>
  </r>
  <r>
    <x v="10"/>
    <x v="53"/>
    <x v="53"/>
    <x v="1"/>
    <s v="21"/>
    <s v="214"/>
    <s v="Reparación de elementos de transporte."/>
    <n v="150000"/>
    <n v="0"/>
    <n v="150000"/>
    <n v="133508.87"/>
    <n v="98606.93"/>
    <n v="96805.26"/>
    <n v="96805.26"/>
  </r>
  <r>
    <x v="10"/>
    <x v="53"/>
    <x v="53"/>
    <x v="1"/>
    <s v="22"/>
    <s v="22100"/>
    <s v="Energía eléctrica."/>
    <n v="110000"/>
    <n v="0"/>
    <n v="110000"/>
    <n v="110000"/>
    <n v="110000"/>
    <n v="109601.97"/>
    <n v="109601.97"/>
  </r>
  <r>
    <x v="10"/>
    <x v="53"/>
    <x v="53"/>
    <x v="1"/>
    <s v="22"/>
    <s v="22101"/>
    <s v="Agua."/>
    <n v="1200"/>
    <n v="0"/>
    <n v="1200"/>
    <n v="587.86"/>
    <n v="587.86"/>
    <n v="587.86"/>
    <n v="587.86"/>
  </r>
  <r>
    <x v="10"/>
    <x v="53"/>
    <x v="53"/>
    <x v="1"/>
    <s v="22"/>
    <s v="22102"/>
    <s v="Gas."/>
    <n v="85000"/>
    <n v="0"/>
    <n v="85000"/>
    <n v="77000"/>
    <n v="77000"/>
    <n v="69103.789999999994"/>
    <n v="69103.789999999994"/>
  </r>
  <r>
    <x v="10"/>
    <x v="53"/>
    <x v="53"/>
    <x v="1"/>
    <s v="22"/>
    <s v="22103"/>
    <s v="Combustibles y carburantes."/>
    <n v="185000"/>
    <n v="0"/>
    <n v="185000"/>
    <n v="186000"/>
    <n v="186000"/>
    <n v="127864.64"/>
    <n v="127864.64"/>
  </r>
  <r>
    <x v="10"/>
    <x v="53"/>
    <x v="53"/>
    <x v="1"/>
    <s v="22"/>
    <s v="22104"/>
    <s v="Vestuario."/>
    <n v="150000"/>
    <n v="0"/>
    <n v="150000"/>
    <n v="149644.4"/>
    <n v="149644.4"/>
    <n v="103831.64"/>
    <n v="23614.69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58306.92"/>
    <n v="44638.61"/>
    <n v="33919.58"/>
    <n v="33919.58"/>
  </r>
  <r>
    <x v="10"/>
    <x v="53"/>
    <x v="53"/>
    <x v="1"/>
    <s v="22"/>
    <s v="22200"/>
    <s v="Servicios de Telecomunicaciones."/>
    <n v="17000"/>
    <n v="-15000"/>
    <n v="2000"/>
    <n v="580.79999999999995"/>
    <n v="580.79999999999995"/>
    <n v="484"/>
    <n v="484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3209.46"/>
    <n v="3209.46"/>
    <n v="3209.46"/>
    <n v="3209.46"/>
  </r>
  <r>
    <x v="10"/>
    <x v="53"/>
    <x v="53"/>
    <x v="1"/>
    <s v="22"/>
    <s v="22601"/>
    <s v="Atenciones protocolarias y representativas."/>
    <n v="8000"/>
    <n v="0"/>
    <n v="8000"/>
    <n v="10842.95"/>
    <n v="10842.95"/>
    <n v="8354.58"/>
    <n v="8354.58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3154.38"/>
    <n v="3154.38"/>
    <n v="3154.38"/>
    <n v="3154.38"/>
  </r>
  <r>
    <x v="10"/>
    <x v="53"/>
    <x v="53"/>
    <x v="1"/>
    <s v="22"/>
    <s v="22699"/>
    <s v="Otros gastos diversos"/>
    <n v="35000"/>
    <n v="0"/>
    <n v="35000"/>
    <n v="24312.28"/>
    <n v="18566.599999999999"/>
    <n v="15979.03"/>
    <n v="15823.67"/>
  </r>
  <r>
    <x v="10"/>
    <x v="53"/>
    <x v="53"/>
    <x v="1"/>
    <s v="22"/>
    <s v="22700"/>
    <s v="Limpieza y aseo."/>
    <n v="135000"/>
    <n v="0"/>
    <n v="135000"/>
    <n v="131496.69"/>
    <n v="131496.69"/>
    <n v="98622.45"/>
    <n v="98622.45"/>
  </r>
  <r>
    <x v="10"/>
    <x v="53"/>
    <x v="53"/>
    <x v="1"/>
    <s v="22"/>
    <s v="22701"/>
    <s v="Seguridad."/>
    <n v="890000"/>
    <n v="0"/>
    <n v="890000"/>
    <n v="900000"/>
    <n v="900000"/>
    <n v="571804.80000000005"/>
    <n v="571804.80000000005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-43200"/>
    <n v="481800"/>
    <n v="400262.38"/>
    <n v="400262.38"/>
    <n v="323924.93"/>
    <n v="323924.93"/>
  </r>
  <r>
    <x v="10"/>
    <x v="53"/>
    <x v="53"/>
    <x v="1"/>
    <s v="23"/>
    <s v="23020"/>
    <s v="Dietas del personal no directivo"/>
    <n v="5000"/>
    <n v="0"/>
    <n v="5000"/>
    <n v="130.9"/>
    <n v="130.9"/>
    <n v="130.9"/>
    <n v="130.9"/>
  </r>
  <r>
    <x v="10"/>
    <x v="53"/>
    <x v="53"/>
    <x v="1"/>
    <s v="23"/>
    <s v="23120"/>
    <s v="Locomoción del personal no directivo."/>
    <n v="4000"/>
    <n v="0"/>
    <n v="4000"/>
    <n v="677.33"/>
    <n v="677.33"/>
    <n v="677.33"/>
    <n v="677.33"/>
  </r>
  <r>
    <x v="10"/>
    <x v="53"/>
    <x v="53"/>
    <x v="3"/>
    <s v="62"/>
    <s v="625"/>
    <s v="Mobiliario."/>
    <n v="0"/>
    <n v="32701.5"/>
    <n v="32701.5"/>
    <n v="30404.68"/>
    <n v="30404.68"/>
    <n v="14701.5"/>
    <n v="14701.5"/>
  </r>
  <r>
    <x v="10"/>
    <x v="53"/>
    <x v="53"/>
    <x v="3"/>
    <s v="62"/>
    <s v="626"/>
    <s v="Equipos para procesos de información."/>
    <n v="335090"/>
    <n v="310102.07"/>
    <n v="645192.06999999995"/>
    <n v="644193.43999999994"/>
    <n v="644193.43999999994"/>
    <n v="402742.63"/>
    <n v="402742.63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16000"/>
    <n v="66000"/>
    <n v="15826.8"/>
    <n v="15826.8"/>
    <n v="0"/>
    <n v="0"/>
  </r>
  <r>
    <x v="10"/>
    <x v="53"/>
    <x v="53"/>
    <x v="3"/>
    <s v="63"/>
    <s v="633"/>
    <s v="Maquinaria, instalaciones técnicas y utillaje."/>
    <n v="0"/>
    <n v="8200"/>
    <n v="8200"/>
    <n v="7627.14"/>
    <n v="7627.14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54297.54"/>
    <n v="54297.54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8235.240000000002"/>
    <n v="18235.240000000002"/>
    <n v="15497.84"/>
    <n v="15497.84"/>
  </r>
  <r>
    <x v="10"/>
    <x v="55"/>
    <x v="55"/>
    <x v="0"/>
    <s v="12"/>
    <s v="12001"/>
    <s v="Sueldos del Grupo A2."/>
    <n v="215139"/>
    <n v="-80000"/>
    <n v="135139"/>
    <n v="125162.04"/>
    <n v="125162.04"/>
    <n v="106786.13"/>
    <n v="106786.13"/>
  </r>
  <r>
    <x v="10"/>
    <x v="55"/>
    <x v="55"/>
    <x v="0"/>
    <s v="12"/>
    <s v="12003"/>
    <s v="Sueldos del Grupo C1."/>
    <n v="1971349"/>
    <n v="-190000"/>
    <n v="1781349"/>
    <n v="1638769.26"/>
    <n v="1638769.26"/>
    <n v="1410199.17"/>
    <n v="1410199.17"/>
  </r>
  <r>
    <x v="10"/>
    <x v="55"/>
    <x v="55"/>
    <x v="0"/>
    <s v="12"/>
    <s v="12004"/>
    <s v="Sueldos del Grupo C2."/>
    <n v="45285"/>
    <n v="0"/>
    <n v="45285"/>
    <n v="48470.239999999998"/>
    <n v="48470.239999999998"/>
    <n v="39887.35"/>
    <n v="39887.35"/>
  </r>
  <r>
    <x v="10"/>
    <x v="55"/>
    <x v="55"/>
    <x v="0"/>
    <s v="12"/>
    <s v="12006"/>
    <s v="Trienios."/>
    <n v="375655"/>
    <n v="0"/>
    <n v="375655"/>
    <n v="360785.93"/>
    <n v="360785.93"/>
    <n v="306033.3"/>
    <n v="306033.3"/>
  </r>
  <r>
    <x v="10"/>
    <x v="55"/>
    <x v="55"/>
    <x v="0"/>
    <s v="12"/>
    <s v="12100"/>
    <s v="Complemento de destino."/>
    <n v="1268353"/>
    <n v="-170000"/>
    <n v="1098353"/>
    <n v="1044474.45"/>
    <n v="1044474.45"/>
    <n v="880560.01"/>
    <n v="880560.01"/>
  </r>
  <r>
    <x v="10"/>
    <x v="55"/>
    <x v="55"/>
    <x v="0"/>
    <s v="12"/>
    <s v="12101"/>
    <s v="Complemento específico."/>
    <n v="3803229"/>
    <n v="-340000"/>
    <n v="3463229"/>
    <n v="3607776.25"/>
    <n v="3607776.25"/>
    <n v="3156941.7"/>
    <n v="3156941.7"/>
  </r>
  <r>
    <x v="10"/>
    <x v="55"/>
    <x v="55"/>
    <x v="0"/>
    <s v="12"/>
    <s v="12103"/>
    <s v="Otros complementos."/>
    <n v="172708"/>
    <n v="0"/>
    <n v="172708"/>
    <n v="183755.36"/>
    <n v="183755.36"/>
    <n v="152138.94"/>
    <n v="152138.94"/>
  </r>
  <r>
    <x v="10"/>
    <x v="55"/>
    <x v="55"/>
    <x v="0"/>
    <s v="15"/>
    <s v="150"/>
    <s v="Productividad."/>
    <n v="470000"/>
    <n v="90000"/>
    <n v="560000"/>
    <n v="492790.58"/>
    <n v="492790.58"/>
    <n v="492239.81"/>
    <n v="492239.81"/>
  </r>
  <r>
    <x v="10"/>
    <x v="55"/>
    <x v="55"/>
    <x v="0"/>
    <s v="15"/>
    <s v="151"/>
    <s v="Gratificaciones."/>
    <n v="400000"/>
    <n v="560000"/>
    <n v="960000"/>
    <n v="760846.88"/>
    <n v="760846.88"/>
    <n v="760711.1"/>
    <n v="760711.1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983.13"/>
    <n v="983.13"/>
    <n v="0"/>
    <n v="0"/>
  </r>
  <r>
    <x v="10"/>
    <x v="55"/>
    <x v="55"/>
    <x v="1"/>
    <s v="21"/>
    <s v="212"/>
    <s v="Reparación de edificios y otras construcciones."/>
    <n v="988"/>
    <n v="5000"/>
    <n v="5988"/>
    <n v="25194.62"/>
    <n v="25194.62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13048.73"/>
    <n v="111112.73"/>
    <n v="32325.9"/>
    <n v="32325.9"/>
  </r>
  <r>
    <x v="10"/>
    <x v="55"/>
    <x v="55"/>
    <x v="1"/>
    <s v="21"/>
    <s v="214"/>
    <s v="Reparación de elementos de transporte."/>
    <n v="50000"/>
    <n v="10000"/>
    <n v="60000"/>
    <n v="41106.07"/>
    <n v="27793.58"/>
    <n v="16893.990000000002"/>
    <n v="16893.990000000002"/>
  </r>
  <r>
    <x v="10"/>
    <x v="55"/>
    <x v="55"/>
    <x v="1"/>
    <s v="22"/>
    <s v="22100"/>
    <s v="Energía eléctrica."/>
    <n v="30000"/>
    <n v="0"/>
    <n v="30000"/>
    <n v="30000"/>
    <n v="30000"/>
    <n v="27873.8"/>
    <n v="27873.8"/>
  </r>
  <r>
    <x v="10"/>
    <x v="55"/>
    <x v="55"/>
    <x v="1"/>
    <s v="22"/>
    <s v="22102"/>
    <s v="Gas."/>
    <n v="40000"/>
    <n v="0"/>
    <n v="40000"/>
    <n v="35000"/>
    <n v="35000"/>
    <n v="25545.95"/>
    <n v="25545.95"/>
  </r>
  <r>
    <x v="10"/>
    <x v="55"/>
    <x v="55"/>
    <x v="1"/>
    <s v="22"/>
    <s v="22103"/>
    <s v="Combustibles y carburantes."/>
    <n v="25000"/>
    <n v="0"/>
    <n v="25000"/>
    <n v="21500"/>
    <n v="21500"/>
    <n v="6477.35"/>
    <n v="6477.35"/>
  </r>
  <r>
    <x v="10"/>
    <x v="55"/>
    <x v="55"/>
    <x v="1"/>
    <s v="22"/>
    <s v="22104"/>
    <s v="Vestuario."/>
    <n v="100000"/>
    <n v="0"/>
    <n v="100000"/>
    <n v="93230.17"/>
    <n v="93230.17"/>
    <n v="16842.87"/>
    <n v="16842.87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65821.539999999994"/>
    <n v="62549.29"/>
    <n v="54338.559999999998"/>
    <n v="54338.559999999998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1507.1"/>
    <n v="1507.1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6840.62"/>
    <n v="1840.62"/>
    <n v="1840.62"/>
    <n v="1840.62"/>
  </r>
  <r>
    <x v="10"/>
    <x v="55"/>
    <x v="55"/>
    <x v="1"/>
    <s v="22"/>
    <s v="22700"/>
    <s v="Limpieza y aseo."/>
    <n v="65000"/>
    <n v="0"/>
    <n v="65000"/>
    <n v="63052.32"/>
    <n v="63052.32"/>
    <n v="47514.82"/>
    <n v="47514.82"/>
  </r>
  <r>
    <x v="10"/>
    <x v="55"/>
    <x v="55"/>
    <x v="1"/>
    <s v="22"/>
    <s v="22799"/>
    <s v="Otros trabajos realizados por otras empresas y profes."/>
    <n v="0"/>
    <n v="6000"/>
    <n v="6000"/>
    <n v="363"/>
    <n v="363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169862"/>
    <n v="86132.42"/>
    <n v="44516.04"/>
    <n v="44516.04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91697.34"/>
    <n v="235136.34"/>
    <n v="235135.39"/>
    <n v="235135.39"/>
    <n v="131365.82999999999"/>
    <n v="131365.82999999999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2038.61"/>
    <n v="12038.61"/>
    <n v="10276.620000000001"/>
    <n v="10276.620000000001"/>
  </r>
  <r>
    <x v="10"/>
    <x v="56"/>
    <x v="56"/>
    <x v="0"/>
    <s v="12"/>
    <s v="12004"/>
    <s v="Sueldos del Grupo C2."/>
    <n v="29928"/>
    <n v="0"/>
    <n v="29928"/>
    <n v="37481.910000000003"/>
    <n v="37481.910000000003"/>
    <n v="29809.38"/>
    <n v="29809.38"/>
  </r>
  <r>
    <x v="10"/>
    <x v="56"/>
    <x v="56"/>
    <x v="0"/>
    <s v="12"/>
    <s v="12006"/>
    <s v="Trienios."/>
    <n v="1194"/>
    <n v="0"/>
    <n v="1194"/>
    <n v="1513.8"/>
    <n v="1513.8"/>
    <n v="1185.69"/>
    <n v="1185.69"/>
  </r>
  <r>
    <x v="10"/>
    <x v="56"/>
    <x v="56"/>
    <x v="0"/>
    <s v="12"/>
    <s v="12100"/>
    <s v="Complemento de destino."/>
    <n v="54715"/>
    <n v="0"/>
    <n v="54715"/>
    <n v="26319.51"/>
    <n v="26319.51"/>
    <n v="21034.89"/>
    <n v="21034.89"/>
  </r>
  <r>
    <x v="10"/>
    <x v="56"/>
    <x v="56"/>
    <x v="0"/>
    <s v="12"/>
    <s v="12101"/>
    <s v="Complemento específico."/>
    <n v="134358"/>
    <n v="0"/>
    <n v="134358"/>
    <n v="67399.48"/>
    <n v="67399.48"/>
    <n v="55671.83"/>
    <n v="55671.83"/>
  </r>
  <r>
    <x v="10"/>
    <x v="56"/>
    <x v="56"/>
    <x v="0"/>
    <s v="12"/>
    <s v="12103"/>
    <s v="Otros complementos."/>
    <n v="1298"/>
    <n v="0"/>
    <n v="1298"/>
    <n v="1711.35"/>
    <n v="1711.35"/>
    <n v="1422.57"/>
    <n v="1422.57"/>
  </r>
  <r>
    <x v="10"/>
    <x v="56"/>
    <x v="56"/>
    <x v="0"/>
    <s v="13"/>
    <s v="13000"/>
    <s v="Retribuciones básicas."/>
    <n v="2634760"/>
    <n v="-100000"/>
    <n v="2534760"/>
    <n v="2129297.12"/>
    <n v="2129297.12"/>
    <n v="1803690.32"/>
    <n v="1803690.32"/>
  </r>
  <r>
    <x v="10"/>
    <x v="56"/>
    <x v="56"/>
    <x v="0"/>
    <s v="13"/>
    <s v="13001"/>
    <s v="Horas extraordinarias"/>
    <n v="162000"/>
    <n v="0"/>
    <n v="162000"/>
    <n v="98756.74"/>
    <n v="98756.74"/>
    <n v="84300.94"/>
    <n v="84300.94"/>
  </r>
  <r>
    <x v="10"/>
    <x v="56"/>
    <x v="56"/>
    <x v="0"/>
    <s v="13"/>
    <s v="13002"/>
    <s v="Otras remuneraciones."/>
    <n v="2891483"/>
    <n v="0"/>
    <n v="2891483"/>
    <n v="2763891.59"/>
    <n v="2763891.59"/>
    <n v="2456897.21"/>
    <n v="2456897.21"/>
  </r>
  <r>
    <x v="10"/>
    <x v="56"/>
    <x v="56"/>
    <x v="0"/>
    <s v="13"/>
    <s v="131"/>
    <s v="Laboral temporal."/>
    <n v="200000"/>
    <n v="405000"/>
    <n v="605000"/>
    <n v="1116924.5900000001"/>
    <n v="1116924.5900000001"/>
    <n v="1005198.88"/>
    <n v="1005198.88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826.72"/>
    <n v="826.72"/>
  </r>
  <r>
    <x v="10"/>
    <x v="56"/>
    <x v="56"/>
    <x v="1"/>
    <s v="20"/>
    <s v="204"/>
    <s v="Arrendamientos de material de transporte."/>
    <n v="145000"/>
    <n v="48288"/>
    <n v="193288"/>
    <n v="193092"/>
    <n v="193092"/>
    <n v="130771.59"/>
    <n v="130771.59"/>
  </r>
  <r>
    <x v="10"/>
    <x v="56"/>
    <x v="56"/>
    <x v="1"/>
    <s v="21"/>
    <s v="212"/>
    <s v="Reparación de edificios y otras construcciones."/>
    <n v="20000"/>
    <n v="36285"/>
    <n v="56285"/>
    <n v="18595.599999999999"/>
    <n v="18595.599999999999"/>
    <n v="15152.18"/>
    <n v="15152.18"/>
  </r>
  <r>
    <x v="10"/>
    <x v="56"/>
    <x v="56"/>
    <x v="1"/>
    <s v="21"/>
    <s v="213"/>
    <s v="Reparación de maquinaria, instalaciones técnicas y utillaje."/>
    <n v="100000"/>
    <n v="0"/>
    <n v="100000"/>
    <n v="146974.45000000001"/>
    <n v="123263.37"/>
    <n v="109333.74"/>
    <n v="109333.74"/>
  </r>
  <r>
    <x v="10"/>
    <x v="56"/>
    <x v="56"/>
    <x v="1"/>
    <s v="21"/>
    <s v="214"/>
    <s v="Reparación de elementos de transporte."/>
    <n v="504330"/>
    <n v="0"/>
    <n v="504330"/>
    <n v="514576.94"/>
    <n v="412882.67"/>
    <n v="398356.97"/>
    <n v="398356.97"/>
  </r>
  <r>
    <x v="10"/>
    <x v="56"/>
    <x v="56"/>
    <x v="1"/>
    <s v="21"/>
    <s v="219"/>
    <s v="Otro inmovilizado material."/>
    <n v="40000"/>
    <n v="0"/>
    <n v="40000"/>
    <n v="17641.8"/>
    <n v="17641.8"/>
    <n v="11591.2"/>
    <n v="11591.2"/>
  </r>
  <r>
    <x v="10"/>
    <x v="56"/>
    <x v="56"/>
    <x v="1"/>
    <s v="22"/>
    <s v="22100"/>
    <s v="Energía eléctrica."/>
    <n v="42000"/>
    <n v="0"/>
    <n v="42000"/>
    <n v="40000"/>
    <n v="40000"/>
    <n v="16804.78"/>
    <n v="16804.78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1484.080000000002"/>
    <n v="21484.080000000002"/>
  </r>
  <r>
    <x v="10"/>
    <x v="56"/>
    <x v="56"/>
    <x v="1"/>
    <s v="22"/>
    <s v="22103"/>
    <s v="Combustibles y carburantes."/>
    <n v="1085000"/>
    <n v="0"/>
    <n v="1085000"/>
    <n v="1105000"/>
    <n v="1062523.1100000001"/>
    <n v="678718.2"/>
    <n v="678718.2"/>
  </r>
  <r>
    <x v="10"/>
    <x v="56"/>
    <x v="56"/>
    <x v="1"/>
    <s v="22"/>
    <s v="22104"/>
    <s v="Vestuario."/>
    <n v="170000"/>
    <n v="0"/>
    <n v="170000"/>
    <n v="158646.87"/>
    <n v="157445.20000000001"/>
    <n v="7405.86"/>
    <n v="7405.86"/>
  </r>
  <r>
    <x v="10"/>
    <x v="56"/>
    <x v="56"/>
    <x v="1"/>
    <s v="22"/>
    <s v="22110"/>
    <s v="Productos de limpieza y aseo."/>
    <n v="5000"/>
    <n v="0"/>
    <n v="5000"/>
    <n v="2500"/>
    <n v="7.82"/>
    <n v="7.82"/>
    <n v="7.82"/>
  </r>
  <r>
    <x v="10"/>
    <x v="56"/>
    <x v="56"/>
    <x v="1"/>
    <s v="22"/>
    <s v="22111"/>
    <s v="Sumin. de repuestos de maquinaria, utillaje y elemtos tpte."/>
    <n v="0"/>
    <n v="0"/>
    <n v="0"/>
    <n v="0"/>
    <n v="0"/>
    <n v="0"/>
    <n v="0"/>
  </r>
  <r>
    <x v="10"/>
    <x v="56"/>
    <x v="56"/>
    <x v="1"/>
    <s v="22"/>
    <s v="22199"/>
    <s v="Otros suministros."/>
    <n v="110000"/>
    <n v="0"/>
    <n v="110000"/>
    <n v="184844.21"/>
    <n v="146129.38"/>
    <n v="118735.19"/>
    <n v="118735.19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7929.09"/>
    <n v="7929.09"/>
  </r>
  <r>
    <x v="10"/>
    <x v="56"/>
    <x v="56"/>
    <x v="1"/>
    <s v="22"/>
    <s v="22602"/>
    <s v="Publicidad y propaganda."/>
    <n v="0"/>
    <n v="18000"/>
    <n v="18000"/>
    <n v="2420"/>
    <n v="2420"/>
    <n v="0"/>
    <n v="0"/>
  </r>
  <r>
    <x v="10"/>
    <x v="56"/>
    <x v="56"/>
    <x v="1"/>
    <s v="22"/>
    <s v="22699"/>
    <s v="Otros gastos diversos"/>
    <n v="30000"/>
    <n v="-23000"/>
    <n v="7000"/>
    <n v="100"/>
    <n v="100"/>
    <n v="100"/>
    <n v="100"/>
  </r>
  <r>
    <x v="10"/>
    <x v="56"/>
    <x v="56"/>
    <x v="1"/>
    <s v="22"/>
    <s v="22700"/>
    <s v="Limpieza y aseo."/>
    <n v="1175000"/>
    <n v="-201288"/>
    <n v="973712"/>
    <n v="968816.02"/>
    <n v="968816.02"/>
    <n v="583129.82999999996"/>
    <n v="583129.82999999996"/>
  </r>
  <r>
    <x v="10"/>
    <x v="56"/>
    <x v="56"/>
    <x v="1"/>
    <s v="22"/>
    <s v="22706"/>
    <s v="Estudios y trabajos técnicos."/>
    <n v="48500"/>
    <n v="-22000"/>
    <n v="26500"/>
    <n v="30315.64"/>
    <n v="30315.64"/>
    <n v="21814.87"/>
    <n v="21814.87"/>
  </r>
  <r>
    <x v="10"/>
    <x v="56"/>
    <x v="56"/>
    <x v="1"/>
    <s v="22"/>
    <s v="22799"/>
    <s v="Otros trabajos realizados por otras empresas y profes."/>
    <n v="705000"/>
    <n v="3825"/>
    <n v="708825"/>
    <n v="608562.18999999994"/>
    <n v="546087.14"/>
    <n v="400576.06"/>
    <n v="400576.06"/>
  </r>
  <r>
    <x v="10"/>
    <x v="56"/>
    <x v="56"/>
    <x v="1"/>
    <s v="23"/>
    <s v="23020"/>
    <s v="Dietas del personal no directivo"/>
    <n v="1000"/>
    <n v="0"/>
    <n v="1000"/>
    <n v="42"/>
    <n v="42"/>
    <n v="42"/>
    <n v="42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288472.21000000002"/>
    <n v="212877.46"/>
    <n v="186569.9"/>
    <n v="186569.9"/>
  </r>
  <r>
    <x v="10"/>
    <x v="56"/>
    <x v="56"/>
    <x v="3"/>
    <s v="63"/>
    <s v="633"/>
    <s v="Maquinaria, instalaciones técnicas y utillaje."/>
    <n v="250000"/>
    <n v="0"/>
    <n v="250000"/>
    <n v="238000"/>
    <n v="34131.71"/>
    <n v="34131.71"/>
    <n v="34131.71"/>
  </r>
  <r>
    <x v="10"/>
    <x v="56"/>
    <x v="56"/>
    <x v="3"/>
    <s v="63"/>
    <s v="634"/>
    <s v="Elementos de transporte."/>
    <n v="1120562"/>
    <n v="0"/>
    <n v="1120562"/>
    <n v="1132561.6399999999"/>
    <n v="1128998.97"/>
    <n v="1128998.97"/>
    <n v="1128998.97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35153.72"/>
    <n v="35153.72"/>
    <n v="29869.37"/>
    <n v="29869.37"/>
  </r>
  <r>
    <x v="10"/>
    <x v="57"/>
    <x v="57"/>
    <x v="0"/>
    <s v="12"/>
    <s v="12003"/>
    <s v="Sueldos del Grupo C1."/>
    <n v="35309"/>
    <n v="0"/>
    <n v="35309"/>
    <n v="23008.2"/>
    <n v="23008.2"/>
    <n v="14510.16"/>
    <n v="14510.16"/>
  </r>
  <r>
    <x v="10"/>
    <x v="57"/>
    <x v="57"/>
    <x v="0"/>
    <s v="12"/>
    <s v="12004"/>
    <s v="Sueldos del Grupo C2."/>
    <n v="19952"/>
    <n v="0"/>
    <n v="19952"/>
    <n v="20021.23"/>
    <n v="20021.23"/>
    <n v="16979.61"/>
    <n v="16979.61"/>
  </r>
  <r>
    <x v="10"/>
    <x v="57"/>
    <x v="57"/>
    <x v="0"/>
    <s v="12"/>
    <s v="12006"/>
    <s v="Trienios."/>
    <n v="4708"/>
    <n v="0"/>
    <n v="4708"/>
    <n v="8816.16"/>
    <n v="8816.16"/>
    <n v="6755.99"/>
    <n v="6755.99"/>
  </r>
  <r>
    <x v="10"/>
    <x v="57"/>
    <x v="57"/>
    <x v="0"/>
    <s v="12"/>
    <s v="12100"/>
    <s v="Complemento de destino."/>
    <n v="52288"/>
    <n v="0"/>
    <n v="52288"/>
    <n v="55828.37"/>
    <n v="55828.37"/>
    <n v="35856.71"/>
    <n v="35856.71"/>
  </r>
  <r>
    <x v="10"/>
    <x v="57"/>
    <x v="57"/>
    <x v="0"/>
    <s v="12"/>
    <s v="12101"/>
    <s v="Complemento específico."/>
    <n v="123940"/>
    <n v="0"/>
    <n v="123940"/>
    <n v="105739.21"/>
    <n v="105739.21"/>
    <n v="87491.6"/>
    <n v="87491.6"/>
  </r>
  <r>
    <x v="10"/>
    <x v="57"/>
    <x v="57"/>
    <x v="0"/>
    <s v="12"/>
    <s v="12103"/>
    <s v="Otros complementos."/>
    <n v="4055"/>
    <n v="0"/>
    <n v="4055"/>
    <n v="6420.88"/>
    <n v="6420.88"/>
    <n v="5089.43"/>
    <n v="5089.43"/>
  </r>
  <r>
    <x v="10"/>
    <x v="57"/>
    <x v="57"/>
    <x v="0"/>
    <s v="13"/>
    <s v="13000"/>
    <s v="Retribuciones básicas."/>
    <n v="4026479"/>
    <n v="-100000"/>
    <n v="3926479"/>
    <n v="3219545.46"/>
    <n v="3219545.46"/>
    <n v="2731814.76"/>
    <n v="2731814.76"/>
  </r>
  <r>
    <x v="10"/>
    <x v="57"/>
    <x v="57"/>
    <x v="0"/>
    <s v="13"/>
    <s v="13001"/>
    <s v="Horas extraordinarias"/>
    <n v="170000"/>
    <n v="0"/>
    <n v="170000"/>
    <n v="165534.91"/>
    <n v="165534.91"/>
    <n v="147876.57999999999"/>
    <n v="147876.57999999999"/>
  </r>
  <r>
    <x v="10"/>
    <x v="57"/>
    <x v="57"/>
    <x v="0"/>
    <s v="13"/>
    <s v="13002"/>
    <s v="Otras remuneraciones."/>
    <n v="4552132"/>
    <n v="0"/>
    <n v="4552132"/>
    <n v="4271340.16"/>
    <n v="4271340.16"/>
    <n v="3787039.7"/>
    <n v="3787039.7"/>
  </r>
  <r>
    <x v="10"/>
    <x v="57"/>
    <x v="57"/>
    <x v="0"/>
    <s v="13"/>
    <s v="131"/>
    <s v="Laboral temporal."/>
    <n v="400000"/>
    <n v="695000"/>
    <n v="1095000"/>
    <n v="2026812.73"/>
    <n v="2026812.73"/>
    <n v="2026812.73"/>
    <n v="2026812.73"/>
  </r>
  <r>
    <x v="10"/>
    <x v="57"/>
    <x v="57"/>
    <x v="0"/>
    <s v="15"/>
    <s v="150"/>
    <s v="Productividad."/>
    <n v="111200"/>
    <n v="0"/>
    <n v="111200"/>
    <n v="107905"/>
    <n v="107905"/>
    <n v="93398.03"/>
    <n v="93398.03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7502"/>
    <n v="6751.8"/>
  </r>
  <r>
    <x v="10"/>
    <x v="57"/>
    <x v="57"/>
    <x v="1"/>
    <s v="20"/>
    <s v="203"/>
    <s v="Arrendamientos de maquinaria, instalaciones y utillaje."/>
    <n v="0"/>
    <n v="65340"/>
    <n v="65340"/>
    <n v="17965.38"/>
    <n v="17965.38"/>
    <n v="10764.72"/>
    <n v="10764.72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25724.77"/>
    <n v="25724.77"/>
    <n v="9220.3700000000008"/>
    <n v="9220.3700000000008"/>
  </r>
  <r>
    <x v="10"/>
    <x v="57"/>
    <x v="57"/>
    <x v="1"/>
    <s v="21"/>
    <s v="213"/>
    <s v="Reparación de maquinaria, instalaciones técnicas y utillaje."/>
    <n v="20000"/>
    <n v="0"/>
    <n v="20000"/>
    <n v="10256.41"/>
    <n v="10256.41"/>
    <n v="3398.26"/>
    <n v="3398.26"/>
  </r>
  <r>
    <x v="10"/>
    <x v="57"/>
    <x v="57"/>
    <x v="1"/>
    <s v="21"/>
    <s v="214"/>
    <s v="Reparación de elementos de transporte."/>
    <n v="180000"/>
    <n v="0"/>
    <n v="180000"/>
    <n v="157000"/>
    <n v="122336.68"/>
    <n v="117580.51"/>
    <n v="117580.51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32891.56"/>
    <n v="32891.56"/>
  </r>
  <r>
    <x v="10"/>
    <x v="57"/>
    <x v="57"/>
    <x v="1"/>
    <s v="22"/>
    <s v="22103"/>
    <s v="Combustibles y carburantes."/>
    <n v="290000"/>
    <n v="-28094.86"/>
    <n v="261905.14"/>
    <n v="211000"/>
    <n v="211000"/>
    <n v="5762.37"/>
    <n v="5762.37"/>
  </r>
  <r>
    <x v="10"/>
    <x v="57"/>
    <x v="57"/>
    <x v="1"/>
    <s v="22"/>
    <s v="22104"/>
    <s v="Vestuario."/>
    <n v="250000"/>
    <n v="0"/>
    <n v="250000"/>
    <n v="246606.05"/>
    <n v="245809.05"/>
    <n v="10838.46"/>
    <n v="10838.46"/>
  </r>
  <r>
    <x v="10"/>
    <x v="57"/>
    <x v="57"/>
    <x v="1"/>
    <s v="22"/>
    <s v="22106"/>
    <s v="Productos farmacéuticos y material sanitario."/>
    <n v="3000"/>
    <n v="0"/>
    <n v="3000"/>
    <n v="4714"/>
    <n v="4714"/>
    <n v="4714"/>
    <n v="4714"/>
  </r>
  <r>
    <x v="10"/>
    <x v="57"/>
    <x v="57"/>
    <x v="1"/>
    <s v="22"/>
    <s v="22110"/>
    <s v="Productos de limpieza y aseo."/>
    <n v="52000"/>
    <n v="0"/>
    <n v="52000"/>
    <n v="75106.25"/>
    <n v="68432.13"/>
    <n v="25325.88"/>
    <n v="25325.88"/>
  </r>
  <r>
    <x v="10"/>
    <x v="57"/>
    <x v="57"/>
    <x v="1"/>
    <s v="22"/>
    <s v="22199"/>
    <s v="Otros suministros."/>
    <n v="50000"/>
    <n v="0"/>
    <n v="50000"/>
    <n v="57221.86"/>
    <n v="56385.38"/>
    <n v="13018.61"/>
    <n v="13018.61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142000"/>
    <n v="292000"/>
    <n v="230551.13"/>
    <n v="230551.13"/>
    <n v="113930.8"/>
    <n v="113930.8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53970"/>
    <n v="103970"/>
    <n v="47904.17"/>
    <n v="47904.17"/>
    <n v="0"/>
    <n v="0"/>
  </r>
  <r>
    <x v="10"/>
    <x v="57"/>
    <x v="57"/>
    <x v="3"/>
    <s v="62"/>
    <s v="623"/>
    <s v="Maquinaria, instalaciones técnicas y utillaje."/>
    <n v="32670"/>
    <n v="54250"/>
    <n v="86920"/>
    <n v="71042.78"/>
    <n v="38372.78"/>
    <n v="21193.63"/>
    <n v="21193.63"/>
  </r>
  <r>
    <x v="10"/>
    <x v="57"/>
    <x v="57"/>
    <x v="3"/>
    <s v="62"/>
    <s v="625"/>
    <s v="Mobiliario."/>
    <n v="0"/>
    <n v="9944.86"/>
    <n v="9944.86"/>
    <n v="9944.86"/>
    <n v="9944.86"/>
    <n v="0"/>
    <n v="0"/>
  </r>
  <r>
    <x v="10"/>
    <x v="57"/>
    <x v="57"/>
    <x v="3"/>
    <s v="62"/>
    <s v="626"/>
    <s v="Equipos para procesos de información."/>
    <n v="0"/>
    <n v="18150"/>
    <n v="18150"/>
    <n v="18146.55"/>
    <n v="18146.55"/>
    <n v="0"/>
    <n v="0"/>
  </r>
  <r>
    <x v="10"/>
    <x v="57"/>
    <x v="57"/>
    <x v="3"/>
    <s v="63"/>
    <s v="635"/>
    <s v="Mobiliario."/>
    <n v="25000"/>
    <n v="0"/>
    <n v="25000"/>
    <n v="21831.57"/>
    <n v="21831.57"/>
    <n v="0"/>
    <n v="0"/>
  </r>
  <r>
    <x v="10"/>
    <x v="58"/>
    <x v="58"/>
    <x v="0"/>
    <s v="12"/>
    <s v="12000"/>
    <s v="Sueldos del Grupo A1."/>
    <n v="142717"/>
    <n v="-33000"/>
    <n v="109717"/>
    <n v="85975.78"/>
    <n v="85975.78"/>
    <n v="68985.73"/>
    <n v="68985.73"/>
  </r>
  <r>
    <x v="10"/>
    <x v="58"/>
    <x v="58"/>
    <x v="0"/>
    <s v="12"/>
    <s v="12001"/>
    <s v="Sueldos del Grupo A2."/>
    <n v="15367"/>
    <n v="0"/>
    <n v="15367"/>
    <n v="14911.41"/>
    <n v="14911.41"/>
    <n v="3366.86"/>
    <n v="3366.86"/>
  </r>
  <r>
    <x v="10"/>
    <x v="58"/>
    <x v="58"/>
    <x v="0"/>
    <s v="12"/>
    <s v="12003"/>
    <s v="Sueldos del Grupo C1."/>
    <n v="35309"/>
    <n v="0"/>
    <n v="35309"/>
    <n v="23725.48"/>
    <n v="23725.48"/>
    <n v="11302.13"/>
    <n v="11302.13"/>
  </r>
  <r>
    <x v="10"/>
    <x v="58"/>
    <x v="58"/>
    <x v="0"/>
    <s v="12"/>
    <s v="12004"/>
    <s v="Sueldos del Grupo C2."/>
    <n v="29928"/>
    <n v="0"/>
    <n v="29928"/>
    <n v="29077.81"/>
    <n v="29077.81"/>
    <n v="23574.85"/>
    <n v="23574.85"/>
  </r>
  <r>
    <x v="10"/>
    <x v="58"/>
    <x v="58"/>
    <x v="0"/>
    <s v="12"/>
    <s v="12006"/>
    <s v="Trienios."/>
    <n v="40512"/>
    <n v="0"/>
    <n v="40512"/>
    <n v="40961.949999999997"/>
    <n v="40961.949999999997"/>
    <n v="27760.81"/>
    <n v="27760.81"/>
  </r>
  <r>
    <x v="10"/>
    <x v="58"/>
    <x v="58"/>
    <x v="0"/>
    <s v="12"/>
    <s v="12100"/>
    <s v="Complemento de destino."/>
    <n v="123228"/>
    <n v="0"/>
    <n v="123228"/>
    <n v="77217.73"/>
    <n v="77217.73"/>
    <n v="61308.22"/>
    <n v="61308.22"/>
  </r>
  <r>
    <x v="10"/>
    <x v="58"/>
    <x v="58"/>
    <x v="0"/>
    <s v="12"/>
    <s v="12101"/>
    <s v="Complemento específico."/>
    <n v="310431"/>
    <n v="-67000"/>
    <n v="243431"/>
    <n v="249675.61"/>
    <n v="249675.61"/>
    <n v="217552.83"/>
    <n v="217552.83"/>
  </r>
  <r>
    <x v="10"/>
    <x v="58"/>
    <x v="58"/>
    <x v="0"/>
    <s v="12"/>
    <s v="12103"/>
    <s v="Otros complementos."/>
    <n v="20881"/>
    <n v="0"/>
    <n v="20881"/>
    <n v="22302.06"/>
    <n v="22302.06"/>
    <n v="15683.5"/>
    <n v="15683.5"/>
  </r>
  <r>
    <x v="10"/>
    <x v="58"/>
    <x v="58"/>
    <x v="0"/>
    <s v="13"/>
    <s v="13000"/>
    <s v="Retribuciones básicas."/>
    <n v="269577"/>
    <n v="0"/>
    <n v="269577"/>
    <n v="242744.44"/>
    <n v="242744.44"/>
    <n v="206880.59"/>
    <n v="206880.59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85272.26"/>
    <n v="285272.26"/>
    <n v="247852.82"/>
    <n v="247852.82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428.76"/>
    <n v="428.76"/>
    <n v="428.76"/>
    <n v="428.76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6788.81"/>
    <n v="6788.81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1800"/>
    <n v="9800"/>
    <n v="8962.89"/>
    <n v="8962.89"/>
    <n v="8514.8799999999992"/>
    <n v="8514.8799999999992"/>
  </r>
  <r>
    <x v="10"/>
    <x v="58"/>
    <x v="58"/>
    <x v="1"/>
    <s v="21"/>
    <s v="214"/>
    <s v="Reparación de elementos de transporte."/>
    <n v="5000"/>
    <n v="0"/>
    <n v="5000"/>
    <n v="4883.3"/>
    <n v="2526.87"/>
    <n v="2455.87"/>
    <n v="2455.87"/>
  </r>
  <r>
    <x v="10"/>
    <x v="58"/>
    <x v="58"/>
    <x v="1"/>
    <s v="22"/>
    <s v="22100"/>
    <s v="Energía eléctrica."/>
    <n v="7500"/>
    <n v="0"/>
    <n v="7500"/>
    <n v="7500"/>
    <n v="7500"/>
    <n v="5100.18"/>
    <n v="5100.1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615.27"/>
    <n v="2615.27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9785.97"/>
    <n v="69785.97"/>
    <n v="46311.96"/>
    <n v="46311.96"/>
  </r>
  <r>
    <x v="10"/>
    <x v="58"/>
    <x v="58"/>
    <x v="1"/>
    <s v="22"/>
    <s v="22110"/>
    <s v="Productos de limpieza y aseo."/>
    <n v="2400"/>
    <n v="0"/>
    <n v="2400"/>
    <n v="786.2"/>
    <n v="786.2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28526.35"/>
    <n v="28526.35"/>
  </r>
  <r>
    <x v="10"/>
    <x v="58"/>
    <x v="58"/>
    <x v="1"/>
    <s v="22"/>
    <s v="22199"/>
    <s v="Otros suministros."/>
    <n v="17000"/>
    <n v="500"/>
    <n v="17500"/>
    <n v="11671.47"/>
    <n v="9901.32"/>
    <n v="8992.06"/>
    <n v="8992.06"/>
  </r>
  <r>
    <x v="10"/>
    <x v="58"/>
    <x v="58"/>
    <x v="1"/>
    <s v="22"/>
    <s v="225"/>
    <s v="Tributos."/>
    <n v="500"/>
    <n v="0"/>
    <n v="500"/>
    <n v="275"/>
    <n v="275"/>
    <n v="223.32"/>
    <n v="223.3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634.37"/>
    <n v="634.37"/>
    <n v="634.37"/>
    <n v="634.37"/>
  </r>
  <r>
    <x v="10"/>
    <x v="58"/>
    <x v="58"/>
    <x v="1"/>
    <s v="22"/>
    <s v="22700"/>
    <s v="Limpieza y aseo."/>
    <n v="12000"/>
    <n v="0"/>
    <n v="12000"/>
    <n v="10389.030000000001"/>
    <n v="10389.030000000001"/>
    <n v="8657.48"/>
    <n v="8657.48"/>
  </r>
  <r>
    <x v="10"/>
    <x v="58"/>
    <x v="58"/>
    <x v="1"/>
    <s v="22"/>
    <s v="22706"/>
    <s v="Estudios y trabajos técnicos."/>
    <n v="82639"/>
    <n v="0"/>
    <n v="82639"/>
    <n v="14468"/>
    <n v="14468"/>
    <n v="621.5"/>
    <n v="621.5"/>
  </r>
  <r>
    <x v="10"/>
    <x v="58"/>
    <x v="58"/>
    <x v="1"/>
    <s v="22"/>
    <s v="22799"/>
    <s v="Otros trabajos realizados por otras empresas y profes."/>
    <n v="47500"/>
    <n v="8200"/>
    <n v="55700"/>
    <n v="127304.32000000001"/>
    <n v="127304.32000000001"/>
    <n v="92124.27"/>
    <n v="92124.27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49999.99"/>
    <n v="49999.99"/>
    <n v="49999.99"/>
  </r>
  <r>
    <x v="10"/>
    <x v="58"/>
    <x v="58"/>
    <x v="3"/>
    <s v="62"/>
    <s v="623"/>
    <s v="Maquinaria, instalaciones técnicas y utillaje."/>
    <n v="0"/>
    <n v="1000"/>
    <n v="100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21505.31"/>
    <n v="21505.31"/>
  </r>
  <r>
    <x v="10"/>
    <x v="58"/>
    <x v="58"/>
    <x v="3"/>
    <s v="63"/>
    <s v="633"/>
    <s v="Maquinaria, instalaciones técnicas y utillaje."/>
    <n v="0"/>
    <n v="1000"/>
    <n v="1000"/>
    <n v="992.44"/>
    <n v="992.44"/>
    <n v="0"/>
    <n v="0"/>
  </r>
  <r>
    <x v="11"/>
    <x v="12"/>
    <x v="12"/>
    <x v="3"/>
    <s v="63"/>
    <s v="632"/>
    <s v="Edificios y otras construcciones."/>
    <n v="6469721"/>
    <n v="3507800.72"/>
    <n v="9977521.7200000007"/>
    <n v="7320492.4900000002"/>
    <n v="7245276.71"/>
    <n v="3493931.14"/>
    <n v="3493931.14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9709.9599999999991"/>
    <n v="9709.9599999999991"/>
    <n v="9709.9599999999991"/>
    <n v="9709.9599999999991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36888.26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s v="623"/>
    <s v="Maquinaria, instalaciones técnicas y utillaje."/>
    <n v="450220"/>
    <n v="0"/>
    <n v="450220"/>
    <n v="432626.05"/>
    <n v="371991.7"/>
    <n v="93923.29"/>
    <n v="93923.29"/>
  </r>
  <r>
    <x v="13"/>
    <x v="27"/>
    <x v="27"/>
    <x v="3"/>
    <s v="62"/>
    <s v="625"/>
    <s v="Mobiliario."/>
    <n v="9680"/>
    <n v="0"/>
    <n v="9680"/>
    <n v="6790.05"/>
    <n v="6790.05"/>
    <n v="6790.05"/>
    <n v="6790.05"/>
  </r>
  <r>
    <x v="13"/>
    <x v="27"/>
    <x v="27"/>
    <x v="3"/>
    <s v="62"/>
    <s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s v="632"/>
    <s v="Edificios y otras construcciones."/>
    <n v="537622"/>
    <n v="437055.71"/>
    <n v="974677.71"/>
    <n v="911531.47"/>
    <n v="911531.47"/>
    <n v="685606.3"/>
    <n v="685606.3"/>
  </r>
  <r>
    <x v="13"/>
    <x v="27"/>
    <x v="27"/>
    <x v="3"/>
    <s v="63"/>
    <s v="633"/>
    <s v="Maquinaria, instalaciones técnicas y utillaje."/>
    <n v="247482"/>
    <n v="0"/>
    <n v="247482"/>
    <n v="159613.53"/>
    <n v="69638.62"/>
    <n v="69638.62"/>
    <n v="0"/>
  </r>
  <r>
    <x v="13"/>
    <x v="27"/>
    <x v="27"/>
    <x v="3"/>
    <s v="63"/>
    <s v="635"/>
    <s v="Mobiliario."/>
    <n v="193552"/>
    <n v="75000"/>
    <n v="268552"/>
    <n v="240730.47"/>
    <n v="87566.49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30773.93"/>
    <n v="30773.93"/>
    <n v="17303"/>
    <n v="17303"/>
  </r>
  <r>
    <x v="13"/>
    <x v="28"/>
    <x v="28"/>
    <x v="1"/>
    <s v="22"/>
    <s v="22799"/>
    <s v="Otros trabajos realizados por otras empresas y profes."/>
    <n v="145778"/>
    <n v="-38441"/>
    <n v="107337"/>
    <n v="90885.94"/>
    <n v="38112.230000000003"/>
    <n v="18869.02"/>
    <n v="18869.02"/>
  </r>
  <r>
    <x v="13"/>
    <x v="28"/>
    <x v="28"/>
    <x v="2"/>
    <s v="48"/>
    <s v="48999"/>
    <s v="Otras transf. a Familias e Instituciones sin fines de lucro."/>
    <n v="44635"/>
    <n v="38441"/>
    <n v="83076"/>
    <n v="44634.400000000001"/>
    <n v="44634.400000000001"/>
    <n v="44634.400000000001"/>
    <n v="44634.400000000001"/>
  </r>
  <r>
    <x v="13"/>
    <x v="28"/>
    <x v="28"/>
    <x v="3"/>
    <s v="60"/>
    <s v="609"/>
    <s v="Otras invers nuevas en infraest y bienes dest al uso gral"/>
    <n v="0"/>
    <n v="103523"/>
    <n v="103523"/>
    <n v="55655.95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481485.87"/>
    <n v="365529.96"/>
    <n v="9453.8799999999992"/>
    <n v="9453.8799999999992"/>
  </r>
  <r>
    <x v="13"/>
    <x v="28"/>
    <x v="28"/>
    <x v="3"/>
    <s v="63"/>
    <s v="635"/>
    <s v="Mobiliario."/>
    <n v="0"/>
    <n v="308511"/>
    <n v="308511"/>
    <n v="309703.75"/>
    <n v="0"/>
    <n v="0"/>
    <n v="0"/>
  </r>
  <r>
    <x v="14"/>
    <x v="34"/>
    <x v="34"/>
    <x v="3"/>
    <s v="63"/>
    <s v="632"/>
    <s v="Edificios y otras construcciones."/>
    <n v="802248"/>
    <n v="885034"/>
    <n v="1687282"/>
    <n v="1661832.15"/>
    <n v="1659827.59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269.94"/>
    <n v="1269.94"/>
  </r>
  <r>
    <x v="15"/>
    <x v="36"/>
    <x v="36"/>
    <x v="0"/>
    <s v="12"/>
    <s v="12006"/>
    <s v="Trienios."/>
    <n v="0"/>
    <n v="0"/>
    <n v="0"/>
    <n v="750"/>
    <n v="750"/>
    <n v="625.07000000000005"/>
    <n v="625.07000000000005"/>
  </r>
  <r>
    <x v="15"/>
    <x v="36"/>
    <x v="36"/>
    <x v="0"/>
    <s v="12"/>
    <s v="12100"/>
    <s v="Complemento de destino."/>
    <n v="0"/>
    <n v="0"/>
    <n v="0"/>
    <n v="1700"/>
    <n v="1700"/>
    <n v="1280.3"/>
    <n v="1280.3"/>
  </r>
  <r>
    <x v="15"/>
    <x v="36"/>
    <x v="36"/>
    <x v="0"/>
    <s v="12"/>
    <s v="12101"/>
    <s v="Complemento específico."/>
    <n v="0"/>
    <n v="0"/>
    <n v="0"/>
    <n v="4070"/>
    <n v="4070"/>
    <n v="3191.4"/>
    <n v="3191.4"/>
  </r>
  <r>
    <x v="15"/>
    <x v="36"/>
    <x v="36"/>
    <x v="0"/>
    <s v="12"/>
    <s v="12103"/>
    <s v="Otros complementos."/>
    <n v="0"/>
    <n v="0"/>
    <n v="0"/>
    <n v="900"/>
    <n v="900"/>
    <n v="201.11"/>
    <n v="201.11"/>
  </r>
  <r>
    <x v="15"/>
    <x v="37"/>
    <x v="37"/>
    <x v="0"/>
    <s v="12"/>
    <s v="12000"/>
    <s v="Sueldos del Grupo A1."/>
    <n v="0"/>
    <n v="0"/>
    <n v="0"/>
    <n v="4600"/>
    <n v="4600"/>
    <n v="3729.1"/>
    <n v="3729.1"/>
  </r>
  <r>
    <x v="15"/>
    <x v="37"/>
    <x v="37"/>
    <x v="0"/>
    <s v="12"/>
    <s v="12004"/>
    <s v="Sueldos del Grupo C2."/>
    <n v="0"/>
    <n v="0"/>
    <n v="0"/>
    <n v="2400"/>
    <n v="2400"/>
    <n v="1718.1"/>
    <n v="1718.1"/>
  </r>
  <r>
    <x v="15"/>
    <x v="37"/>
    <x v="37"/>
    <x v="0"/>
    <s v="12"/>
    <s v="12006"/>
    <s v="Trienios."/>
    <n v="0"/>
    <n v="0"/>
    <n v="0"/>
    <n v="400"/>
    <n v="400"/>
    <n v="287.04000000000002"/>
    <n v="287.04000000000002"/>
  </r>
  <r>
    <x v="15"/>
    <x v="37"/>
    <x v="37"/>
    <x v="0"/>
    <s v="12"/>
    <s v="12100"/>
    <s v="Complemento de destino."/>
    <n v="0"/>
    <n v="0"/>
    <n v="0"/>
    <n v="4600"/>
    <n v="4600"/>
    <n v="3863.64"/>
    <n v="3863.64"/>
  </r>
  <r>
    <x v="15"/>
    <x v="37"/>
    <x v="37"/>
    <x v="0"/>
    <s v="12"/>
    <s v="12101"/>
    <s v="Complemento específico."/>
    <n v="0"/>
    <n v="0"/>
    <n v="0"/>
    <n v="10850"/>
    <n v="10850"/>
    <n v="9266.81"/>
    <n v="9266.81"/>
  </r>
  <r>
    <x v="15"/>
    <x v="37"/>
    <x v="37"/>
    <x v="0"/>
    <s v="12"/>
    <s v="12103"/>
    <s v="Otros complementos."/>
    <n v="0"/>
    <n v="0"/>
    <n v="0"/>
    <n v="225"/>
    <n v="225"/>
    <n v="152.91"/>
    <n v="152.91"/>
  </r>
  <r>
    <x v="15"/>
    <x v="37"/>
    <x v="37"/>
    <x v="0"/>
    <s v="13"/>
    <s v="13000"/>
    <s v="Retribuciones básicas."/>
    <n v="0"/>
    <n v="0"/>
    <n v="0"/>
    <n v="13000"/>
    <n v="13000"/>
    <n v="12016.85"/>
    <n v="12016.85"/>
  </r>
  <r>
    <x v="15"/>
    <x v="37"/>
    <x v="37"/>
    <x v="0"/>
    <s v="13"/>
    <s v="13002"/>
    <s v="Otras remuneraciones."/>
    <n v="0"/>
    <n v="0"/>
    <n v="0"/>
    <n v="13000"/>
    <n v="13000"/>
    <n v="6264.84"/>
    <n v="6264.84"/>
  </r>
  <r>
    <x v="15"/>
    <x v="37"/>
    <x v="37"/>
    <x v="0"/>
    <s v="14"/>
    <s v="143"/>
    <s v="Otro personal."/>
    <n v="0"/>
    <n v="0"/>
    <n v="0"/>
    <n v="72700"/>
    <n v="72700"/>
    <n v="61859.99"/>
    <n v="61859.99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2"/>
    <s v="22799"/>
    <s v="Otros trabajos realizados por otras empresas y profes."/>
    <n v="0"/>
    <n v="0"/>
    <n v="0"/>
    <n v="4979.95"/>
    <n v="4979.95"/>
    <n v="0"/>
    <n v="0"/>
  </r>
  <r>
    <x v="15"/>
    <x v="37"/>
    <x v="37"/>
    <x v="1"/>
    <s v="23"/>
    <s v="23020"/>
    <s v="Dietas del personal no directivo"/>
    <n v="1000"/>
    <n v="0"/>
    <n v="1000"/>
    <n v="582.82000000000005"/>
    <n v="582.82000000000005"/>
    <n v="582.82000000000005"/>
    <n v="582.82000000000005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171.3"/>
    <n v="171.3"/>
    <n v="171.3"/>
    <n v="171.3"/>
  </r>
  <r>
    <x v="15"/>
    <x v="37"/>
    <x v="37"/>
    <x v="1"/>
    <s v="23"/>
    <s v="233"/>
    <s v="Otras indemnizaciones."/>
    <n v="0"/>
    <n v="0"/>
    <n v="0"/>
    <n v="513"/>
    <n v="513"/>
    <n v="513"/>
    <n v="513"/>
  </r>
  <r>
    <x v="15"/>
    <x v="37"/>
    <x v="37"/>
    <x v="3"/>
    <s v="61"/>
    <s v="610"/>
    <s v="Inversiones en terrenos."/>
    <n v="2733933"/>
    <n v="0"/>
    <n v="2733933"/>
    <n v="634395.15"/>
    <n v="475179.15"/>
    <n v="115036.01"/>
    <n v="115036.01"/>
  </r>
  <r>
    <x v="15"/>
    <x v="38"/>
    <x v="38"/>
    <x v="3"/>
    <s v="62"/>
    <s v="623"/>
    <s v="Maquinaria, instalaciones técnicas y utillaje."/>
    <n v="835142"/>
    <n v="214516.77"/>
    <n v="1049658.77"/>
    <n v="643202.93000000005"/>
    <n v="568456.75"/>
    <n v="164516.74"/>
    <n v="164516.74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88295.03"/>
    <n v="188295.03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s v="609"/>
    <s v="Otras invers nuevas en infraest y bienes dest al uso gral"/>
    <n v="250000"/>
    <n v="166701.70000000001"/>
    <n v="416701.7"/>
    <n v="416699.49"/>
    <n v="416699.49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008784.15"/>
    <n v="1008784.15"/>
    <n v="20478.509999999998"/>
    <n v="20478.509999999998"/>
  </r>
  <r>
    <x v="16"/>
    <x v="41"/>
    <x v="41"/>
    <x v="3"/>
    <s v="61"/>
    <s v="619"/>
    <s v="Otras inver de reposic en infraest y bienes dest al uso gral"/>
    <n v="6960154"/>
    <n v="-853284.83"/>
    <n v="6106869.1699999999"/>
    <n v="5360437.99"/>
    <n v="4737128.8600000003"/>
    <n v="2201126.85"/>
    <n v="2200563.23"/>
  </r>
  <r>
    <x v="16"/>
    <x v="43"/>
    <x v="43"/>
    <x v="4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0"/>
    <s v="609"/>
    <s v="Otras invers nuevas en infraest y bienes dest al uso gral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256980.52"/>
    <n v="256980.52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69455.6"/>
    <n v="3944455.6"/>
    <n v="2415867.9700000002"/>
    <n v="2304142.59"/>
    <n v="1147015.99"/>
    <n v="1147015.99"/>
  </r>
  <r>
    <x v="17"/>
    <x v="44"/>
    <x v="44"/>
    <x v="3"/>
    <s v="63"/>
    <s v="633"/>
    <s v="Maquinaria, instalaciones técnicas y utillaje."/>
    <n v="0"/>
    <n v="0"/>
    <n v="0"/>
    <n v="0"/>
    <n v="0"/>
    <n v="0"/>
    <n v="0"/>
  </r>
  <r>
    <x v="17"/>
    <x v="44"/>
    <x v="44"/>
    <x v="3"/>
    <s v="64"/>
    <s v="640"/>
    <s v="Gastos en inversiones de carácter inmaterial."/>
    <n v="0"/>
    <n v="277050.45"/>
    <n v="277050.45"/>
    <n v="137455.06"/>
    <n v="97731.22"/>
    <n v="42011.54"/>
    <n v="42011.54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264384.40999999997"/>
    <n v="264384.40999999997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5440.41"/>
    <n v="1655440.41"/>
    <n v="1395955.04"/>
    <n v="1395955.04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802426.71"/>
    <n v="802426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2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9">
    <i>
      <x/>
      <x v="2"/>
      <x v="44"/>
      <x/>
    </i>
    <i r="3">
      <x v="1"/>
    </i>
    <i r="3">
      <x v="3"/>
    </i>
    <i r="3">
      <x v="5"/>
    </i>
    <i r="3">
      <x v="6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2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8">
      <pivotArea type="all" dataOnly="0" outline="0" fieldPosition="0"/>
    </format>
    <format dxfId="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5">
      <pivotArea outline="0" fieldPosition="0">
        <references count="1">
          <reference field="4294967294" count="1">
            <x v="7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0">
      <pivotArea outline="0" fieldPosition="0">
        <references count="1">
          <reference field="4294967294" count="1">
            <x v="3"/>
          </reference>
        </references>
      </pivotArea>
    </format>
    <format dxfId="2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70" totalsRowShown="0" headerRowDxfId="28" dataDxfId="27">
  <autoFilter ref="A1:O1470" xr:uid="{00000000-0009-0000-0100-000001000000}"/>
  <tableColumns count="15">
    <tableColumn id="1" xr3:uid="{00000000-0010-0000-0000-000001000000}" name="Org 1" dataDxfId="26" totalsRowDxfId="2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24">
      <calculatedColumnFormula>VLOOKUP(Tabla1[[#This Row],[Prog.]],Hoja2!B:C,2,FALSE)</calculatedColumnFormula>
    </tableColumn>
    <tableColumn id="5" xr3:uid="{00000000-0010-0000-0000-000005000000}" name="Cap" dataDxfId="23" totalsRowDxfId="22">
      <calculatedColumnFormula>LEFT(G2,1)</calculatedColumnFormula>
    </tableColumn>
    <tableColumn id="6" xr3:uid="{00000000-0010-0000-0000-000006000000}" name="Art" dataDxfId="21" totalsRowDxfId="2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9" t="s">
        <v>940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23"/>
      <c r="B2" s="23"/>
      <c r="C2" s="23"/>
      <c r="D2" s="23"/>
      <c r="E2" s="24" t="s">
        <v>11</v>
      </c>
      <c r="F2" s="23"/>
      <c r="G2" s="23"/>
      <c r="H2" s="23"/>
      <c r="I2" s="23"/>
      <c r="J2" s="23"/>
      <c r="K2" s="23"/>
      <c r="L2" s="23"/>
    </row>
    <row r="3" spans="1:12" s="3" customFormat="1" ht="38.25" x14ac:dyDescent="0.2">
      <c r="A3" s="24" t="s">
        <v>87</v>
      </c>
      <c r="B3" s="28" t="s">
        <v>5</v>
      </c>
      <c r="C3" s="28" t="s">
        <v>16</v>
      </c>
      <c r="D3" s="28" t="s">
        <v>8</v>
      </c>
      <c r="E3" s="27" t="s">
        <v>10</v>
      </c>
      <c r="F3" s="27" t="s">
        <v>12</v>
      </c>
      <c r="G3" s="27" t="s">
        <v>13</v>
      </c>
      <c r="H3" s="27" t="s">
        <v>78</v>
      </c>
      <c r="I3" s="27" t="s">
        <v>79</v>
      </c>
      <c r="J3" s="27" t="s">
        <v>14</v>
      </c>
      <c r="K3" s="27" t="s">
        <v>15</v>
      </c>
      <c r="L3" s="27" t="s">
        <v>17</v>
      </c>
    </row>
    <row r="4" spans="1:12" x14ac:dyDescent="0.2">
      <c r="A4" s="23" t="s">
        <v>267</v>
      </c>
      <c r="B4" s="23" t="s">
        <v>116</v>
      </c>
      <c r="C4" s="23" t="s">
        <v>212</v>
      </c>
      <c r="D4" s="23" t="s">
        <v>377</v>
      </c>
      <c r="E4" s="25">
        <v>1197160</v>
      </c>
      <c r="F4" s="25">
        <v>60000</v>
      </c>
      <c r="G4" s="25">
        <v>1257160</v>
      </c>
      <c r="H4" s="25">
        <v>1208805.5699999998</v>
      </c>
      <c r="I4" s="25">
        <v>1208805.5699999998</v>
      </c>
      <c r="J4" s="25">
        <v>1004101.8899999999</v>
      </c>
      <c r="K4" s="25">
        <v>1004101.8899999999</v>
      </c>
      <c r="L4" s="26">
        <v>0.79870652104744022</v>
      </c>
    </row>
    <row r="5" spans="1:12" x14ac:dyDescent="0.2">
      <c r="A5" s="23"/>
      <c r="B5" s="23"/>
      <c r="C5" s="23"/>
      <c r="D5" s="23" t="s">
        <v>378</v>
      </c>
      <c r="E5" s="25">
        <v>2350940</v>
      </c>
      <c r="F5" s="25">
        <v>-9572.1499999999942</v>
      </c>
      <c r="G5" s="25">
        <v>2341367.85</v>
      </c>
      <c r="H5" s="25">
        <v>1804924.67</v>
      </c>
      <c r="I5" s="25">
        <v>1803459.69</v>
      </c>
      <c r="J5" s="25">
        <v>848353.04</v>
      </c>
      <c r="K5" s="25">
        <v>844488.25000000012</v>
      </c>
      <c r="L5" s="26">
        <v>0.36233223241704632</v>
      </c>
    </row>
    <row r="6" spans="1:12" x14ac:dyDescent="0.2">
      <c r="A6" s="23"/>
      <c r="B6" s="23"/>
      <c r="C6" s="23"/>
      <c r="D6" s="23" t="s">
        <v>379</v>
      </c>
      <c r="E6" s="25">
        <v>2509866</v>
      </c>
      <c r="F6" s="25">
        <v>194904.25</v>
      </c>
      <c r="G6" s="25">
        <v>2704770.25</v>
      </c>
      <c r="H6" s="25">
        <v>1797465.54</v>
      </c>
      <c r="I6" s="25">
        <v>1638283.54</v>
      </c>
      <c r="J6" s="25">
        <v>800888</v>
      </c>
      <c r="K6" s="25">
        <v>778749</v>
      </c>
      <c r="L6" s="26">
        <v>0.29610204415698521</v>
      </c>
    </row>
    <row r="7" spans="1:12" x14ac:dyDescent="0.2">
      <c r="A7" s="23"/>
      <c r="B7" s="23"/>
      <c r="C7" s="23"/>
      <c r="D7" s="23" t="s">
        <v>287</v>
      </c>
      <c r="E7" s="25">
        <v>335104</v>
      </c>
      <c r="F7" s="25">
        <v>530972.87</v>
      </c>
      <c r="G7" s="25">
        <v>866076.87000000011</v>
      </c>
      <c r="H7" s="25">
        <v>365825.67</v>
      </c>
      <c r="I7" s="25">
        <v>365825.67</v>
      </c>
      <c r="J7" s="25">
        <v>310667.5</v>
      </c>
      <c r="K7" s="25">
        <v>310667.5</v>
      </c>
      <c r="L7" s="26">
        <v>0.35870661226641459</v>
      </c>
    </row>
    <row r="8" spans="1:12" x14ac:dyDescent="0.2">
      <c r="A8" s="23"/>
      <c r="B8" s="23"/>
      <c r="C8" s="23"/>
      <c r="D8" s="23" t="s">
        <v>392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6">
        <v>0</v>
      </c>
    </row>
    <row r="9" spans="1:12" x14ac:dyDescent="0.2">
      <c r="A9" s="23"/>
      <c r="B9" s="23"/>
      <c r="C9" s="23"/>
      <c r="D9" s="23" t="s">
        <v>380</v>
      </c>
      <c r="E9" s="25">
        <v>0</v>
      </c>
      <c r="F9" s="25">
        <v>150900</v>
      </c>
      <c r="G9" s="25">
        <v>150900</v>
      </c>
      <c r="H9" s="25">
        <v>0</v>
      </c>
      <c r="I9" s="25">
        <v>0</v>
      </c>
      <c r="J9" s="25">
        <v>0</v>
      </c>
      <c r="K9" s="25">
        <v>0</v>
      </c>
      <c r="L9" s="26">
        <v>0</v>
      </c>
    </row>
    <row r="10" spans="1:12" x14ac:dyDescent="0.2">
      <c r="A10" s="23"/>
      <c r="B10" s="23"/>
      <c r="C10" s="23" t="s">
        <v>288</v>
      </c>
      <c r="D10" s="23"/>
      <c r="E10" s="25">
        <v>6393070</v>
      </c>
      <c r="F10" s="25">
        <v>927204.97</v>
      </c>
      <c r="G10" s="25">
        <v>7320274.9699999997</v>
      </c>
      <c r="H10" s="25">
        <v>5177021.4499999993</v>
      </c>
      <c r="I10" s="25">
        <v>5016374.47</v>
      </c>
      <c r="J10" s="25">
        <v>2964010.4299999997</v>
      </c>
      <c r="K10" s="25">
        <v>2938006.64</v>
      </c>
      <c r="L10" s="26">
        <v>0.40490424774303252</v>
      </c>
    </row>
    <row r="11" spans="1:12" x14ac:dyDescent="0.2">
      <c r="A11" s="23"/>
      <c r="B11" s="23" t="s">
        <v>289</v>
      </c>
      <c r="C11" s="23"/>
      <c r="D11" s="23"/>
      <c r="E11" s="25">
        <v>6393070</v>
      </c>
      <c r="F11" s="25">
        <v>927204.97</v>
      </c>
      <c r="G11" s="25">
        <v>7320274.9699999997</v>
      </c>
      <c r="H11" s="25">
        <v>5177021.4499999993</v>
      </c>
      <c r="I11" s="25">
        <v>5016374.47</v>
      </c>
      <c r="J11" s="25">
        <v>2964010.4299999997</v>
      </c>
      <c r="K11" s="25">
        <v>2938006.64</v>
      </c>
      <c r="L11" s="26">
        <v>0.40490424774303252</v>
      </c>
    </row>
    <row r="12" spans="1:12" x14ac:dyDescent="0.2">
      <c r="A12" s="23"/>
      <c r="B12" s="23" t="s">
        <v>89</v>
      </c>
      <c r="C12" s="23" t="s">
        <v>262</v>
      </c>
      <c r="D12" s="23" t="s">
        <v>377</v>
      </c>
      <c r="E12" s="25">
        <v>2476132</v>
      </c>
      <c r="F12" s="25">
        <v>20000</v>
      </c>
      <c r="G12" s="25">
        <v>2496132</v>
      </c>
      <c r="H12" s="25">
        <v>2449716.9900000002</v>
      </c>
      <c r="I12" s="25">
        <v>2449716.9900000002</v>
      </c>
      <c r="J12" s="25">
        <v>2099718.63</v>
      </c>
      <c r="K12" s="25">
        <v>2099718.63</v>
      </c>
      <c r="L12" s="26">
        <v>0.8411889395272365</v>
      </c>
    </row>
    <row r="13" spans="1:12" x14ac:dyDescent="0.2">
      <c r="A13" s="23"/>
      <c r="B13" s="23"/>
      <c r="C13" s="23"/>
      <c r="D13" s="23" t="s">
        <v>378</v>
      </c>
      <c r="E13" s="25">
        <v>103400</v>
      </c>
      <c r="F13" s="25">
        <v>0</v>
      </c>
      <c r="G13" s="25">
        <v>103400</v>
      </c>
      <c r="H13" s="25">
        <v>45063.829999999994</v>
      </c>
      <c r="I13" s="25">
        <v>45063.829999999994</v>
      </c>
      <c r="J13" s="25">
        <v>45063.829999999994</v>
      </c>
      <c r="K13" s="25">
        <v>45063.829999999994</v>
      </c>
      <c r="L13" s="26">
        <v>0.43582040618955509</v>
      </c>
    </row>
    <row r="14" spans="1:12" x14ac:dyDescent="0.2">
      <c r="A14" s="23"/>
      <c r="B14" s="23"/>
      <c r="C14" s="23"/>
      <c r="D14" s="23" t="s">
        <v>379</v>
      </c>
      <c r="E14" s="25">
        <v>87165</v>
      </c>
      <c r="F14" s="25">
        <v>0</v>
      </c>
      <c r="G14" s="25">
        <v>87165</v>
      </c>
      <c r="H14" s="25">
        <v>87164.99</v>
      </c>
      <c r="I14" s="25">
        <v>87164.99</v>
      </c>
      <c r="J14" s="25">
        <v>79901.179999999993</v>
      </c>
      <c r="K14" s="25">
        <v>79901.179999999993</v>
      </c>
      <c r="L14" s="26">
        <v>0.91666586359203805</v>
      </c>
    </row>
    <row r="15" spans="1:12" x14ac:dyDescent="0.2">
      <c r="A15" s="23"/>
      <c r="B15" s="23"/>
      <c r="C15" s="23" t="s">
        <v>381</v>
      </c>
      <c r="D15" s="23"/>
      <c r="E15" s="25">
        <v>2666697</v>
      </c>
      <c r="F15" s="25">
        <v>20000</v>
      </c>
      <c r="G15" s="25">
        <v>2686697</v>
      </c>
      <c r="H15" s="25">
        <v>2581945.8100000005</v>
      </c>
      <c r="I15" s="25">
        <v>2581945.8100000005</v>
      </c>
      <c r="J15" s="25">
        <v>2224683.64</v>
      </c>
      <c r="K15" s="25">
        <v>2224683.64</v>
      </c>
      <c r="L15" s="26">
        <v>0.8280366710499919</v>
      </c>
    </row>
    <row r="16" spans="1:12" x14ac:dyDescent="0.2">
      <c r="A16" s="23"/>
      <c r="B16" s="23" t="s">
        <v>382</v>
      </c>
      <c r="C16" s="23"/>
      <c r="D16" s="23"/>
      <c r="E16" s="25">
        <v>2666697</v>
      </c>
      <c r="F16" s="25">
        <v>20000</v>
      </c>
      <c r="G16" s="25">
        <v>2686697</v>
      </c>
      <c r="H16" s="25">
        <v>2581945.8100000005</v>
      </c>
      <c r="I16" s="25">
        <v>2581945.8100000005</v>
      </c>
      <c r="J16" s="25">
        <v>2224683.64</v>
      </c>
      <c r="K16" s="25">
        <v>2224683.64</v>
      </c>
      <c r="L16" s="26">
        <v>0.8280366710499919</v>
      </c>
    </row>
    <row r="17" spans="1:12" x14ac:dyDescent="0.2">
      <c r="A17" s="23"/>
      <c r="B17" s="23" t="s">
        <v>90</v>
      </c>
      <c r="C17" s="23" t="s">
        <v>147</v>
      </c>
      <c r="D17" s="23" t="s">
        <v>377</v>
      </c>
      <c r="E17" s="25">
        <v>1509256</v>
      </c>
      <c r="F17" s="25">
        <v>-25000</v>
      </c>
      <c r="G17" s="25">
        <v>1484256</v>
      </c>
      <c r="H17" s="25">
        <v>1475127.2099999997</v>
      </c>
      <c r="I17" s="25">
        <v>1475127.2099999997</v>
      </c>
      <c r="J17" s="25">
        <v>1222234.9200000002</v>
      </c>
      <c r="K17" s="25">
        <v>1222234.9200000002</v>
      </c>
      <c r="L17" s="26">
        <v>0.82346638315762255</v>
      </c>
    </row>
    <row r="18" spans="1:12" x14ac:dyDescent="0.2">
      <c r="A18" s="23"/>
      <c r="B18" s="23"/>
      <c r="C18" s="23"/>
      <c r="D18" s="23" t="s">
        <v>378</v>
      </c>
      <c r="E18" s="25">
        <v>234605</v>
      </c>
      <c r="F18" s="25">
        <v>-70000</v>
      </c>
      <c r="G18" s="25">
        <v>164605</v>
      </c>
      <c r="H18" s="25">
        <v>131226.43</v>
      </c>
      <c r="I18" s="25">
        <v>131226.43</v>
      </c>
      <c r="J18" s="25">
        <v>125570.31</v>
      </c>
      <c r="K18" s="25">
        <v>115360.88999999998</v>
      </c>
      <c r="L18" s="26">
        <v>0.76285841863855897</v>
      </c>
    </row>
    <row r="19" spans="1:12" x14ac:dyDescent="0.2">
      <c r="A19" s="23"/>
      <c r="B19" s="23"/>
      <c r="C19" s="23" t="s">
        <v>383</v>
      </c>
      <c r="D19" s="23"/>
      <c r="E19" s="25">
        <v>1743861</v>
      </c>
      <c r="F19" s="25">
        <v>-95000</v>
      </c>
      <c r="G19" s="25">
        <v>1648861</v>
      </c>
      <c r="H19" s="25">
        <v>1606353.6399999997</v>
      </c>
      <c r="I19" s="25">
        <v>1606353.6399999997</v>
      </c>
      <c r="J19" s="25">
        <v>1347805.2300000002</v>
      </c>
      <c r="K19" s="25">
        <v>1337595.81</v>
      </c>
      <c r="L19" s="26">
        <v>0.81741591923151802</v>
      </c>
    </row>
    <row r="20" spans="1:12" x14ac:dyDescent="0.2">
      <c r="A20" s="23"/>
      <c r="B20" s="23" t="s">
        <v>384</v>
      </c>
      <c r="C20" s="23"/>
      <c r="D20" s="23"/>
      <c r="E20" s="25">
        <v>1743861</v>
      </c>
      <c r="F20" s="25">
        <v>-95000</v>
      </c>
      <c r="G20" s="25">
        <v>1648861</v>
      </c>
      <c r="H20" s="25">
        <v>1606353.6399999997</v>
      </c>
      <c r="I20" s="25">
        <v>1606353.6399999997</v>
      </c>
      <c r="J20" s="25">
        <v>1347805.2300000002</v>
      </c>
      <c r="K20" s="25">
        <v>1337595.81</v>
      </c>
      <c r="L20" s="26">
        <v>0.81741591923151802</v>
      </c>
    </row>
    <row r="21" spans="1:12" x14ac:dyDescent="0.2">
      <c r="A21" s="23"/>
      <c r="B21" s="23" t="s">
        <v>91</v>
      </c>
      <c r="C21" s="23" t="s">
        <v>213</v>
      </c>
      <c r="D21" s="23"/>
      <c r="E21" s="25">
        <v>1140433</v>
      </c>
      <c r="F21" s="25">
        <v>0</v>
      </c>
      <c r="G21" s="25">
        <v>1140433</v>
      </c>
      <c r="H21" s="25">
        <v>1024124</v>
      </c>
      <c r="I21" s="25">
        <v>1012181.9199999999</v>
      </c>
      <c r="J21" s="25">
        <v>764420.3600000001</v>
      </c>
      <c r="K21" s="25">
        <v>764401.66</v>
      </c>
      <c r="L21" s="26">
        <v>0.67028958299172336</v>
      </c>
    </row>
    <row r="22" spans="1:12" x14ac:dyDescent="0.2">
      <c r="A22" s="23"/>
      <c r="B22" s="23" t="s">
        <v>385</v>
      </c>
      <c r="C22" s="23"/>
      <c r="D22" s="23"/>
      <c r="E22" s="25">
        <v>1140433</v>
      </c>
      <c r="F22" s="25">
        <v>0</v>
      </c>
      <c r="G22" s="25">
        <v>1140433</v>
      </c>
      <c r="H22" s="25">
        <v>1024124</v>
      </c>
      <c r="I22" s="25">
        <v>1012181.9199999999</v>
      </c>
      <c r="J22" s="25">
        <v>764420.3600000001</v>
      </c>
      <c r="K22" s="25">
        <v>764401.66</v>
      </c>
      <c r="L22" s="26">
        <v>0.67028958299172336</v>
      </c>
    </row>
    <row r="23" spans="1:12" x14ac:dyDescent="0.2">
      <c r="A23" s="23"/>
      <c r="B23" s="23" t="s">
        <v>92</v>
      </c>
      <c r="C23" s="23" t="s">
        <v>214</v>
      </c>
      <c r="D23" s="23" t="s">
        <v>377</v>
      </c>
      <c r="E23" s="25">
        <v>130739</v>
      </c>
      <c r="F23" s="25">
        <v>0</v>
      </c>
      <c r="G23" s="25">
        <v>130739</v>
      </c>
      <c r="H23" s="25">
        <v>94263.45</v>
      </c>
      <c r="I23" s="25">
        <v>94263.45</v>
      </c>
      <c r="J23" s="25">
        <v>80575.37</v>
      </c>
      <c r="K23" s="25">
        <v>80575.37</v>
      </c>
      <c r="L23" s="26">
        <v>0.61630706981084449</v>
      </c>
    </row>
    <row r="24" spans="1:12" x14ac:dyDescent="0.2">
      <c r="A24" s="23"/>
      <c r="B24" s="23"/>
      <c r="C24" s="23"/>
      <c r="D24" s="23" t="s">
        <v>378</v>
      </c>
      <c r="E24" s="25">
        <v>137700</v>
      </c>
      <c r="F24" s="25">
        <v>0</v>
      </c>
      <c r="G24" s="25">
        <v>137700</v>
      </c>
      <c r="H24" s="25">
        <v>62692.030000000006</v>
      </c>
      <c r="I24" s="25">
        <v>62692.030000000006</v>
      </c>
      <c r="J24" s="25">
        <v>28150.23</v>
      </c>
      <c r="K24" s="25">
        <v>28150.23</v>
      </c>
      <c r="L24" s="26">
        <v>0.20443159041394335</v>
      </c>
    </row>
    <row r="25" spans="1:12" x14ac:dyDescent="0.2">
      <c r="A25" s="23"/>
      <c r="B25" s="23"/>
      <c r="C25" s="23" t="s">
        <v>386</v>
      </c>
      <c r="D25" s="23"/>
      <c r="E25" s="25">
        <v>268439</v>
      </c>
      <c r="F25" s="25">
        <v>0</v>
      </c>
      <c r="G25" s="25">
        <v>268439</v>
      </c>
      <c r="H25" s="25">
        <v>156955.48000000001</v>
      </c>
      <c r="I25" s="25">
        <v>156955.48000000001</v>
      </c>
      <c r="J25" s="25">
        <v>108725.59999999999</v>
      </c>
      <c r="K25" s="25">
        <v>108725.59999999999</v>
      </c>
      <c r="L25" s="26">
        <v>0.40502907550691208</v>
      </c>
    </row>
    <row r="26" spans="1:12" x14ac:dyDescent="0.2">
      <c r="A26" s="23"/>
      <c r="B26" s="23" t="s">
        <v>387</v>
      </c>
      <c r="C26" s="23"/>
      <c r="D26" s="23"/>
      <c r="E26" s="25">
        <v>268439</v>
      </c>
      <c r="F26" s="25">
        <v>0</v>
      </c>
      <c r="G26" s="25">
        <v>268439</v>
      </c>
      <c r="H26" s="25">
        <v>156955.48000000001</v>
      </c>
      <c r="I26" s="25">
        <v>156955.48000000001</v>
      </c>
      <c r="J26" s="25">
        <v>108725.59999999999</v>
      </c>
      <c r="K26" s="25">
        <v>108725.59999999999</v>
      </c>
      <c r="L26" s="26">
        <v>0.40502907550691208</v>
      </c>
    </row>
    <row r="27" spans="1:12" x14ac:dyDescent="0.2">
      <c r="A27" s="23"/>
      <c r="B27" s="23" t="s">
        <v>93</v>
      </c>
      <c r="C27" s="23" t="s">
        <v>215</v>
      </c>
      <c r="D27" s="23" t="s">
        <v>377</v>
      </c>
      <c r="E27" s="25">
        <v>473538</v>
      </c>
      <c r="F27" s="25">
        <v>0</v>
      </c>
      <c r="G27" s="25">
        <v>473538</v>
      </c>
      <c r="H27" s="25">
        <v>448208.99000000011</v>
      </c>
      <c r="I27" s="25">
        <v>448208.99000000011</v>
      </c>
      <c r="J27" s="25">
        <v>361648.41000000003</v>
      </c>
      <c r="K27" s="25">
        <v>361648.41000000003</v>
      </c>
      <c r="L27" s="26">
        <v>0.76371571024923035</v>
      </c>
    </row>
    <row r="28" spans="1:12" x14ac:dyDescent="0.2">
      <c r="A28" s="23"/>
      <c r="B28" s="23"/>
      <c r="C28" s="23"/>
      <c r="D28" s="23" t="s">
        <v>378</v>
      </c>
      <c r="E28" s="25">
        <v>209610</v>
      </c>
      <c r="F28" s="25">
        <v>-1780</v>
      </c>
      <c r="G28" s="25">
        <v>207830</v>
      </c>
      <c r="H28" s="25">
        <v>206752.9</v>
      </c>
      <c r="I28" s="25">
        <v>202785.95</v>
      </c>
      <c r="J28" s="25">
        <v>144310.6</v>
      </c>
      <c r="K28" s="25">
        <v>138630.67000000001</v>
      </c>
      <c r="L28" s="26">
        <v>0.69436847423374881</v>
      </c>
    </row>
    <row r="29" spans="1:12" x14ac:dyDescent="0.2">
      <c r="A29" s="23"/>
      <c r="B29" s="23"/>
      <c r="C29" s="23"/>
      <c r="D29" s="23" t="s">
        <v>287</v>
      </c>
      <c r="E29" s="25">
        <v>10000</v>
      </c>
      <c r="F29" s="25">
        <v>1780</v>
      </c>
      <c r="G29" s="25">
        <v>11780</v>
      </c>
      <c r="H29" s="25">
        <v>10779.529999999999</v>
      </c>
      <c r="I29" s="25">
        <v>10779.529999999999</v>
      </c>
      <c r="J29" s="25">
        <v>1579.53</v>
      </c>
      <c r="K29" s="25">
        <v>1579.53</v>
      </c>
      <c r="L29" s="26">
        <v>0.13408573853989814</v>
      </c>
    </row>
    <row r="30" spans="1:12" x14ac:dyDescent="0.2">
      <c r="A30" s="23"/>
      <c r="B30" s="23"/>
      <c r="C30" s="23" t="s">
        <v>290</v>
      </c>
      <c r="D30" s="23"/>
      <c r="E30" s="25">
        <v>693148</v>
      </c>
      <c r="F30" s="25">
        <v>0</v>
      </c>
      <c r="G30" s="25">
        <v>693148</v>
      </c>
      <c r="H30" s="25">
        <v>665741.42000000016</v>
      </c>
      <c r="I30" s="25">
        <v>661774.4700000002</v>
      </c>
      <c r="J30" s="25">
        <v>507538.54000000004</v>
      </c>
      <c r="K30" s="25">
        <v>501858.6100000001</v>
      </c>
      <c r="L30" s="26">
        <v>0.73222246908308186</v>
      </c>
    </row>
    <row r="31" spans="1:12" x14ac:dyDescent="0.2">
      <c r="A31" s="23"/>
      <c r="B31" s="23" t="s">
        <v>291</v>
      </c>
      <c r="C31" s="23"/>
      <c r="D31" s="23"/>
      <c r="E31" s="25">
        <v>693148</v>
      </c>
      <c r="F31" s="25">
        <v>0</v>
      </c>
      <c r="G31" s="25">
        <v>693148</v>
      </c>
      <c r="H31" s="25">
        <v>665741.42000000016</v>
      </c>
      <c r="I31" s="25">
        <v>661774.4700000002</v>
      </c>
      <c r="J31" s="25">
        <v>507538.54000000004</v>
      </c>
      <c r="K31" s="25">
        <v>501858.6100000001</v>
      </c>
      <c r="L31" s="26">
        <v>0.73222246908308186</v>
      </c>
    </row>
    <row r="32" spans="1:12" x14ac:dyDescent="0.2">
      <c r="A32" s="23"/>
      <c r="B32" s="23" t="s">
        <v>94</v>
      </c>
      <c r="C32" s="23" t="s">
        <v>216</v>
      </c>
      <c r="D32" s="23" t="s">
        <v>377</v>
      </c>
      <c r="E32" s="25">
        <v>151954</v>
      </c>
      <c r="F32" s="25">
        <v>13000</v>
      </c>
      <c r="G32" s="25">
        <v>164954</v>
      </c>
      <c r="H32" s="25">
        <v>158879.1</v>
      </c>
      <c r="I32" s="25">
        <v>158879.1</v>
      </c>
      <c r="J32" s="25">
        <v>134399.31</v>
      </c>
      <c r="K32" s="25">
        <v>134399.31</v>
      </c>
      <c r="L32" s="26">
        <v>0.8147684202868678</v>
      </c>
    </row>
    <row r="33" spans="1:12" x14ac:dyDescent="0.2">
      <c r="A33" s="23"/>
      <c r="B33" s="23"/>
      <c r="C33" s="23"/>
      <c r="D33" s="23" t="s">
        <v>378</v>
      </c>
      <c r="E33" s="25">
        <v>155500</v>
      </c>
      <c r="F33" s="25">
        <v>0</v>
      </c>
      <c r="G33" s="25">
        <v>155500</v>
      </c>
      <c r="H33" s="25">
        <v>118512.54999999999</v>
      </c>
      <c r="I33" s="25">
        <v>118512.54999999999</v>
      </c>
      <c r="J33" s="25">
        <v>88499.650000000009</v>
      </c>
      <c r="K33" s="25">
        <v>88499.650000000009</v>
      </c>
      <c r="L33" s="26">
        <v>0.56912958199356922</v>
      </c>
    </row>
    <row r="34" spans="1:12" x14ac:dyDescent="0.2">
      <c r="A34" s="23"/>
      <c r="B34" s="23"/>
      <c r="C34" s="23"/>
      <c r="D34" s="23" t="s">
        <v>379</v>
      </c>
      <c r="E34" s="25">
        <v>59700</v>
      </c>
      <c r="F34" s="25">
        <v>0</v>
      </c>
      <c r="G34" s="25">
        <v>59700</v>
      </c>
      <c r="H34" s="25">
        <v>42547.839999999997</v>
      </c>
      <c r="I34" s="25">
        <v>42547.839999999997</v>
      </c>
      <c r="J34" s="25">
        <v>42547.839999999997</v>
      </c>
      <c r="K34" s="25">
        <v>42547.839999999997</v>
      </c>
      <c r="L34" s="26">
        <v>0.71269413735343379</v>
      </c>
    </row>
    <row r="35" spans="1:12" x14ac:dyDescent="0.2">
      <c r="A35" s="23"/>
      <c r="B35" s="23"/>
      <c r="C35" s="23" t="s">
        <v>388</v>
      </c>
      <c r="D35" s="23"/>
      <c r="E35" s="25">
        <v>367154</v>
      </c>
      <c r="F35" s="25">
        <v>13000</v>
      </c>
      <c r="G35" s="25">
        <v>380154</v>
      </c>
      <c r="H35" s="25">
        <v>319939.49</v>
      </c>
      <c r="I35" s="25">
        <v>319939.49</v>
      </c>
      <c r="J35" s="25">
        <v>265446.80000000005</v>
      </c>
      <c r="K35" s="25">
        <v>265446.80000000005</v>
      </c>
      <c r="L35" s="26">
        <v>0.69826123097481541</v>
      </c>
    </row>
    <row r="36" spans="1:12" x14ac:dyDescent="0.2">
      <c r="A36" s="23"/>
      <c r="B36" s="23" t="s">
        <v>389</v>
      </c>
      <c r="C36" s="23"/>
      <c r="D36" s="23"/>
      <c r="E36" s="25">
        <v>367154</v>
      </c>
      <c r="F36" s="25">
        <v>13000</v>
      </c>
      <c r="G36" s="25">
        <v>380154</v>
      </c>
      <c r="H36" s="25">
        <v>319939.49</v>
      </c>
      <c r="I36" s="25">
        <v>319939.49</v>
      </c>
      <c r="J36" s="25">
        <v>265446.80000000005</v>
      </c>
      <c r="K36" s="25">
        <v>265446.80000000005</v>
      </c>
      <c r="L36" s="26">
        <v>0.69826123097481541</v>
      </c>
    </row>
    <row r="37" spans="1:12" x14ac:dyDescent="0.2">
      <c r="A37" s="23"/>
      <c r="B37" s="23" t="s">
        <v>95</v>
      </c>
      <c r="C37" s="23" t="s">
        <v>148</v>
      </c>
      <c r="D37" s="23" t="s">
        <v>377</v>
      </c>
      <c r="E37" s="25">
        <v>1238812</v>
      </c>
      <c r="F37" s="25">
        <v>-50000</v>
      </c>
      <c r="G37" s="25">
        <v>1188812</v>
      </c>
      <c r="H37" s="25">
        <v>1087129.01</v>
      </c>
      <c r="I37" s="25">
        <v>1087129.01</v>
      </c>
      <c r="J37" s="25">
        <v>910870.5</v>
      </c>
      <c r="K37" s="25">
        <v>910870.5</v>
      </c>
      <c r="L37" s="26">
        <v>0.76620230953254176</v>
      </c>
    </row>
    <row r="38" spans="1:12" x14ac:dyDescent="0.2">
      <c r="A38" s="23"/>
      <c r="B38" s="23"/>
      <c r="C38" s="23"/>
      <c r="D38" s="23" t="s">
        <v>378</v>
      </c>
      <c r="E38" s="25">
        <v>69360</v>
      </c>
      <c r="F38" s="25">
        <v>0</v>
      </c>
      <c r="G38" s="25">
        <v>69360</v>
      </c>
      <c r="H38" s="25">
        <v>57374.69</v>
      </c>
      <c r="I38" s="25">
        <v>57374.68</v>
      </c>
      <c r="J38" s="25">
        <v>22955.85</v>
      </c>
      <c r="K38" s="25">
        <v>22761.96</v>
      </c>
      <c r="L38" s="26">
        <v>0.33096669550173008</v>
      </c>
    </row>
    <row r="39" spans="1:12" x14ac:dyDescent="0.2">
      <c r="A39" s="23"/>
      <c r="B39" s="23"/>
      <c r="C39" s="23" t="s">
        <v>390</v>
      </c>
      <c r="D39" s="23"/>
      <c r="E39" s="25">
        <v>1308172</v>
      </c>
      <c r="F39" s="25">
        <v>-50000</v>
      </c>
      <c r="G39" s="25">
        <v>1258172</v>
      </c>
      <c r="H39" s="25">
        <v>1144503.7</v>
      </c>
      <c r="I39" s="25">
        <v>1144503.69</v>
      </c>
      <c r="J39" s="25">
        <v>933826.35</v>
      </c>
      <c r="K39" s="25">
        <v>933632.46</v>
      </c>
      <c r="L39" s="26">
        <v>0.74220881564682728</v>
      </c>
    </row>
    <row r="40" spans="1:12" x14ac:dyDescent="0.2">
      <c r="A40" s="23"/>
      <c r="B40" s="23" t="s">
        <v>391</v>
      </c>
      <c r="C40" s="23"/>
      <c r="D40" s="23"/>
      <c r="E40" s="25">
        <v>1308172</v>
      </c>
      <c r="F40" s="25">
        <v>-50000</v>
      </c>
      <c r="G40" s="25">
        <v>1258172</v>
      </c>
      <c r="H40" s="25">
        <v>1144503.7</v>
      </c>
      <c r="I40" s="25">
        <v>1144503.69</v>
      </c>
      <c r="J40" s="25">
        <v>933826.35</v>
      </c>
      <c r="K40" s="25">
        <v>933632.46</v>
      </c>
      <c r="L40" s="26">
        <v>0.74220881564682728</v>
      </c>
    </row>
    <row r="41" spans="1:12" x14ac:dyDescent="0.2">
      <c r="A41" s="23" t="s">
        <v>292</v>
      </c>
      <c r="B41" s="23"/>
      <c r="C41" s="23"/>
      <c r="D41" s="23"/>
      <c r="E41" s="25">
        <v>14580974</v>
      </c>
      <c r="F41" s="25">
        <v>815204.97</v>
      </c>
      <c r="G41" s="25">
        <v>15396178.969999999</v>
      </c>
      <c r="H41" s="25">
        <v>12676584.989999996</v>
      </c>
      <c r="I41" s="25">
        <v>12500028.969999997</v>
      </c>
      <c r="J41" s="25">
        <v>9116456.9499999993</v>
      </c>
      <c r="K41" s="25">
        <v>9074351.2200000007</v>
      </c>
      <c r="L41" s="26">
        <v>0.59212464129987974</v>
      </c>
    </row>
    <row r="42" spans="1:12" x14ac:dyDescent="0.2">
      <c r="A42" s="23" t="s">
        <v>268</v>
      </c>
      <c r="B42" s="23" t="s">
        <v>96</v>
      </c>
      <c r="C42" s="23" t="s">
        <v>217</v>
      </c>
      <c r="D42" s="23" t="s">
        <v>377</v>
      </c>
      <c r="E42" s="25">
        <v>476103</v>
      </c>
      <c r="F42" s="25">
        <v>-40000</v>
      </c>
      <c r="G42" s="25">
        <v>436103</v>
      </c>
      <c r="H42" s="25">
        <v>387022.29</v>
      </c>
      <c r="I42" s="25">
        <v>387022.29</v>
      </c>
      <c r="J42" s="25">
        <v>333066.68</v>
      </c>
      <c r="K42" s="25">
        <v>333066.68</v>
      </c>
      <c r="L42" s="26">
        <v>0.76373398027530193</v>
      </c>
    </row>
    <row r="43" spans="1:12" x14ac:dyDescent="0.2">
      <c r="A43" s="23"/>
      <c r="B43" s="23"/>
      <c r="C43" s="23"/>
      <c r="D43" s="23" t="s">
        <v>378</v>
      </c>
      <c r="E43" s="25">
        <v>40750</v>
      </c>
      <c r="F43" s="25">
        <v>18500</v>
      </c>
      <c r="G43" s="25">
        <v>59250</v>
      </c>
      <c r="H43" s="25">
        <v>29000.62</v>
      </c>
      <c r="I43" s="25">
        <v>29000.62</v>
      </c>
      <c r="J43" s="25">
        <v>25880.9</v>
      </c>
      <c r="K43" s="25">
        <v>25880.9</v>
      </c>
      <c r="L43" s="26">
        <v>0.4368084388185654</v>
      </c>
    </row>
    <row r="44" spans="1:12" x14ac:dyDescent="0.2">
      <c r="A44" s="23"/>
      <c r="B44" s="23"/>
      <c r="C44" s="23"/>
      <c r="D44" s="23" t="s">
        <v>379</v>
      </c>
      <c r="E44" s="25">
        <v>740000</v>
      </c>
      <c r="F44" s="25">
        <v>-293822.63</v>
      </c>
      <c r="G44" s="25">
        <v>446177.37</v>
      </c>
      <c r="H44" s="25">
        <v>100155.13</v>
      </c>
      <c r="I44" s="25">
        <v>100155.13</v>
      </c>
      <c r="J44" s="25">
        <v>0</v>
      </c>
      <c r="K44" s="25">
        <v>0</v>
      </c>
      <c r="L44" s="26">
        <v>0</v>
      </c>
    </row>
    <row r="45" spans="1:12" x14ac:dyDescent="0.2">
      <c r="A45" s="23"/>
      <c r="B45" s="23"/>
      <c r="C45" s="23"/>
      <c r="D45" s="23" t="s">
        <v>287</v>
      </c>
      <c r="E45" s="25">
        <v>63000</v>
      </c>
      <c r="F45" s="25">
        <v>0</v>
      </c>
      <c r="G45" s="25">
        <v>63000</v>
      </c>
      <c r="H45" s="25">
        <v>47895.83</v>
      </c>
      <c r="I45" s="25">
        <v>47895.83</v>
      </c>
      <c r="J45" s="25">
        <v>47895.82</v>
      </c>
      <c r="K45" s="25">
        <v>47895.82</v>
      </c>
      <c r="L45" s="26">
        <v>0.7602511111111111</v>
      </c>
    </row>
    <row r="46" spans="1:12" x14ac:dyDescent="0.2">
      <c r="A46" s="23"/>
      <c r="B46" s="23"/>
      <c r="C46" s="23"/>
      <c r="D46" s="23" t="s">
        <v>392</v>
      </c>
      <c r="E46" s="25">
        <v>3201000</v>
      </c>
      <c r="F46" s="25">
        <v>0</v>
      </c>
      <c r="G46" s="25">
        <v>3201000</v>
      </c>
      <c r="H46" s="25">
        <v>3200838.96</v>
      </c>
      <c r="I46" s="25">
        <v>3200838.96</v>
      </c>
      <c r="J46" s="25">
        <v>0</v>
      </c>
      <c r="K46" s="25">
        <v>0</v>
      </c>
      <c r="L46" s="26">
        <v>0</v>
      </c>
    </row>
    <row r="47" spans="1:12" x14ac:dyDescent="0.2">
      <c r="A47" s="23"/>
      <c r="B47" s="23"/>
      <c r="C47" s="23"/>
      <c r="D47" s="23" t="s">
        <v>380</v>
      </c>
      <c r="E47" s="25">
        <v>11080000</v>
      </c>
      <c r="F47" s="25">
        <v>0</v>
      </c>
      <c r="G47" s="25">
        <v>11080000</v>
      </c>
      <c r="H47" s="25">
        <v>11075000</v>
      </c>
      <c r="I47" s="25">
        <v>11075000</v>
      </c>
      <c r="J47" s="25">
        <v>0</v>
      </c>
      <c r="K47" s="25">
        <v>0</v>
      </c>
      <c r="L47" s="26">
        <v>0</v>
      </c>
    </row>
    <row r="48" spans="1:12" x14ac:dyDescent="0.2">
      <c r="A48" s="23"/>
      <c r="B48" s="23"/>
      <c r="C48" s="23" t="s">
        <v>293</v>
      </c>
      <c r="D48" s="23"/>
      <c r="E48" s="25">
        <v>15600853</v>
      </c>
      <c r="F48" s="25">
        <v>-315322.63</v>
      </c>
      <c r="G48" s="25">
        <v>15285530.370000001</v>
      </c>
      <c r="H48" s="25">
        <v>14839912.83</v>
      </c>
      <c r="I48" s="25">
        <v>14839912.83</v>
      </c>
      <c r="J48" s="25">
        <v>406843.4</v>
      </c>
      <c r="K48" s="25">
        <v>406843.4</v>
      </c>
      <c r="L48" s="26">
        <v>2.6616243607646566E-2</v>
      </c>
    </row>
    <row r="49" spans="1:12" x14ac:dyDescent="0.2">
      <c r="A49" s="23"/>
      <c r="B49" s="23" t="s">
        <v>294</v>
      </c>
      <c r="C49" s="23"/>
      <c r="D49" s="23"/>
      <c r="E49" s="25">
        <v>15600853</v>
      </c>
      <c r="F49" s="25">
        <v>-315322.63</v>
      </c>
      <c r="G49" s="25">
        <v>15285530.370000001</v>
      </c>
      <c r="H49" s="25">
        <v>14839912.83</v>
      </c>
      <c r="I49" s="25">
        <v>14839912.83</v>
      </c>
      <c r="J49" s="25">
        <v>406843.4</v>
      </c>
      <c r="K49" s="25">
        <v>406843.4</v>
      </c>
      <c r="L49" s="26">
        <v>2.6616243607646566E-2</v>
      </c>
    </row>
    <row r="50" spans="1:12" x14ac:dyDescent="0.2">
      <c r="A50" s="23"/>
      <c r="B50" s="23" t="s">
        <v>97</v>
      </c>
      <c r="C50" s="23" t="s">
        <v>218</v>
      </c>
      <c r="D50" s="23" t="s">
        <v>377</v>
      </c>
      <c r="E50" s="25">
        <v>1712619</v>
      </c>
      <c r="F50" s="25">
        <v>-90000</v>
      </c>
      <c r="G50" s="25">
        <v>1622619</v>
      </c>
      <c r="H50" s="25">
        <v>1459905.59</v>
      </c>
      <c r="I50" s="25">
        <v>1459905.59</v>
      </c>
      <c r="J50" s="25">
        <v>1240214.51</v>
      </c>
      <c r="K50" s="25">
        <v>1240214.51</v>
      </c>
      <c r="L50" s="26">
        <v>0.76432884737575491</v>
      </c>
    </row>
    <row r="51" spans="1:12" x14ac:dyDescent="0.2">
      <c r="A51" s="23"/>
      <c r="B51" s="23"/>
      <c r="C51" s="23"/>
      <c r="D51" s="23" t="s">
        <v>378</v>
      </c>
      <c r="E51" s="25">
        <v>65250</v>
      </c>
      <c r="F51" s="25">
        <v>0</v>
      </c>
      <c r="G51" s="25">
        <v>65250</v>
      </c>
      <c r="H51" s="25">
        <v>47105.55</v>
      </c>
      <c r="I51" s="25">
        <v>47105.55</v>
      </c>
      <c r="J51" s="25">
        <v>20498.18</v>
      </c>
      <c r="K51" s="25">
        <v>20498.18</v>
      </c>
      <c r="L51" s="26">
        <v>0.31414835249042145</v>
      </c>
    </row>
    <row r="52" spans="1:12" x14ac:dyDescent="0.2">
      <c r="A52" s="23"/>
      <c r="B52" s="23"/>
      <c r="C52" s="23"/>
      <c r="D52" s="23" t="s">
        <v>399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x14ac:dyDescent="0.2">
      <c r="A53" s="23"/>
      <c r="B53" s="23"/>
      <c r="C53" s="23"/>
      <c r="D53" s="23" t="s">
        <v>287</v>
      </c>
      <c r="E53" s="25">
        <v>4076280</v>
      </c>
      <c r="F53" s="25">
        <v>3430219.4000000004</v>
      </c>
      <c r="G53" s="25">
        <v>7506499.3999999994</v>
      </c>
      <c r="H53" s="25">
        <v>3456309.06</v>
      </c>
      <c r="I53" s="25">
        <v>3092657.8899999997</v>
      </c>
      <c r="J53" s="25">
        <v>2121267.63</v>
      </c>
      <c r="K53" s="25">
        <v>2113741.09</v>
      </c>
      <c r="L53" s="26">
        <v>0.28259079458528963</v>
      </c>
    </row>
    <row r="54" spans="1:12" x14ac:dyDescent="0.2">
      <c r="A54" s="23"/>
      <c r="B54" s="23"/>
      <c r="C54" s="23"/>
      <c r="D54" s="23" t="s">
        <v>380</v>
      </c>
      <c r="E54" s="25">
        <v>25000</v>
      </c>
      <c r="F54" s="25">
        <v>0</v>
      </c>
      <c r="G54" s="25">
        <v>25000</v>
      </c>
      <c r="H54" s="25">
        <v>0</v>
      </c>
      <c r="I54" s="25">
        <v>0</v>
      </c>
      <c r="J54" s="25">
        <v>0</v>
      </c>
      <c r="K54" s="25">
        <v>0</v>
      </c>
      <c r="L54" s="26">
        <v>0</v>
      </c>
    </row>
    <row r="55" spans="1:12" x14ac:dyDescent="0.2">
      <c r="A55" s="23"/>
      <c r="B55" s="23"/>
      <c r="C55" s="23" t="s">
        <v>295</v>
      </c>
      <c r="D55" s="23"/>
      <c r="E55" s="25">
        <v>5879149</v>
      </c>
      <c r="F55" s="25">
        <v>3340219.4000000004</v>
      </c>
      <c r="G55" s="25">
        <v>9219368.3999999985</v>
      </c>
      <c r="H55" s="25">
        <v>4963320.2</v>
      </c>
      <c r="I55" s="25">
        <v>4599669.0299999993</v>
      </c>
      <c r="J55" s="25">
        <v>3381980.32</v>
      </c>
      <c r="K55" s="25">
        <v>3374453.78</v>
      </c>
      <c r="L55" s="26">
        <v>0.3668342746776449</v>
      </c>
    </row>
    <row r="56" spans="1:12" x14ac:dyDescent="0.2">
      <c r="A56" s="23"/>
      <c r="B56" s="23" t="s">
        <v>296</v>
      </c>
      <c r="C56" s="23"/>
      <c r="D56" s="23"/>
      <c r="E56" s="25">
        <v>5879149</v>
      </c>
      <c r="F56" s="25">
        <v>3340219.4000000004</v>
      </c>
      <c r="G56" s="25">
        <v>9219368.3999999985</v>
      </c>
      <c r="H56" s="25">
        <v>4963320.2</v>
      </c>
      <c r="I56" s="25">
        <v>4599669.0299999993</v>
      </c>
      <c r="J56" s="25">
        <v>3381980.32</v>
      </c>
      <c r="K56" s="25">
        <v>3374453.78</v>
      </c>
      <c r="L56" s="26">
        <v>0.3668342746776449</v>
      </c>
    </row>
    <row r="57" spans="1:12" x14ac:dyDescent="0.2">
      <c r="A57" s="23"/>
      <c r="B57" s="23" t="s">
        <v>130</v>
      </c>
      <c r="C57" s="23" t="s">
        <v>219</v>
      </c>
      <c r="D57" s="23" t="s">
        <v>377</v>
      </c>
      <c r="E57" s="25">
        <v>1859390</v>
      </c>
      <c r="F57" s="25">
        <v>0</v>
      </c>
      <c r="G57" s="25">
        <v>1859390</v>
      </c>
      <c r="H57" s="25">
        <v>1661180.36</v>
      </c>
      <c r="I57" s="25">
        <v>1661180.36</v>
      </c>
      <c r="J57" s="25">
        <v>1356541.2400000002</v>
      </c>
      <c r="K57" s="25">
        <v>1356541.2400000002</v>
      </c>
      <c r="L57" s="26">
        <v>0.72956251243687453</v>
      </c>
    </row>
    <row r="58" spans="1:12" x14ac:dyDescent="0.2">
      <c r="A58" s="23"/>
      <c r="B58" s="23"/>
      <c r="C58" s="23"/>
      <c r="D58" s="23" t="s">
        <v>378</v>
      </c>
      <c r="E58" s="25">
        <v>1500</v>
      </c>
      <c r="F58" s="25">
        <v>0</v>
      </c>
      <c r="G58" s="25">
        <v>1500</v>
      </c>
      <c r="H58" s="25">
        <v>381.46999999999997</v>
      </c>
      <c r="I58" s="25">
        <v>381.46999999999997</v>
      </c>
      <c r="J58" s="25">
        <v>381.46999999999997</v>
      </c>
      <c r="K58" s="25">
        <v>381.46999999999997</v>
      </c>
      <c r="L58" s="26">
        <v>0.25431333333333334</v>
      </c>
    </row>
    <row r="59" spans="1:12" x14ac:dyDescent="0.2">
      <c r="A59" s="23"/>
      <c r="B59" s="23"/>
      <c r="C59" s="23"/>
      <c r="D59" s="23" t="s">
        <v>380</v>
      </c>
      <c r="E59" s="25">
        <v>400000</v>
      </c>
      <c r="F59" s="25">
        <v>0</v>
      </c>
      <c r="G59" s="25">
        <v>400000</v>
      </c>
      <c r="H59" s="25">
        <v>180381.91</v>
      </c>
      <c r="I59" s="25">
        <v>180381.91</v>
      </c>
      <c r="J59" s="25">
        <v>73523.539999999994</v>
      </c>
      <c r="K59" s="25">
        <v>73523.539999999994</v>
      </c>
      <c r="L59" s="26">
        <v>0.18380885</v>
      </c>
    </row>
    <row r="60" spans="1:12" x14ac:dyDescent="0.2">
      <c r="A60" s="23"/>
      <c r="B60" s="23"/>
      <c r="C60" s="23" t="s">
        <v>393</v>
      </c>
      <c r="D60" s="23"/>
      <c r="E60" s="25">
        <v>2260890</v>
      </c>
      <c r="F60" s="25">
        <v>0</v>
      </c>
      <c r="G60" s="25">
        <v>2260890</v>
      </c>
      <c r="H60" s="25">
        <v>1841943.74</v>
      </c>
      <c r="I60" s="25">
        <v>1841943.74</v>
      </c>
      <c r="J60" s="25">
        <v>1430446.2500000002</v>
      </c>
      <c r="K60" s="25">
        <v>1430446.2500000002</v>
      </c>
      <c r="L60" s="26">
        <v>0.63269166124844656</v>
      </c>
    </row>
    <row r="61" spans="1:12" x14ac:dyDescent="0.2">
      <c r="A61" s="23"/>
      <c r="B61" s="23" t="s">
        <v>394</v>
      </c>
      <c r="C61" s="23"/>
      <c r="D61" s="23"/>
      <c r="E61" s="25">
        <v>2260890</v>
      </c>
      <c r="F61" s="25">
        <v>0</v>
      </c>
      <c r="G61" s="25">
        <v>2260890</v>
      </c>
      <c r="H61" s="25">
        <v>1841943.74</v>
      </c>
      <c r="I61" s="25">
        <v>1841943.74</v>
      </c>
      <c r="J61" s="25">
        <v>1430446.2500000002</v>
      </c>
      <c r="K61" s="25">
        <v>1430446.2500000002</v>
      </c>
      <c r="L61" s="26">
        <v>0.63269166124844656</v>
      </c>
    </row>
    <row r="62" spans="1:12" x14ac:dyDescent="0.2">
      <c r="A62" s="23"/>
      <c r="B62" s="23" t="s">
        <v>98</v>
      </c>
      <c r="C62" s="23" t="s">
        <v>220</v>
      </c>
      <c r="D62" s="23" t="s">
        <v>377</v>
      </c>
      <c r="E62" s="25">
        <v>444084</v>
      </c>
      <c r="F62" s="25">
        <v>0</v>
      </c>
      <c r="G62" s="25">
        <v>444084</v>
      </c>
      <c r="H62" s="25">
        <v>454737.86</v>
      </c>
      <c r="I62" s="25">
        <v>454737.86</v>
      </c>
      <c r="J62" s="25">
        <v>376750.92</v>
      </c>
      <c r="K62" s="25">
        <v>376750.92</v>
      </c>
      <c r="L62" s="26">
        <v>0.84837760423703623</v>
      </c>
    </row>
    <row r="63" spans="1:12" x14ac:dyDescent="0.2">
      <c r="A63" s="23"/>
      <c r="B63" s="23"/>
      <c r="C63" s="23"/>
      <c r="D63" s="23" t="s">
        <v>378</v>
      </c>
      <c r="E63" s="25">
        <v>761400</v>
      </c>
      <c r="F63" s="25">
        <v>123266.46</v>
      </c>
      <c r="G63" s="25">
        <v>884666.46</v>
      </c>
      <c r="H63" s="25">
        <v>831386.55</v>
      </c>
      <c r="I63" s="25">
        <v>831386.55</v>
      </c>
      <c r="J63" s="25">
        <v>672253.57000000007</v>
      </c>
      <c r="K63" s="25">
        <v>672249.93</v>
      </c>
      <c r="L63" s="26">
        <v>0.75989494390914303</v>
      </c>
    </row>
    <row r="64" spans="1:12" x14ac:dyDescent="0.2">
      <c r="A64" s="23"/>
      <c r="B64" s="23"/>
      <c r="C64" s="23"/>
      <c r="D64" s="23" t="s">
        <v>287</v>
      </c>
      <c r="E64" s="25">
        <v>0</v>
      </c>
      <c r="F64" s="25">
        <v>52056.17</v>
      </c>
      <c r="G64" s="25">
        <v>52056.17</v>
      </c>
      <c r="H64" s="25">
        <v>0</v>
      </c>
      <c r="I64" s="25">
        <v>0</v>
      </c>
      <c r="J64" s="25">
        <v>0</v>
      </c>
      <c r="K64" s="25">
        <v>0</v>
      </c>
      <c r="L64" s="26">
        <v>0</v>
      </c>
    </row>
    <row r="65" spans="1:12" x14ac:dyDescent="0.2">
      <c r="A65" s="23"/>
      <c r="B65" s="23"/>
      <c r="C65" s="23"/>
      <c r="D65" s="23" t="s">
        <v>380</v>
      </c>
      <c r="E65" s="25">
        <v>61000</v>
      </c>
      <c r="F65" s="25">
        <v>0</v>
      </c>
      <c r="G65" s="25">
        <v>61000</v>
      </c>
      <c r="H65" s="25">
        <v>270.94</v>
      </c>
      <c r="I65" s="25">
        <v>270.94</v>
      </c>
      <c r="J65" s="25">
        <v>270.94</v>
      </c>
      <c r="K65" s="25">
        <v>270.94</v>
      </c>
      <c r="L65" s="26">
        <v>4.4416393442622947E-3</v>
      </c>
    </row>
    <row r="66" spans="1:12" x14ac:dyDescent="0.2">
      <c r="A66" s="23"/>
      <c r="B66" s="23"/>
      <c r="C66" s="23" t="s">
        <v>297</v>
      </c>
      <c r="D66" s="23"/>
      <c r="E66" s="25">
        <v>1266484</v>
      </c>
      <c r="F66" s="25">
        <v>175322.63</v>
      </c>
      <c r="G66" s="25">
        <v>1441806.63</v>
      </c>
      <c r="H66" s="25">
        <v>1286395.3500000001</v>
      </c>
      <c r="I66" s="25">
        <v>1286395.3500000001</v>
      </c>
      <c r="J66" s="25">
        <v>1049275.43</v>
      </c>
      <c r="K66" s="25">
        <v>1049271.79</v>
      </c>
      <c r="L66" s="26">
        <v>0.7277504543032931</v>
      </c>
    </row>
    <row r="67" spans="1:12" x14ac:dyDescent="0.2">
      <c r="A67" s="23"/>
      <c r="B67" s="23" t="s">
        <v>298</v>
      </c>
      <c r="C67" s="23"/>
      <c r="D67" s="23"/>
      <c r="E67" s="25">
        <v>1266484</v>
      </c>
      <c r="F67" s="25">
        <v>175322.63</v>
      </c>
      <c r="G67" s="25">
        <v>1441806.63</v>
      </c>
      <c r="H67" s="25">
        <v>1286395.3500000001</v>
      </c>
      <c r="I67" s="25">
        <v>1286395.3500000001</v>
      </c>
      <c r="J67" s="25">
        <v>1049275.43</v>
      </c>
      <c r="K67" s="25">
        <v>1049271.79</v>
      </c>
      <c r="L67" s="26">
        <v>0.7277504543032931</v>
      </c>
    </row>
    <row r="68" spans="1:12" x14ac:dyDescent="0.2">
      <c r="A68" s="23"/>
      <c r="B68" s="23" t="s">
        <v>99</v>
      </c>
      <c r="C68" s="23" t="s">
        <v>221</v>
      </c>
      <c r="D68" s="23" t="s">
        <v>377</v>
      </c>
      <c r="E68" s="25">
        <v>1921135</v>
      </c>
      <c r="F68" s="25">
        <v>0</v>
      </c>
      <c r="G68" s="25">
        <v>1921135</v>
      </c>
      <c r="H68" s="25">
        <v>1675514.41</v>
      </c>
      <c r="I68" s="25">
        <v>1675514.41</v>
      </c>
      <c r="J68" s="25">
        <v>1401000.48</v>
      </c>
      <c r="K68" s="25">
        <v>1401000.48</v>
      </c>
      <c r="L68" s="26">
        <v>0.72925665296816722</v>
      </c>
    </row>
    <row r="69" spans="1:12" x14ac:dyDescent="0.2">
      <c r="A69" s="23"/>
      <c r="B69" s="23"/>
      <c r="C69" s="23"/>
      <c r="D69" s="23" t="s">
        <v>378</v>
      </c>
      <c r="E69" s="25">
        <v>855000</v>
      </c>
      <c r="F69" s="25">
        <v>41500</v>
      </c>
      <c r="G69" s="25">
        <v>896500</v>
      </c>
      <c r="H69" s="25">
        <v>817399.67999999993</v>
      </c>
      <c r="I69" s="25">
        <v>798235.76</v>
      </c>
      <c r="J69" s="25">
        <v>557120.28</v>
      </c>
      <c r="K69" s="25">
        <v>557120.28</v>
      </c>
      <c r="L69" s="26">
        <v>0.62143924149470164</v>
      </c>
    </row>
    <row r="70" spans="1:12" x14ac:dyDescent="0.2">
      <c r="A70" s="23"/>
      <c r="B70" s="23"/>
      <c r="C70" s="23"/>
      <c r="D70" s="23" t="s">
        <v>287</v>
      </c>
      <c r="E70" s="25">
        <v>0</v>
      </c>
      <c r="F70" s="25">
        <v>111027.7</v>
      </c>
      <c r="G70" s="25">
        <v>111027.7</v>
      </c>
      <c r="H70" s="25">
        <v>64652.81</v>
      </c>
      <c r="I70" s="25">
        <v>64652.81</v>
      </c>
      <c r="J70" s="25">
        <v>58082.39</v>
      </c>
      <c r="K70" s="25">
        <v>58082.39</v>
      </c>
      <c r="L70" s="26">
        <v>0.52313422686410693</v>
      </c>
    </row>
    <row r="71" spans="1:12" x14ac:dyDescent="0.2">
      <c r="A71" s="23"/>
      <c r="B71" s="23"/>
      <c r="C71" s="23" t="s">
        <v>299</v>
      </c>
      <c r="D71" s="23"/>
      <c r="E71" s="25">
        <v>2776135</v>
      </c>
      <c r="F71" s="25">
        <v>152527.70000000001</v>
      </c>
      <c r="G71" s="25">
        <v>2928662.7</v>
      </c>
      <c r="H71" s="25">
        <v>2557566.9</v>
      </c>
      <c r="I71" s="25">
        <v>2538402.98</v>
      </c>
      <c r="J71" s="25">
        <v>2016203.15</v>
      </c>
      <c r="K71" s="25">
        <v>2016203.15</v>
      </c>
      <c r="L71" s="26">
        <v>0.68843815643228556</v>
      </c>
    </row>
    <row r="72" spans="1:12" x14ac:dyDescent="0.2">
      <c r="A72" s="23"/>
      <c r="B72" s="23" t="s">
        <v>300</v>
      </c>
      <c r="C72" s="23"/>
      <c r="D72" s="23"/>
      <c r="E72" s="25">
        <v>2776135</v>
      </c>
      <c r="F72" s="25">
        <v>152527.70000000001</v>
      </c>
      <c r="G72" s="25">
        <v>2928662.7</v>
      </c>
      <c r="H72" s="25">
        <v>2557566.9</v>
      </c>
      <c r="I72" s="25">
        <v>2538402.98</v>
      </c>
      <c r="J72" s="25">
        <v>2016203.15</v>
      </c>
      <c r="K72" s="25">
        <v>2016203.15</v>
      </c>
      <c r="L72" s="26">
        <v>0.68843815643228556</v>
      </c>
    </row>
    <row r="73" spans="1:12" x14ac:dyDescent="0.2">
      <c r="A73" s="23" t="s">
        <v>301</v>
      </c>
      <c r="B73" s="23"/>
      <c r="C73" s="23"/>
      <c r="D73" s="23"/>
      <c r="E73" s="25">
        <v>27783511</v>
      </c>
      <c r="F73" s="25">
        <v>3352747.1000000006</v>
      </c>
      <c r="G73" s="25">
        <v>31136258.100000001</v>
      </c>
      <c r="H73" s="25">
        <v>25489139.02</v>
      </c>
      <c r="I73" s="25">
        <v>25106323.93</v>
      </c>
      <c r="J73" s="25">
        <v>8284748.5500000007</v>
      </c>
      <c r="K73" s="25">
        <v>8277218.3699999992</v>
      </c>
      <c r="L73" s="26">
        <v>0.26608041735111376</v>
      </c>
    </row>
    <row r="74" spans="1:12" x14ac:dyDescent="0.2">
      <c r="A74" s="23" t="s">
        <v>278</v>
      </c>
      <c r="B74" s="23" t="s">
        <v>99</v>
      </c>
      <c r="C74" s="23" t="s">
        <v>221</v>
      </c>
      <c r="D74" s="23" t="s">
        <v>287</v>
      </c>
      <c r="E74" s="25">
        <v>6469721</v>
      </c>
      <c r="F74" s="25">
        <v>3507800.72</v>
      </c>
      <c r="G74" s="25">
        <v>9977521.7200000007</v>
      </c>
      <c r="H74" s="25">
        <v>7320492.4900000002</v>
      </c>
      <c r="I74" s="25">
        <v>7245276.71</v>
      </c>
      <c r="J74" s="25">
        <v>3493931.14</v>
      </c>
      <c r="K74" s="25">
        <v>3493931.14</v>
      </c>
      <c r="L74" s="26">
        <v>0.35018025899120769</v>
      </c>
    </row>
    <row r="75" spans="1:12" x14ac:dyDescent="0.2">
      <c r="A75" s="23"/>
      <c r="B75" s="23"/>
      <c r="C75" s="23" t="s">
        <v>299</v>
      </c>
      <c r="D75" s="23"/>
      <c r="E75" s="25">
        <v>6469721</v>
      </c>
      <c r="F75" s="25">
        <v>3507800.72</v>
      </c>
      <c r="G75" s="25">
        <v>9977521.7200000007</v>
      </c>
      <c r="H75" s="25">
        <v>7320492.4900000002</v>
      </c>
      <c r="I75" s="25">
        <v>7245276.71</v>
      </c>
      <c r="J75" s="25">
        <v>3493931.14</v>
      </c>
      <c r="K75" s="25">
        <v>3493931.14</v>
      </c>
      <c r="L75" s="26">
        <v>0.35018025899120769</v>
      </c>
    </row>
    <row r="76" spans="1:12" x14ac:dyDescent="0.2">
      <c r="A76" s="23"/>
      <c r="B76" s="23" t="s">
        <v>300</v>
      </c>
      <c r="C76" s="23"/>
      <c r="D76" s="23"/>
      <c r="E76" s="25">
        <v>6469721</v>
      </c>
      <c r="F76" s="25">
        <v>3507800.72</v>
      </c>
      <c r="G76" s="25">
        <v>9977521.7200000007</v>
      </c>
      <c r="H76" s="25">
        <v>7320492.4900000002</v>
      </c>
      <c r="I76" s="25">
        <v>7245276.71</v>
      </c>
      <c r="J76" s="25">
        <v>3493931.14</v>
      </c>
      <c r="K76" s="25">
        <v>3493931.14</v>
      </c>
      <c r="L76" s="26">
        <v>0.35018025899120769</v>
      </c>
    </row>
    <row r="77" spans="1:12" x14ac:dyDescent="0.2">
      <c r="A77" s="23" t="s">
        <v>302</v>
      </c>
      <c r="B77" s="23"/>
      <c r="C77" s="23"/>
      <c r="D77" s="23"/>
      <c r="E77" s="25">
        <v>6469721</v>
      </c>
      <c r="F77" s="25">
        <v>3507800.72</v>
      </c>
      <c r="G77" s="25">
        <v>9977521.7200000007</v>
      </c>
      <c r="H77" s="25">
        <v>7320492.4900000002</v>
      </c>
      <c r="I77" s="25">
        <v>7245276.71</v>
      </c>
      <c r="J77" s="25">
        <v>3493931.14</v>
      </c>
      <c r="K77" s="25">
        <v>3493931.14</v>
      </c>
      <c r="L77" s="26">
        <v>0.35018025899120769</v>
      </c>
    </row>
    <row r="78" spans="1:12" x14ac:dyDescent="0.2">
      <c r="A78" s="23" t="s">
        <v>269</v>
      </c>
      <c r="B78" s="23" t="s">
        <v>100</v>
      </c>
      <c r="C78" s="23" t="s">
        <v>222</v>
      </c>
      <c r="D78" s="23" t="s">
        <v>379</v>
      </c>
      <c r="E78" s="25">
        <v>9679250</v>
      </c>
      <c r="F78" s="25">
        <v>2007771</v>
      </c>
      <c r="G78" s="25">
        <v>11687021</v>
      </c>
      <c r="H78" s="25">
        <v>11602521.000000002</v>
      </c>
      <c r="I78" s="25">
        <v>11602521.000000002</v>
      </c>
      <c r="J78" s="25">
        <v>10872579.360000001</v>
      </c>
      <c r="K78" s="25">
        <v>9572579.3600000013</v>
      </c>
      <c r="L78" s="26">
        <v>0.93031229771898261</v>
      </c>
    </row>
    <row r="79" spans="1:12" x14ac:dyDescent="0.2">
      <c r="A79" s="23"/>
      <c r="B79" s="23"/>
      <c r="C79" s="23"/>
      <c r="D79" s="23" t="s">
        <v>392</v>
      </c>
      <c r="E79" s="25">
        <v>977400</v>
      </c>
      <c r="F79" s="25">
        <v>243616.97999999998</v>
      </c>
      <c r="G79" s="25">
        <v>1221016.98</v>
      </c>
      <c r="H79" s="25">
        <v>1220044.68</v>
      </c>
      <c r="I79" s="25">
        <v>1220044.68</v>
      </c>
      <c r="J79" s="25">
        <v>393911.2</v>
      </c>
      <c r="K79" s="25">
        <v>155432.19</v>
      </c>
      <c r="L79" s="26">
        <v>0.32260910900682155</v>
      </c>
    </row>
    <row r="80" spans="1:12" x14ac:dyDescent="0.2">
      <c r="A80" s="23"/>
      <c r="B80" s="23"/>
      <c r="C80" s="23" t="s">
        <v>395</v>
      </c>
      <c r="D80" s="23"/>
      <c r="E80" s="25">
        <v>10656650</v>
      </c>
      <c r="F80" s="25">
        <v>2251387.98</v>
      </c>
      <c r="G80" s="25">
        <v>12908037.98</v>
      </c>
      <c r="H80" s="25">
        <v>12822565.680000002</v>
      </c>
      <c r="I80" s="25">
        <v>12822565.680000002</v>
      </c>
      <c r="J80" s="25">
        <v>11266490.560000001</v>
      </c>
      <c r="K80" s="25">
        <v>9728011.5500000007</v>
      </c>
      <c r="L80" s="26">
        <v>0.87282750309973911</v>
      </c>
    </row>
    <row r="81" spans="1:12" x14ac:dyDescent="0.2">
      <c r="A81" s="23"/>
      <c r="B81" s="23" t="s">
        <v>396</v>
      </c>
      <c r="C81" s="23"/>
      <c r="D81" s="23"/>
      <c r="E81" s="25">
        <v>10656650</v>
      </c>
      <c r="F81" s="25">
        <v>2251387.98</v>
      </c>
      <c r="G81" s="25">
        <v>12908037.98</v>
      </c>
      <c r="H81" s="25">
        <v>12822565.680000002</v>
      </c>
      <c r="I81" s="25">
        <v>12822565.680000002</v>
      </c>
      <c r="J81" s="25">
        <v>11266490.560000001</v>
      </c>
      <c r="K81" s="25">
        <v>9728011.5500000007</v>
      </c>
      <c r="L81" s="26">
        <v>0.87282750309973911</v>
      </c>
    </row>
    <row r="82" spans="1:12" x14ac:dyDescent="0.2">
      <c r="A82" s="23"/>
      <c r="B82" s="23" t="s">
        <v>101</v>
      </c>
      <c r="C82" s="23" t="s">
        <v>223</v>
      </c>
      <c r="D82" s="23" t="s">
        <v>377</v>
      </c>
      <c r="E82" s="25">
        <v>367949</v>
      </c>
      <c r="F82" s="25">
        <v>-5000</v>
      </c>
      <c r="G82" s="25">
        <v>362949</v>
      </c>
      <c r="H82" s="25">
        <v>356469.75999999995</v>
      </c>
      <c r="I82" s="25">
        <v>356469.75999999995</v>
      </c>
      <c r="J82" s="25">
        <v>303417.23000000004</v>
      </c>
      <c r="K82" s="25">
        <v>303417.23000000004</v>
      </c>
      <c r="L82" s="26">
        <v>0.83597758913786802</v>
      </c>
    </row>
    <row r="83" spans="1:12" x14ac:dyDescent="0.2">
      <c r="A83" s="23"/>
      <c r="B83" s="23"/>
      <c r="C83" s="23"/>
      <c r="D83" s="23" t="s">
        <v>378</v>
      </c>
      <c r="E83" s="25">
        <v>4775</v>
      </c>
      <c r="F83" s="25">
        <v>0</v>
      </c>
      <c r="G83" s="25">
        <v>4775</v>
      </c>
      <c r="H83" s="25">
        <v>3963.6400000000003</v>
      </c>
      <c r="I83" s="25">
        <v>3963.6400000000003</v>
      </c>
      <c r="J83" s="25">
        <v>1956.51</v>
      </c>
      <c r="K83" s="25">
        <v>1956.51</v>
      </c>
      <c r="L83" s="26">
        <v>0.40974031413612566</v>
      </c>
    </row>
    <row r="84" spans="1:12" x14ac:dyDescent="0.2">
      <c r="A84" s="23"/>
      <c r="B84" s="23"/>
      <c r="C84" s="23"/>
      <c r="D84" s="23" t="s">
        <v>380</v>
      </c>
      <c r="E84" s="25">
        <v>1000</v>
      </c>
      <c r="F84" s="25">
        <v>0</v>
      </c>
      <c r="G84" s="25">
        <v>1000</v>
      </c>
      <c r="H84" s="25">
        <v>0</v>
      </c>
      <c r="I84" s="25">
        <v>0</v>
      </c>
      <c r="J84" s="25">
        <v>0</v>
      </c>
      <c r="K84" s="25">
        <v>0</v>
      </c>
      <c r="L84" s="26">
        <v>0</v>
      </c>
    </row>
    <row r="85" spans="1:12" x14ac:dyDescent="0.2">
      <c r="A85" s="23"/>
      <c r="B85" s="23"/>
      <c r="C85" s="23" t="s">
        <v>397</v>
      </c>
      <c r="D85" s="23"/>
      <c r="E85" s="25">
        <v>373724</v>
      </c>
      <c r="F85" s="25">
        <v>-5000</v>
      </c>
      <c r="G85" s="25">
        <v>368724</v>
      </c>
      <c r="H85" s="25">
        <v>360433.39999999997</v>
      </c>
      <c r="I85" s="25">
        <v>360433.39999999997</v>
      </c>
      <c r="J85" s="25">
        <v>305373.74000000005</v>
      </c>
      <c r="K85" s="25">
        <v>305373.74000000005</v>
      </c>
      <c r="L85" s="26">
        <v>0.82819057072498681</v>
      </c>
    </row>
    <row r="86" spans="1:12" x14ac:dyDescent="0.2">
      <c r="A86" s="23"/>
      <c r="B86" s="23" t="s">
        <v>398</v>
      </c>
      <c r="C86" s="23"/>
      <c r="D86" s="23"/>
      <c r="E86" s="25">
        <v>373724</v>
      </c>
      <c r="F86" s="25">
        <v>-5000</v>
      </c>
      <c r="G86" s="25">
        <v>368724</v>
      </c>
      <c r="H86" s="25">
        <v>360433.39999999997</v>
      </c>
      <c r="I86" s="25">
        <v>360433.39999999997</v>
      </c>
      <c r="J86" s="25">
        <v>305373.74000000005</v>
      </c>
      <c r="K86" s="25">
        <v>305373.74000000005</v>
      </c>
      <c r="L86" s="26">
        <v>0.82819057072498681</v>
      </c>
    </row>
    <row r="87" spans="1:12" x14ac:dyDescent="0.2">
      <c r="A87" s="23"/>
      <c r="B87" s="23" t="s">
        <v>102</v>
      </c>
      <c r="C87" s="23" t="s">
        <v>224</v>
      </c>
      <c r="D87" s="23" t="s">
        <v>377</v>
      </c>
      <c r="E87" s="25">
        <v>1824961</v>
      </c>
      <c r="F87" s="25">
        <v>91000</v>
      </c>
      <c r="G87" s="25">
        <v>1915961</v>
      </c>
      <c r="H87" s="25">
        <v>1887472.27</v>
      </c>
      <c r="I87" s="25">
        <v>1887472.27</v>
      </c>
      <c r="J87" s="25">
        <v>1548159.71</v>
      </c>
      <c r="K87" s="25">
        <v>1548159.71</v>
      </c>
      <c r="L87" s="26">
        <v>0.8080329975401378</v>
      </c>
    </row>
    <row r="88" spans="1:12" x14ac:dyDescent="0.2">
      <c r="A88" s="23"/>
      <c r="B88" s="23"/>
      <c r="C88" s="23"/>
      <c r="D88" s="23" t="s">
        <v>378</v>
      </c>
      <c r="E88" s="25">
        <v>2684888</v>
      </c>
      <c r="F88" s="25">
        <v>-189006</v>
      </c>
      <c r="G88" s="25">
        <v>2495882</v>
      </c>
      <c r="H88" s="25">
        <v>2305341.4200000004</v>
      </c>
      <c r="I88" s="25">
        <v>2214729.9899999998</v>
      </c>
      <c r="J88" s="25">
        <v>1365871.2599999998</v>
      </c>
      <c r="K88" s="25">
        <v>1362182.9599999997</v>
      </c>
      <c r="L88" s="26">
        <v>0.5472499340914353</v>
      </c>
    </row>
    <row r="89" spans="1:12" x14ac:dyDescent="0.2">
      <c r="A89" s="23"/>
      <c r="B89" s="23"/>
      <c r="C89" s="23"/>
      <c r="D89" s="23" t="s">
        <v>379</v>
      </c>
      <c r="E89" s="25">
        <v>462480</v>
      </c>
      <c r="F89" s="25">
        <v>82000</v>
      </c>
      <c r="G89" s="25">
        <v>544480</v>
      </c>
      <c r="H89" s="25">
        <v>522180.84</v>
      </c>
      <c r="I89" s="25">
        <v>522180.81</v>
      </c>
      <c r="J89" s="25">
        <v>487800.22</v>
      </c>
      <c r="K89" s="25">
        <v>477298.98</v>
      </c>
      <c r="L89" s="26">
        <v>0.89590107992947399</v>
      </c>
    </row>
    <row r="90" spans="1:12" x14ac:dyDescent="0.2">
      <c r="A90" s="23"/>
      <c r="B90" s="23"/>
      <c r="C90" s="23"/>
      <c r="D90" s="23" t="s">
        <v>287</v>
      </c>
      <c r="E90" s="25">
        <v>222600</v>
      </c>
      <c r="F90" s="25">
        <v>1529380.52</v>
      </c>
      <c r="G90" s="25">
        <v>1751980.52</v>
      </c>
      <c r="H90" s="25">
        <v>1575613.4899999998</v>
      </c>
      <c r="I90" s="25">
        <v>1378307.5599999998</v>
      </c>
      <c r="J90" s="25">
        <v>1112714.95</v>
      </c>
      <c r="K90" s="25">
        <v>1112714.95</v>
      </c>
      <c r="L90" s="26">
        <v>0.63511833453490674</v>
      </c>
    </row>
    <row r="91" spans="1:12" x14ac:dyDescent="0.2">
      <c r="A91" s="23"/>
      <c r="B91" s="23"/>
      <c r="C91" s="23" t="s">
        <v>303</v>
      </c>
      <c r="D91" s="23"/>
      <c r="E91" s="25">
        <v>5194929</v>
      </c>
      <c r="F91" s="25">
        <v>1513374.52</v>
      </c>
      <c r="G91" s="25">
        <v>6708303.5199999996</v>
      </c>
      <c r="H91" s="25">
        <v>6290608.0199999996</v>
      </c>
      <c r="I91" s="25">
        <v>6002690.629999999</v>
      </c>
      <c r="J91" s="25">
        <v>4514546.1399999997</v>
      </c>
      <c r="K91" s="25">
        <v>4500356.5999999996</v>
      </c>
      <c r="L91" s="26">
        <v>0.67297881298012574</v>
      </c>
    </row>
    <row r="92" spans="1:12" x14ac:dyDescent="0.2">
      <c r="A92" s="23"/>
      <c r="B92" s="23" t="s">
        <v>304</v>
      </c>
      <c r="C92" s="23"/>
      <c r="D92" s="23"/>
      <c r="E92" s="25">
        <v>5194929</v>
      </c>
      <c r="F92" s="25">
        <v>1513374.52</v>
      </c>
      <c r="G92" s="25">
        <v>6708303.5199999996</v>
      </c>
      <c r="H92" s="25">
        <v>6290608.0199999996</v>
      </c>
      <c r="I92" s="25">
        <v>6002690.629999999</v>
      </c>
      <c r="J92" s="25">
        <v>4514546.1399999997</v>
      </c>
      <c r="K92" s="25">
        <v>4500356.5999999996</v>
      </c>
      <c r="L92" s="26">
        <v>0.67297881298012574</v>
      </c>
    </row>
    <row r="93" spans="1:12" x14ac:dyDescent="0.2">
      <c r="A93" s="23" t="s">
        <v>305</v>
      </c>
      <c r="B93" s="23"/>
      <c r="C93" s="23"/>
      <c r="D93" s="23"/>
      <c r="E93" s="25">
        <v>16225303</v>
      </c>
      <c r="F93" s="25">
        <v>3759762.5</v>
      </c>
      <c r="G93" s="25">
        <v>19985065.5</v>
      </c>
      <c r="H93" s="25">
        <v>19473607.100000001</v>
      </c>
      <c r="I93" s="25">
        <v>19185689.709999997</v>
      </c>
      <c r="J93" s="25">
        <v>16086410.440000001</v>
      </c>
      <c r="K93" s="25">
        <v>14533741.889999999</v>
      </c>
      <c r="L93" s="26">
        <v>0.8049215770646333</v>
      </c>
    </row>
    <row r="94" spans="1:12" x14ac:dyDescent="0.2">
      <c r="A94" s="23" t="s">
        <v>270</v>
      </c>
      <c r="B94" s="23" t="s">
        <v>103</v>
      </c>
      <c r="C94" s="23" t="s">
        <v>225</v>
      </c>
      <c r="D94" s="23" t="s">
        <v>399</v>
      </c>
      <c r="E94" s="25">
        <v>5400000</v>
      </c>
      <c r="F94" s="25">
        <v>0</v>
      </c>
      <c r="G94" s="25">
        <v>5400000</v>
      </c>
      <c r="H94" s="25">
        <v>2879752.36</v>
      </c>
      <c r="I94" s="25">
        <v>2879752.36</v>
      </c>
      <c r="J94" s="25">
        <v>2879752.36</v>
      </c>
      <c r="K94" s="25">
        <v>2879752.36</v>
      </c>
      <c r="L94" s="26">
        <v>0.53328747407407406</v>
      </c>
    </row>
    <row r="95" spans="1:12" x14ac:dyDescent="0.2">
      <c r="A95" s="23"/>
      <c r="B95" s="23"/>
      <c r="C95" s="23"/>
      <c r="D95" s="23" t="s">
        <v>400</v>
      </c>
      <c r="E95" s="25">
        <v>14031000</v>
      </c>
      <c r="F95" s="25">
        <v>0</v>
      </c>
      <c r="G95" s="25">
        <v>14031000</v>
      </c>
      <c r="H95" s="25">
        <v>14030938.210000001</v>
      </c>
      <c r="I95" s="25">
        <v>14030938.210000001</v>
      </c>
      <c r="J95" s="25">
        <v>7017890.6799999997</v>
      </c>
      <c r="K95" s="25">
        <v>7017890.6799999997</v>
      </c>
      <c r="L95" s="26">
        <v>0.50017038557479865</v>
      </c>
    </row>
    <row r="96" spans="1:12" x14ac:dyDescent="0.2">
      <c r="A96" s="23"/>
      <c r="B96" s="23"/>
      <c r="C96" s="23" t="s">
        <v>401</v>
      </c>
      <c r="D96" s="23"/>
      <c r="E96" s="25">
        <v>19431000</v>
      </c>
      <c r="F96" s="25">
        <v>0</v>
      </c>
      <c r="G96" s="25">
        <v>19431000</v>
      </c>
      <c r="H96" s="25">
        <v>16910690.57</v>
      </c>
      <c r="I96" s="25">
        <v>16910690.57</v>
      </c>
      <c r="J96" s="25">
        <v>9897643.0399999991</v>
      </c>
      <c r="K96" s="25">
        <v>9897643.0399999991</v>
      </c>
      <c r="L96" s="26">
        <v>0.50937383768205435</v>
      </c>
    </row>
    <row r="97" spans="1:12" x14ac:dyDescent="0.2">
      <c r="A97" s="23"/>
      <c r="B97" s="23" t="s">
        <v>402</v>
      </c>
      <c r="C97" s="23"/>
      <c r="D97" s="23"/>
      <c r="E97" s="25">
        <v>19431000</v>
      </c>
      <c r="F97" s="25">
        <v>0</v>
      </c>
      <c r="G97" s="25">
        <v>19431000</v>
      </c>
      <c r="H97" s="25">
        <v>16910690.57</v>
      </c>
      <c r="I97" s="25">
        <v>16910690.57</v>
      </c>
      <c r="J97" s="25">
        <v>9897643.0399999991</v>
      </c>
      <c r="K97" s="25">
        <v>9897643.0399999991</v>
      </c>
      <c r="L97" s="26">
        <v>0.50937383768205435</v>
      </c>
    </row>
    <row r="98" spans="1:12" x14ac:dyDescent="0.2">
      <c r="A98" s="23"/>
      <c r="B98" s="23" t="s">
        <v>104</v>
      </c>
      <c r="C98" s="23" t="s">
        <v>226</v>
      </c>
      <c r="D98" s="23" t="s">
        <v>377</v>
      </c>
      <c r="E98" s="25">
        <v>497755</v>
      </c>
      <c r="F98" s="25">
        <v>-10000</v>
      </c>
      <c r="G98" s="25">
        <v>487755</v>
      </c>
      <c r="H98" s="25">
        <v>483179.63999999996</v>
      </c>
      <c r="I98" s="25">
        <v>483179.63999999996</v>
      </c>
      <c r="J98" s="25">
        <v>413729.20999999996</v>
      </c>
      <c r="K98" s="25">
        <v>413729.20999999996</v>
      </c>
      <c r="L98" s="26">
        <v>0.84823161218234555</v>
      </c>
    </row>
    <row r="99" spans="1:12" x14ac:dyDescent="0.2">
      <c r="A99" s="23"/>
      <c r="B99" s="23"/>
      <c r="C99" s="23"/>
      <c r="D99" s="23" t="s">
        <v>378</v>
      </c>
      <c r="E99" s="25">
        <v>116148</v>
      </c>
      <c r="F99" s="25">
        <v>0</v>
      </c>
      <c r="G99" s="25">
        <v>116148</v>
      </c>
      <c r="H99" s="25">
        <v>101603.65</v>
      </c>
      <c r="I99" s="25">
        <v>101603.65</v>
      </c>
      <c r="J99" s="25">
        <v>42650.03</v>
      </c>
      <c r="K99" s="25">
        <v>42650.03</v>
      </c>
      <c r="L99" s="26">
        <v>0.36720417054103383</v>
      </c>
    </row>
    <row r="100" spans="1:12" x14ac:dyDescent="0.2">
      <c r="A100" s="23"/>
      <c r="B100" s="23"/>
      <c r="C100" s="23"/>
      <c r="D100" s="23" t="s">
        <v>287</v>
      </c>
      <c r="E100" s="25">
        <v>8500</v>
      </c>
      <c r="F100" s="25">
        <v>0</v>
      </c>
      <c r="G100" s="25">
        <v>8500</v>
      </c>
      <c r="H100" s="25">
        <v>8442.41</v>
      </c>
      <c r="I100" s="25">
        <v>8442.41</v>
      </c>
      <c r="J100" s="25">
        <v>4999.96</v>
      </c>
      <c r="K100" s="25">
        <v>4999.96</v>
      </c>
      <c r="L100" s="26">
        <v>0.58823058823529417</v>
      </c>
    </row>
    <row r="101" spans="1:12" x14ac:dyDescent="0.2">
      <c r="A101" s="23"/>
      <c r="B101" s="23"/>
      <c r="C101" s="23" t="s">
        <v>306</v>
      </c>
      <c r="D101" s="23"/>
      <c r="E101" s="25">
        <v>622403</v>
      </c>
      <c r="F101" s="25">
        <v>-10000</v>
      </c>
      <c r="G101" s="25">
        <v>612403</v>
      </c>
      <c r="H101" s="25">
        <v>593225.69999999995</v>
      </c>
      <c r="I101" s="25">
        <v>593225.69999999995</v>
      </c>
      <c r="J101" s="25">
        <v>461379.2</v>
      </c>
      <c r="K101" s="25">
        <v>461379.2</v>
      </c>
      <c r="L101" s="26">
        <v>0.75339147587454658</v>
      </c>
    </row>
    <row r="102" spans="1:12" x14ac:dyDescent="0.2">
      <c r="A102" s="23"/>
      <c r="B102" s="23" t="s">
        <v>307</v>
      </c>
      <c r="C102" s="23"/>
      <c r="D102" s="23"/>
      <c r="E102" s="25">
        <v>622403</v>
      </c>
      <c r="F102" s="25">
        <v>-10000</v>
      </c>
      <c r="G102" s="25">
        <v>612403</v>
      </c>
      <c r="H102" s="25">
        <v>593225.69999999995</v>
      </c>
      <c r="I102" s="25">
        <v>593225.69999999995</v>
      </c>
      <c r="J102" s="25">
        <v>461379.2</v>
      </c>
      <c r="K102" s="25">
        <v>461379.2</v>
      </c>
      <c r="L102" s="26">
        <v>0.75339147587454658</v>
      </c>
    </row>
    <row r="103" spans="1:12" x14ac:dyDescent="0.2">
      <c r="A103" s="23"/>
      <c r="B103" s="23" t="s">
        <v>105</v>
      </c>
      <c r="C103" s="23" t="s">
        <v>227</v>
      </c>
      <c r="D103" s="23" t="s">
        <v>377</v>
      </c>
      <c r="E103" s="25">
        <v>28304741</v>
      </c>
      <c r="F103" s="25">
        <v>283745</v>
      </c>
      <c r="G103" s="25">
        <v>28588486</v>
      </c>
      <c r="H103" s="25">
        <v>24382800.090000004</v>
      </c>
      <c r="I103" s="25">
        <v>24323665.390000004</v>
      </c>
      <c r="J103" s="25">
        <v>23910801.600000001</v>
      </c>
      <c r="K103" s="25">
        <v>23908501.200000003</v>
      </c>
      <c r="L103" s="26">
        <v>0.83637872953468051</v>
      </c>
    </row>
    <row r="104" spans="1:12" x14ac:dyDescent="0.2">
      <c r="A104" s="23"/>
      <c r="B104" s="23"/>
      <c r="C104" s="23"/>
      <c r="D104" s="23" t="s">
        <v>378</v>
      </c>
      <c r="E104" s="25">
        <v>323635</v>
      </c>
      <c r="F104" s="25">
        <v>0</v>
      </c>
      <c r="G104" s="25">
        <v>323635</v>
      </c>
      <c r="H104" s="25">
        <v>241246.77</v>
      </c>
      <c r="I104" s="25">
        <v>241246.77</v>
      </c>
      <c r="J104" s="25">
        <v>228954.54</v>
      </c>
      <c r="K104" s="25">
        <v>228409.89</v>
      </c>
      <c r="L104" s="26">
        <v>0.70744678418588847</v>
      </c>
    </row>
    <row r="105" spans="1:12" x14ac:dyDescent="0.2">
      <c r="A105" s="23"/>
      <c r="B105" s="23"/>
      <c r="C105" s="23"/>
      <c r="D105" s="23" t="s">
        <v>287</v>
      </c>
      <c r="E105" s="25">
        <v>37665</v>
      </c>
      <c r="F105" s="25">
        <v>0</v>
      </c>
      <c r="G105" s="25">
        <v>37665</v>
      </c>
      <c r="H105" s="25">
        <v>37664.730000000003</v>
      </c>
      <c r="I105" s="25">
        <v>37664.730000000003</v>
      </c>
      <c r="J105" s="25">
        <v>0</v>
      </c>
      <c r="K105" s="25">
        <v>0</v>
      </c>
      <c r="L105" s="26">
        <v>0</v>
      </c>
    </row>
    <row r="106" spans="1:12" x14ac:dyDescent="0.2">
      <c r="A106" s="23"/>
      <c r="B106" s="23"/>
      <c r="C106" s="23"/>
      <c r="D106" s="23" t="s">
        <v>380</v>
      </c>
      <c r="E106" s="25">
        <v>570000</v>
      </c>
      <c r="F106" s="25">
        <v>0</v>
      </c>
      <c r="G106" s="25">
        <v>570000</v>
      </c>
      <c r="H106" s="25">
        <v>300912.12</v>
      </c>
      <c r="I106" s="25">
        <v>300912.12</v>
      </c>
      <c r="J106" s="25">
        <v>292912.12</v>
      </c>
      <c r="K106" s="25">
        <v>292912.12</v>
      </c>
      <c r="L106" s="26">
        <v>0.51388091228070176</v>
      </c>
    </row>
    <row r="107" spans="1:12" x14ac:dyDescent="0.2">
      <c r="A107" s="23"/>
      <c r="B107" s="23"/>
      <c r="C107" s="23" t="s">
        <v>308</v>
      </c>
      <c r="D107" s="23"/>
      <c r="E107" s="25">
        <v>29236041</v>
      </c>
      <c r="F107" s="25">
        <v>283745</v>
      </c>
      <c r="G107" s="25">
        <v>29519786</v>
      </c>
      <c r="H107" s="25">
        <v>24962623.710000005</v>
      </c>
      <c r="I107" s="25">
        <v>24903489.010000005</v>
      </c>
      <c r="J107" s="25">
        <v>24432668.260000002</v>
      </c>
      <c r="K107" s="25">
        <v>24429823.210000005</v>
      </c>
      <c r="L107" s="26">
        <v>0.82767091401001358</v>
      </c>
    </row>
    <row r="108" spans="1:12" x14ac:dyDescent="0.2">
      <c r="A108" s="23"/>
      <c r="B108" s="23" t="s">
        <v>309</v>
      </c>
      <c r="C108" s="23"/>
      <c r="D108" s="23"/>
      <c r="E108" s="25">
        <v>29236041</v>
      </c>
      <c r="F108" s="25">
        <v>283745</v>
      </c>
      <c r="G108" s="25">
        <v>29519786</v>
      </c>
      <c r="H108" s="25">
        <v>24962623.710000005</v>
      </c>
      <c r="I108" s="25">
        <v>24903489.010000005</v>
      </c>
      <c r="J108" s="25">
        <v>24432668.260000002</v>
      </c>
      <c r="K108" s="25">
        <v>24429823.210000005</v>
      </c>
      <c r="L108" s="26">
        <v>0.82767091401001358</v>
      </c>
    </row>
    <row r="109" spans="1:12" x14ac:dyDescent="0.2">
      <c r="A109" s="23"/>
      <c r="B109" s="23" t="s">
        <v>106</v>
      </c>
      <c r="C109" s="23" t="s">
        <v>228</v>
      </c>
      <c r="D109" s="23" t="s">
        <v>377</v>
      </c>
      <c r="E109" s="25">
        <v>882843</v>
      </c>
      <c r="F109" s="25">
        <v>-20000</v>
      </c>
      <c r="G109" s="25">
        <v>862843</v>
      </c>
      <c r="H109" s="25">
        <v>748870.01</v>
      </c>
      <c r="I109" s="25">
        <v>748870.01</v>
      </c>
      <c r="J109" s="25">
        <v>624488.95999999996</v>
      </c>
      <c r="K109" s="25">
        <v>624488.95999999996</v>
      </c>
      <c r="L109" s="26">
        <v>0.7237573463538558</v>
      </c>
    </row>
    <row r="110" spans="1:12" x14ac:dyDescent="0.2">
      <c r="A110" s="23"/>
      <c r="B110" s="23"/>
      <c r="C110" s="23"/>
      <c r="D110" s="23" t="s">
        <v>378</v>
      </c>
      <c r="E110" s="25">
        <v>1856600</v>
      </c>
      <c r="F110" s="25">
        <v>0</v>
      </c>
      <c r="G110" s="25">
        <v>1856600</v>
      </c>
      <c r="H110" s="25">
        <v>1833033.59</v>
      </c>
      <c r="I110" s="25">
        <v>1832418.43</v>
      </c>
      <c r="J110" s="25">
        <v>1163174.6800000002</v>
      </c>
      <c r="K110" s="25">
        <v>1163174.6800000002</v>
      </c>
      <c r="L110" s="26">
        <v>0.62650796078853832</v>
      </c>
    </row>
    <row r="111" spans="1:12" x14ac:dyDescent="0.2">
      <c r="A111" s="23"/>
      <c r="B111" s="23"/>
      <c r="C111" s="23"/>
      <c r="D111" s="23" t="s">
        <v>287</v>
      </c>
      <c r="E111" s="25">
        <v>4347964</v>
      </c>
      <c r="F111" s="25">
        <v>43113.95</v>
      </c>
      <c r="G111" s="25">
        <v>4391077.95</v>
      </c>
      <c r="H111" s="25">
        <v>4108191.83</v>
      </c>
      <c r="I111" s="25">
        <v>4105076.0700000003</v>
      </c>
      <c r="J111" s="25">
        <v>2394923.42</v>
      </c>
      <c r="K111" s="25">
        <v>2363196.7599999998</v>
      </c>
      <c r="L111" s="26">
        <v>0.54540671955049214</v>
      </c>
    </row>
    <row r="112" spans="1:12" x14ac:dyDescent="0.2">
      <c r="A112" s="23"/>
      <c r="B112" s="23"/>
      <c r="C112" s="23" t="s">
        <v>310</v>
      </c>
      <c r="D112" s="23"/>
      <c r="E112" s="25">
        <v>7087407</v>
      </c>
      <c r="F112" s="25">
        <v>23113.949999999997</v>
      </c>
      <c r="G112" s="25">
        <v>7110520.9500000002</v>
      </c>
      <c r="H112" s="25">
        <v>6690095.4299999997</v>
      </c>
      <c r="I112" s="25">
        <v>6686364.5099999998</v>
      </c>
      <c r="J112" s="25">
        <v>4182587.06</v>
      </c>
      <c r="K112" s="25">
        <v>4150860.4</v>
      </c>
      <c r="L112" s="26">
        <v>0.58822512294264462</v>
      </c>
    </row>
    <row r="113" spans="1:12" x14ac:dyDescent="0.2">
      <c r="A113" s="23"/>
      <c r="B113" s="23" t="s">
        <v>311</v>
      </c>
      <c r="C113" s="23"/>
      <c r="D113" s="23"/>
      <c r="E113" s="25">
        <v>7087407</v>
      </c>
      <c r="F113" s="25">
        <v>23113.949999999997</v>
      </c>
      <c r="G113" s="25">
        <v>7110520.9500000002</v>
      </c>
      <c r="H113" s="25">
        <v>6690095.4299999997</v>
      </c>
      <c r="I113" s="25">
        <v>6686364.5099999998</v>
      </c>
      <c r="J113" s="25">
        <v>4182587.06</v>
      </c>
      <c r="K113" s="25">
        <v>4150860.4</v>
      </c>
      <c r="L113" s="26">
        <v>0.58822512294264462</v>
      </c>
    </row>
    <row r="114" spans="1:12" x14ac:dyDescent="0.2">
      <c r="A114" s="23"/>
      <c r="B114" s="23" t="s">
        <v>107</v>
      </c>
      <c r="C114" s="23" t="s">
        <v>229</v>
      </c>
      <c r="D114" s="23" t="s">
        <v>377</v>
      </c>
      <c r="E114" s="25">
        <v>782629</v>
      </c>
      <c r="F114" s="25">
        <v>-20000</v>
      </c>
      <c r="G114" s="25">
        <v>762629</v>
      </c>
      <c r="H114" s="25">
        <v>754416.91999999993</v>
      </c>
      <c r="I114" s="25">
        <v>754416.91999999993</v>
      </c>
      <c r="J114" s="25">
        <v>611146.05000000005</v>
      </c>
      <c r="K114" s="25">
        <v>611146.05000000005</v>
      </c>
      <c r="L114" s="26">
        <v>0.8013674407870669</v>
      </c>
    </row>
    <row r="115" spans="1:12" x14ac:dyDescent="0.2">
      <c r="A115" s="23"/>
      <c r="B115" s="23"/>
      <c r="C115" s="23"/>
      <c r="D115" s="23" t="s">
        <v>378</v>
      </c>
      <c r="E115" s="25">
        <v>21250</v>
      </c>
      <c r="F115" s="25">
        <v>0</v>
      </c>
      <c r="G115" s="25">
        <v>21250</v>
      </c>
      <c r="H115" s="25">
        <v>11035.23</v>
      </c>
      <c r="I115" s="25">
        <v>11035.23</v>
      </c>
      <c r="J115" s="25">
        <v>2322.5600000000004</v>
      </c>
      <c r="K115" s="25">
        <v>2322.5600000000004</v>
      </c>
      <c r="L115" s="26">
        <v>0.10929694117647061</v>
      </c>
    </row>
    <row r="116" spans="1:12" x14ac:dyDescent="0.2">
      <c r="A116" s="23"/>
      <c r="B116" s="23"/>
      <c r="C116" s="23"/>
      <c r="D116" s="23" t="s">
        <v>287</v>
      </c>
      <c r="E116" s="25">
        <v>26500</v>
      </c>
      <c r="F116" s="25">
        <v>0</v>
      </c>
      <c r="G116" s="25">
        <v>26500</v>
      </c>
      <c r="H116" s="25">
        <v>13439.28</v>
      </c>
      <c r="I116" s="25">
        <v>13439.28</v>
      </c>
      <c r="J116" s="25">
        <v>13214.22</v>
      </c>
      <c r="K116" s="25">
        <v>13214.22</v>
      </c>
      <c r="L116" s="26">
        <v>0.4986498113207547</v>
      </c>
    </row>
    <row r="117" spans="1:12" x14ac:dyDescent="0.2">
      <c r="A117" s="23"/>
      <c r="B117" s="23"/>
      <c r="C117" s="23" t="s">
        <v>312</v>
      </c>
      <c r="D117" s="23"/>
      <c r="E117" s="25">
        <v>830379</v>
      </c>
      <c r="F117" s="25">
        <v>-20000</v>
      </c>
      <c r="G117" s="25">
        <v>810379</v>
      </c>
      <c r="H117" s="25">
        <v>778891.42999999993</v>
      </c>
      <c r="I117" s="25">
        <v>778891.42999999993</v>
      </c>
      <c r="J117" s="25">
        <v>626682.83000000007</v>
      </c>
      <c r="K117" s="25">
        <v>626682.83000000007</v>
      </c>
      <c r="L117" s="26">
        <v>0.77332066847734215</v>
      </c>
    </row>
    <row r="118" spans="1:12" x14ac:dyDescent="0.2">
      <c r="A118" s="23"/>
      <c r="B118" s="23" t="s">
        <v>313</v>
      </c>
      <c r="C118" s="23"/>
      <c r="D118" s="23"/>
      <c r="E118" s="25">
        <v>830379</v>
      </c>
      <c r="F118" s="25">
        <v>-20000</v>
      </c>
      <c r="G118" s="25">
        <v>810379</v>
      </c>
      <c r="H118" s="25">
        <v>778891.42999999993</v>
      </c>
      <c r="I118" s="25">
        <v>778891.42999999993</v>
      </c>
      <c r="J118" s="25">
        <v>626682.83000000007</v>
      </c>
      <c r="K118" s="25">
        <v>626682.83000000007</v>
      </c>
      <c r="L118" s="26">
        <v>0.77332066847734215</v>
      </c>
    </row>
    <row r="119" spans="1:12" x14ac:dyDescent="0.2">
      <c r="A119" s="23"/>
      <c r="B119" s="23" t="s">
        <v>108</v>
      </c>
      <c r="C119" s="23" t="s">
        <v>230</v>
      </c>
      <c r="D119" s="23" t="s">
        <v>377</v>
      </c>
      <c r="E119" s="25">
        <v>1348814</v>
      </c>
      <c r="F119" s="25">
        <v>3000</v>
      </c>
      <c r="G119" s="25">
        <v>1351814</v>
      </c>
      <c r="H119" s="25">
        <v>1348503.53</v>
      </c>
      <c r="I119" s="25">
        <v>1348503.53</v>
      </c>
      <c r="J119" s="25">
        <v>1161078.78</v>
      </c>
      <c r="K119" s="25">
        <v>1161078.78</v>
      </c>
      <c r="L119" s="26">
        <v>0.85890424274345434</v>
      </c>
    </row>
    <row r="120" spans="1:12" x14ac:dyDescent="0.2">
      <c r="A120" s="23"/>
      <c r="B120" s="23"/>
      <c r="C120" s="23"/>
      <c r="D120" s="23" t="s">
        <v>378</v>
      </c>
      <c r="E120" s="25">
        <v>1856500</v>
      </c>
      <c r="F120" s="25">
        <v>360000</v>
      </c>
      <c r="G120" s="25">
        <v>2216500</v>
      </c>
      <c r="H120" s="25">
        <v>1694337.5500000003</v>
      </c>
      <c r="I120" s="25">
        <v>1694337.5500000003</v>
      </c>
      <c r="J120" s="25">
        <v>1403672.6800000002</v>
      </c>
      <c r="K120" s="25">
        <v>1403672.6800000002</v>
      </c>
      <c r="L120" s="26">
        <v>0.63328341078276573</v>
      </c>
    </row>
    <row r="121" spans="1:12" x14ac:dyDescent="0.2">
      <c r="A121" s="23"/>
      <c r="B121" s="23"/>
      <c r="C121" s="23"/>
      <c r="D121" s="23" t="s">
        <v>379</v>
      </c>
      <c r="E121" s="25">
        <v>3000</v>
      </c>
      <c r="F121" s="25">
        <v>0</v>
      </c>
      <c r="G121" s="25">
        <v>3000</v>
      </c>
      <c r="H121" s="25">
        <v>3000</v>
      </c>
      <c r="I121" s="25">
        <v>3000</v>
      </c>
      <c r="J121" s="25">
        <v>3000</v>
      </c>
      <c r="K121" s="25">
        <v>3000</v>
      </c>
      <c r="L121" s="26">
        <v>1</v>
      </c>
    </row>
    <row r="122" spans="1:12" x14ac:dyDescent="0.2">
      <c r="A122" s="23"/>
      <c r="B122" s="23"/>
      <c r="C122" s="23"/>
      <c r="D122" s="23" t="s">
        <v>287</v>
      </c>
      <c r="E122" s="25">
        <v>25915</v>
      </c>
      <c r="F122" s="25">
        <v>0</v>
      </c>
      <c r="G122" s="25">
        <v>25915</v>
      </c>
      <c r="H122" s="25">
        <v>25914.29</v>
      </c>
      <c r="I122" s="25">
        <v>25914.29</v>
      </c>
      <c r="J122" s="25">
        <v>15735.79</v>
      </c>
      <c r="K122" s="25">
        <v>15735.79</v>
      </c>
      <c r="L122" s="26">
        <v>0.6072077947134864</v>
      </c>
    </row>
    <row r="123" spans="1:12" x14ac:dyDescent="0.2">
      <c r="A123" s="23"/>
      <c r="B123" s="23"/>
      <c r="C123" s="23" t="s">
        <v>314</v>
      </c>
      <c r="D123" s="23"/>
      <c r="E123" s="25">
        <v>3234229</v>
      </c>
      <c r="F123" s="25">
        <v>363000</v>
      </c>
      <c r="G123" s="25">
        <v>3597229</v>
      </c>
      <c r="H123" s="25">
        <v>3071755.37</v>
      </c>
      <c r="I123" s="25">
        <v>3071755.37</v>
      </c>
      <c r="J123" s="25">
        <v>2583487.25</v>
      </c>
      <c r="K123" s="25">
        <v>2583487.25</v>
      </c>
      <c r="L123" s="26">
        <v>0.71818815260301749</v>
      </c>
    </row>
    <row r="124" spans="1:12" x14ac:dyDescent="0.2">
      <c r="A124" s="23"/>
      <c r="B124" s="23" t="s">
        <v>315</v>
      </c>
      <c r="C124" s="23"/>
      <c r="D124" s="23"/>
      <c r="E124" s="25">
        <v>3234229</v>
      </c>
      <c r="F124" s="25">
        <v>363000</v>
      </c>
      <c r="G124" s="25">
        <v>3597229</v>
      </c>
      <c r="H124" s="25">
        <v>3071755.37</v>
      </c>
      <c r="I124" s="25">
        <v>3071755.37</v>
      </c>
      <c r="J124" s="25">
        <v>2583487.25</v>
      </c>
      <c r="K124" s="25">
        <v>2583487.25</v>
      </c>
      <c r="L124" s="26">
        <v>0.71818815260301749</v>
      </c>
    </row>
    <row r="125" spans="1:12" x14ac:dyDescent="0.2">
      <c r="A125" s="23"/>
      <c r="B125" s="23" t="s">
        <v>109</v>
      </c>
      <c r="C125" s="23" t="s">
        <v>231</v>
      </c>
      <c r="D125" s="23" t="s">
        <v>403</v>
      </c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1:12" x14ac:dyDescent="0.2">
      <c r="A126" s="23"/>
      <c r="B126" s="23"/>
      <c r="C126" s="23" t="s">
        <v>404</v>
      </c>
      <c r="D126" s="23"/>
      <c r="E126" s="25">
        <v>200000</v>
      </c>
      <c r="F126" s="25">
        <v>0</v>
      </c>
      <c r="G126" s="25">
        <v>200000</v>
      </c>
      <c r="H126" s="25">
        <v>0</v>
      </c>
      <c r="I126" s="25">
        <v>0</v>
      </c>
      <c r="J126" s="25">
        <v>0</v>
      </c>
      <c r="K126" s="25">
        <v>0</v>
      </c>
      <c r="L126" s="26">
        <v>0</v>
      </c>
    </row>
    <row r="127" spans="1:12" x14ac:dyDescent="0.2">
      <c r="A127" s="23"/>
      <c r="B127" s="23" t="s">
        <v>405</v>
      </c>
      <c r="C127" s="23"/>
      <c r="D127" s="23"/>
      <c r="E127" s="25">
        <v>200000</v>
      </c>
      <c r="F127" s="25">
        <v>0</v>
      </c>
      <c r="G127" s="25">
        <v>200000</v>
      </c>
      <c r="H127" s="25">
        <v>0</v>
      </c>
      <c r="I127" s="25">
        <v>0</v>
      </c>
      <c r="J127" s="25">
        <v>0</v>
      </c>
      <c r="K127" s="25">
        <v>0</v>
      </c>
      <c r="L127" s="26">
        <v>0</v>
      </c>
    </row>
    <row r="128" spans="1:12" x14ac:dyDescent="0.2">
      <c r="A128" s="23"/>
      <c r="B128" s="23" t="s">
        <v>110</v>
      </c>
      <c r="C128" s="23" t="s">
        <v>232</v>
      </c>
      <c r="D128" s="23" t="s">
        <v>377</v>
      </c>
      <c r="E128" s="25">
        <v>218325</v>
      </c>
      <c r="F128" s="25">
        <v>0</v>
      </c>
      <c r="G128" s="25">
        <v>218325</v>
      </c>
      <c r="H128" s="25">
        <v>213075.21999999997</v>
      </c>
      <c r="I128" s="25">
        <v>213075.21999999997</v>
      </c>
      <c r="J128" s="25">
        <v>169197.4</v>
      </c>
      <c r="K128" s="25">
        <v>169197.4</v>
      </c>
      <c r="L128" s="26">
        <v>0.77497950303446694</v>
      </c>
    </row>
    <row r="129" spans="1:12" x14ac:dyDescent="0.2">
      <c r="A129" s="23"/>
      <c r="B129" s="23"/>
      <c r="C129" s="23"/>
      <c r="D129" s="23" t="s">
        <v>378</v>
      </c>
      <c r="E129" s="25">
        <v>19000</v>
      </c>
      <c r="F129" s="25">
        <v>0</v>
      </c>
      <c r="G129" s="25">
        <v>19000</v>
      </c>
      <c r="H129" s="25">
        <v>8505.32</v>
      </c>
      <c r="I129" s="25">
        <v>8505.32</v>
      </c>
      <c r="J129" s="25">
        <v>7740.44</v>
      </c>
      <c r="K129" s="25">
        <v>7740.44</v>
      </c>
      <c r="L129" s="26">
        <v>0.40739157894736838</v>
      </c>
    </row>
    <row r="130" spans="1:12" x14ac:dyDescent="0.2">
      <c r="A130" s="23"/>
      <c r="B130" s="23"/>
      <c r="C130" s="23" t="s">
        <v>406</v>
      </c>
      <c r="D130" s="23"/>
      <c r="E130" s="25">
        <v>237325</v>
      </c>
      <c r="F130" s="25">
        <v>0</v>
      </c>
      <c r="G130" s="25">
        <v>237325</v>
      </c>
      <c r="H130" s="25">
        <v>221580.53999999998</v>
      </c>
      <c r="I130" s="25">
        <v>221580.53999999998</v>
      </c>
      <c r="J130" s="25">
        <v>176937.84</v>
      </c>
      <c r="K130" s="25">
        <v>176937.84</v>
      </c>
      <c r="L130" s="26">
        <v>0.74555078478879178</v>
      </c>
    </row>
    <row r="131" spans="1:12" x14ac:dyDescent="0.2">
      <c r="A131" s="23"/>
      <c r="B131" s="23" t="s">
        <v>407</v>
      </c>
      <c r="C131" s="23"/>
      <c r="D131" s="23"/>
      <c r="E131" s="25">
        <v>237325</v>
      </c>
      <c r="F131" s="25">
        <v>0</v>
      </c>
      <c r="G131" s="25">
        <v>237325</v>
      </c>
      <c r="H131" s="25">
        <v>221580.53999999998</v>
      </c>
      <c r="I131" s="25">
        <v>221580.53999999998</v>
      </c>
      <c r="J131" s="25">
        <v>176937.84</v>
      </c>
      <c r="K131" s="25">
        <v>176937.84</v>
      </c>
      <c r="L131" s="26">
        <v>0.74555078478879178</v>
      </c>
    </row>
    <row r="132" spans="1:12" x14ac:dyDescent="0.2">
      <c r="A132" s="23"/>
      <c r="B132" s="23" t="s">
        <v>111</v>
      </c>
      <c r="C132" s="23" t="s">
        <v>233</v>
      </c>
      <c r="D132" s="23" t="s">
        <v>377</v>
      </c>
      <c r="E132" s="25">
        <v>1763923</v>
      </c>
      <c r="F132" s="25">
        <v>2000</v>
      </c>
      <c r="G132" s="25">
        <v>1765923</v>
      </c>
      <c r="H132" s="25">
        <v>1684294.95</v>
      </c>
      <c r="I132" s="25">
        <v>1684294.95</v>
      </c>
      <c r="J132" s="25">
        <v>1420799.4400000004</v>
      </c>
      <c r="K132" s="25">
        <v>1420799.4400000004</v>
      </c>
      <c r="L132" s="26">
        <v>0.8045647743418034</v>
      </c>
    </row>
    <row r="133" spans="1:12" x14ac:dyDescent="0.2">
      <c r="A133" s="23"/>
      <c r="B133" s="23"/>
      <c r="C133" s="23"/>
      <c r="D133" s="23" t="s">
        <v>378</v>
      </c>
      <c r="E133" s="25">
        <v>60335</v>
      </c>
      <c r="F133" s="25">
        <v>0</v>
      </c>
      <c r="G133" s="25">
        <v>60335</v>
      </c>
      <c r="H133" s="25">
        <v>52601.09</v>
      </c>
      <c r="I133" s="25">
        <v>52601.09</v>
      </c>
      <c r="J133" s="25">
        <v>40542.639999999999</v>
      </c>
      <c r="K133" s="25">
        <v>40542.639999999999</v>
      </c>
      <c r="L133" s="26">
        <v>0.67195889616308946</v>
      </c>
    </row>
    <row r="134" spans="1:12" x14ac:dyDescent="0.2">
      <c r="A134" s="23"/>
      <c r="B134" s="23"/>
      <c r="C134" s="23"/>
      <c r="D134" s="23" t="s">
        <v>287</v>
      </c>
      <c r="E134" s="25">
        <v>1008728</v>
      </c>
      <c r="F134" s="25">
        <v>116910.2</v>
      </c>
      <c r="G134" s="25">
        <v>1125638.2</v>
      </c>
      <c r="H134" s="25">
        <v>1120573.8700000001</v>
      </c>
      <c r="I134" s="25">
        <v>1120536.96</v>
      </c>
      <c r="J134" s="25">
        <v>185212.24</v>
      </c>
      <c r="K134" s="25">
        <v>185212.24</v>
      </c>
      <c r="L134" s="26">
        <v>0.16453976064422832</v>
      </c>
    </row>
    <row r="135" spans="1:12" x14ac:dyDescent="0.2">
      <c r="A135" s="23"/>
      <c r="B135" s="23"/>
      <c r="C135" s="23" t="s">
        <v>316</v>
      </c>
      <c r="D135" s="23"/>
      <c r="E135" s="25">
        <v>2832986</v>
      </c>
      <c r="F135" s="25">
        <v>118910.2</v>
      </c>
      <c r="G135" s="25">
        <v>2951896.2</v>
      </c>
      <c r="H135" s="25">
        <v>2857469.91</v>
      </c>
      <c r="I135" s="25">
        <v>2857433</v>
      </c>
      <c r="J135" s="25">
        <v>1646554.3200000003</v>
      </c>
      <c r="K135" s="25">
        <v>1646554.3200000003</v>
      </c>
      <c r="L135" s="26">
        <v>0.55779546719833861</v>
      </c>
    </row>
    <row r="136" spans="1:12" x14ac:dyDescent="0.2">
      <c r="A136" s="23"/>
      <c r="B136" s="23" t="s">
        <v>317</v>
      </c>
      <c r="C136" s="23"/>
      <c r="D136" s="23"/>
      <c r="E136" s="25">
        <v>2832986</v>
      </c>
      <c r="F136" s="25">
        <v>118910.2</v>
      </c>
      <c r="G136" s="25">
        <v>2951896.2</v>
      </c>
      <c r="H136" s="25">
        <v>2857469.91</v>
      </c>
      <c r="I136" s="25">
        <v>2857433</v>
      </c>
      <c r="J136" s="25">
        <v>1646554.3200000003</v>
      </c>
      <c r="K136" s="25">
        <v>1646554.3200000003</v>
      </c>
      <c r="L136" s="26">
        <v>0.55779546719833861</v>
      </c>
    </row>
    <row r="137" spans="1:12" x14ac:dyDescent="0.2">
      <c r="A137" s="23"/>
      <c r="B137" s="23" t="s">
        <v>112</v>
      </c>
      <c r="C137" s="23" t="s">
        <v>234</v>
      </c>
      <c r="D137" s="23" t="s">
        <v>377</v>
      </c>
      <c r="E137" s="25">
        <v>1682592</v>
      </c>
      <c r="F137" s="25">
        <v>0</v>
      </c>
      <c r="G137" s="25">
        <v>1682592</v>
      </c>
      <c r="H137" s="25">
        <v>1666921.2400000002</v>
      </c>
      <c r="I137" s="25">
        <v>1666921.2400000002</v>
      </c>
      <c r="J137" s="25">
        <v>1392984.84</v>
      </c>
      <c r="K137" s="25">
        <v>1392984.84</v>
      </c>
      <c r="L137" s="26">
        <v>0.82788034175842995</v>
      </c>
    </row>
    <row r="138" spans="1:12" x14ac:dyDescent="0.2">
      <c r="A138" s="23"/>
      <c r="B138" s="23"/>
      <c r="C138" s="23"/>
      <c r="D138" s="23" t="s">
        <v>378</v>
      </c>
      <c r="E138" s="25">
        <v>72550</v>
      </c>
      <c r="F138" s="25">
        <v>0</v>
      </c>
      <c r="G138" s="25">
        <v>72550</v>
      </c>
      <c r="H138" s="25">
        <v>56389.94</v>
      </c>
      <c r="I138" s="25">
        <v>56389.94</v>
      </c>
      <c r="J138" s="25">
        <v>35927.49</v>
      </c>
      <c r="K138" s="25">
        <v>35927.49</v>
      </c>
      <c r="L138" s="26">
        <v>0.49521006202618878</v>
      </c>
    </row>
    <row r="139" spans="1:12" x14ac:dyDescent="0.2">
      <c r="A139" s="23"/>
      <c r="B139" s="23"/>
      <c r="C139" s="23" t="s">
        <v>408</v>
      </c>
      <c r="D139" s="23"/>
      <c r="E139" s="25">
        <v>1755142</v>
      </c>
      <c r="F139" s="25">
        <v>0</v>
      </c>
      <c r="G139" s="25">
        <v>1755142</v>
      </c>
      <c r="H139" s="25">
        <v>1723311.1800000002</v>
      </c>
      <c r="I139" s="25">
        <v>1723311.1800000002</v>
      </c>
      <c r="J139" s="25">
        <v>1428912.33</v>
      </c>
      <c r="K139" s="25">
        <v>1428912.33</v>
      </c>
      <c r="L139" s="26">
        <v>0.81412918726803873</v>
      </c>
    </row>
    <row r="140" spans="1:12" x14ac:dyDescent="0.2">
      <c r="A140" s="23"/>
      <c r="B140" s="23" t="s">
        <v>409</v>
      </c>
      <c r="C140" s="23"/>
      <c r="D140" s="23"/>
      <c r="E140" s="25">
        <v>1755142</v>
      </c>
      <c r="F140" s="25">
        <v>0</v>
      </c>
      <c r="G140" s="25">
        <v>1755142</v>
      </c>
      <c r="H140" s="25">
        <v>1723311.1800000002</v>
      </c>
      <c r="I140" s="25">
        <v>1723311.1800000002</v>
      </c>
      <c r="J140" s="25">
        <v>1428912.33</v>
      </c>
      <c r="K140" s="25">
        <v>1428912.33</v>
      </c>
      <c r="L140" s="26">
        <v>0.81412918726803873</v>
      </c>
    </row>
    <row r="141" spans="1:12" x14ac:dyDescent="0.2">
      <c r="A141" s="23" t="s">
        <v>318</v>
      </c>
      <c r="B141" s="23"/>
      <c r="C141" s="23"/>
      <c r="D141" s="23"/>
      <c r="E141" s="25">
        <v>65466912</v>
      </c>
      <c r="F141" s="25">
        <v>758769.14999999991</v>
      </c>
      <c r="G141" s="25">
        <v>66225681.150000006</v>
      </c>
      <c r="H141" s="25">
        <v>57809643.839999996</v>
      </c>
      <c r="I141" s="25">
        <v>57746741.310000002</v>
      </c>
      <c r="J141" s="25">
        <v>45436852.130000003</v>
      </c>
      <c r="K141" s="25">
        <v>45402280.420000002</v>
      </c>
      <c r="L141" s="26">
        <v>0.68609112569316288</v>
      </c>
    </row>
    <row r="142" spans="1:12" x14ac:dyDescent="0.2">
      <c r="A142" s="23" t="s">
        <v>279</v>
      </c>
      <c r="B142" s="23" t="s">
        <v>105</v>
      </c>
      <c r="C142" s="23" t="s">
        <v>227</v>
      </c>
      <c r="D142" s="23" t="s">
        <v>377</v>
      </c>
      <c r="E142" s="25">
        <v>0</v>
      </c>
      <c r="F142" s="25">
        <v>0</v>
      </c>
      <c r="G142" s="25">
        <v>0</v>
      </c>
      <c r="H142" s="25">
        <v>32209.96</v>
      </c>
      <c r="I142" s="25">
        <v>32209.96</v>
      </c>
      <c r="J142" s="25">
        <v>29194.32</v>
      </c>
      <c r="K142" s="25">
        <v>29194.32</v>
      </c>
      <c r="L142" s="26">
        <v>0</v>
      </c>
    </row>
    <row r="143" spans="1:12" x14ac:dyDescent="0.2">
      <c r="A143" s="23"/>
      <c r="B143" s="23"/>
      <c r="C143" s="23" t="s">
        <v>308</v>
      </c>
      <c r="D143" s="23"/>
      <c r="E143" s="25">
        <v>0</v>
      </c>
      <c r="F143" s="25">
        <v>0</v>
      </c>
      <c r="G143" s="25">
        <v>0</v>
      </c>
      <c r="H143" s="25">
        <v>32209.96</v>
      </c>
      <c r="I143" s="25">
        <v>32209.96</v>
      </c>
      <c r="J143" s="25">
        <v>29194.32</v>
      </c>
      <c r="K143" s="25">
        <v>29194.32</v>
      </c>
      <c r="L143" s="26">
        <v>0</v>
      </c>
    </row>
    <row r="144" spans="1:12" x14ac:dyDescent="0.2">
      <c r="A144" s="23"/>
      <c r="B144" s="23" t="s">
        <v>309</v>
      </c>
      <c r="C144" s="23"/>
      <c r="D144" s="23"/>
      <c r="E144" s="25">
        <v>0</v>
      </c>
      <c r="F144" s="25">
        <v>0</v>
      </c>
      <c r="G144" s="25">
        <v>0</v>
      </c>
      <c r="H144" s="25">
        <v>32209.96</v>
      </c>
      <c r="I144" s="25">
        <v>32209.96</v>
      </c>
      <c r="J144" s="25">
        <v>29194.32</v>
      </c>
      <c r="K144" s="25">
        <v>29194.32</v>
      </c>
      <c r="L144" s="26">
        <v>0</v>
      </c>
    </row>
    <row r="145" spans="1:12" x14ac:dyDescent="0.2">
      <c r="A145" s="23"/>
      <c r="B145" s="23" t="s">
        <v>107</v>
      </c>
      <c r="C145" s="23" t="s">
        <v>229</v>
      </c>
      <c r="D145" s="23" t="s">
        <v>377</v>
      </c>
      <c r="E145" s="25">
        <v>0</v>
      </c>
      <c r="F145" s="25">
        <v>0</v>
      </c>
      <c r="G145" s="25">
        <v>0</v>
      </c>
      <c r="H145" s="25">
        <v>7400</v>
      </c>
      <c r="I145" s="25">
        <v>7400</v>
      </c>
      <c r="J145" s="25">
        <v>3473.1099999999997</v>
      </c>
      <c r="K145" s="25">
        <v>3473.1099999999997</v>
      </c>
      <c r="L145" s="26">
        <v>0</v>
      </c>
    </row>
    <row r="146" spans="1:12" x14ac:dyDescent="0.2">
      <c r="A146" s="23"/>
      <c r="B146" s="23"/>
      <c r="C146" s="23" t="s">
        <v>312</v>
      </c>
      <c r="D146" s="23"/>
      <c r="E146" s="25">
        <v>0</v>
      </c>
      <c r="F146" s="25">
        <v>0</v>
      </c>
      <c r="G146" s="25">
        <v>0</v>
      </c>
      <c r="H146" s="25">
        <v>7400</v>
      </c>
      <c r="I146" s="25">
        <v>7400</v>
      </c>
      <c r="J146" s="25">
        <v>3473.1099999999997</v>
      </c>
      <c r="K146" s="25">
        <v>3473.1099999999997</v>
      </c>
      <c r="L146" s="26">
        <v>0</v>
      </c>
    </row>
    <row r="147" spans="1:12" x14ac:dyDescent="0.2">
      <c r="A147" s="23"/>
      <c r="B147" s="23" t="s">
        <v>313</v>
      </c>
      <c r="C147" s="23"/>
      <c r="D147" s="23"/>
      <c r="E147" s="25">
        <v>0</v>
      </c>
      <c r="F147" s="25">
        <v>0</v>
      </c>
      <c r="G147" s="25">
        <v>0</v>
      </c>
      <c r="H147" s="25">
        <v>7400</v>
      </c>
      <c r="I147" s="25">
        <v>7400</v>
      </c>
      <c r="J147" s="25">
        <v>3473.1099999999997</v>
      </c>
      <c r="K147" s="25">
        <v>3473.1099999999997</v>
      </c>
      <c r="L147" s="26">
        <v>0</v>
      </c>
    </row>
    <row r="148" spans="1:12" x14ac:dyDescent="0.2">
      <c r="A148" s="23" t="s">
        <v>410</v>
      </c>
      <c r="B148" s="23"/>
      <c r="C148" s="23"/>
      <c r="D148" s="23"/>
      <c r="E148" s="25">
        <v>0</v>
      </c>
      <c r="F148" s="25">
        <v>0</v>
      </c>
      <c r="G148" s="25">
        <v>0</v>
      </c>
      <c r="H148" s="25">
        <v>39609.96</v>
      </c>
      <c r="I148" s="25">
        <v>39609.96</v>
      </c>
      <c r="J148" s="25">
        <v>32667.43</v>
      </c>
      <c r="K148" s="25">
        <v>32667.43</v>
      </c>
      <c r="L148" s="26">
        <v>0</v>
      </c>
    </row>
    <row r="149" spans="1:12" x14ac:dyDescent="0.2">
      <c r="A149" s="23" t="s">
        <v>271</v>
      </c>
      <c r="B149" s="23" t="s">
        <v>113</v>
      </c>
      <c r="C149" s="23" t="s">
        <v>235</v>
      </c>
      <c r="D149" s="23" t="s">
        <v>377</v>
      </c>
      <c r="E149" s="25">
        <v>364469</v>
      </c>
      <c r="F149" s="25">
        <v>0</v>
      </c>
      <c r="G149" s="25">
        <v>364469</v>
      </c>
      <c r="H149" s="25">
        <v>347093.75</v>
      </c>
      <c r="I149" s="25">
        <v>347093.75</v>
      </c>
      <c r="J149" s="25">
        <v>283155.17000000004</v>
      </c>
      <c r="K149" s="25">
        <v>283155.17000000004</v>
      </c>
      <c r="L149" s="26">
        <v>0.77689781572644045</v>
      </c>
    </row>
    <row r="150" spans="1:12" x14ac:dyDescent="0.2">
      <c r="A150" s="23"/>
      <c r="B150" s="23"/>
      <c r="C150" s="23"/>
      <c r="D150" s="23" t="s">
        <v>378</v>
      </c>
      <c r="E150" s="25">
        <v>3900</v>
      </c>
      <c r="F150" s="25">
        <v>600</v>
      </c>
      <c r="G150" s="25">
        <v>4500</v>
      </c>
      <c r="H150" s="25">
        <v>4170.22</v>
      </c>
      <c r="I150" s="25">
        <v>4170.22</v>
      </c>
      <c r="J150" s="25">
        <v>2039.3200000000002</v>
      </c>
      <c r="K150" s="25">
        <v>2039.3200000000002</v>
      </c>
      <c r="L150" s="26">
        <v>0.45318222222222226</v>
      </c>
    </row>
    <row r="151" spans="1:12" x14ac:dyDescent="0.2">
      <c r="A151" s="23"/>
      <c r="B151" s="23"/>
      <c r="C151" s="23" t="s">
        <v>411</v>
      </c>
      <c r="D151" s="23"/>
      <c r="E151" s="25">
        <v>368369</v>
      </c>
      <c r="F151" s="25">
        <v>600</v>
      </c>
      <c r="G151" s="25">
        <v>368969</v>
      </c>
      <c r="H151" s="25">
        <v>351263.97</v>
      </c>
      <c r="I151" s="25">
        <v>351263.97</v>
      </c>
      <c r="J151" s="25">
        <v>285194.49000000005</v>
      </c>
      <c r="K151" s="25">
        <v>285194.49000000005</v>
      </c>
      <c r="L151" s="26">
        <v>0.77294973290439029</v>
      </c>
    </row>
    <row r="152" spans="1:12" x14ac:dyDescent="0.2">
      <c r="A152" s="23"/>
      <c r="B152" s="23" t="s">
        <v>412</v>
      </c>
      <c r="C152" s="23"/>
      <c r="D152" s="23"/>
      <c r="E152" s="25">
        <v>368369</v>
      </c>
      <c r="F152" s="25">
        <v>600</v>
      </c>
      <c r="G152" s="25">
        <v>368969</v>
      </c>
      <c r="H152" s="25">
        <v>351263.97</v>
      </c>
      <c r="I152" s="25">
        <v>351263.97</v>
      </c>
      <c r="J152" s="25">
        <v>285194.49000000005</v>
      </c>
      <c r="K152" s="25">
        <v>285194.49000000005</v>
      </c>
      <c r="L152" s="26">
        <v>0.77294973290439029</v>
      </c>
    </row>
    <row r="153" spans="1:12" x14ac:dyDescent="0.2">
      <c r="A153" s="23"/>
      <c r="B153" s="23" t="s">
        <v>114</v>
      </c>
      <c r="C153" s="23" t="s">
        <v>149</v>
      </c>
      <c r="D153" s="23" t="s">
        <v>377</v>
      </c>
      <c r="E153" s="25">
        <v>527917</v>
      </c>
      <c r="F153" s="25">
        <v>0</v>
      </c>
      <c r="G153" s="25">
        <v>527917</v>
      </c>
      <c r="H153" s="25">
        <v>586868.19000000006</v>
      </c>
      <c r="I153" s="25">
        <v>586868.19000000006</v>
      </c>
      <c r="J153" s="25">
        <v>504802.03999999992</v>
      </c>
      <c r="K153" s="25">
        <v>504802.03999999992</v>
      </c>
      <c r="L153" s="26">
        <v>0.95621478376335656</v>
      </c>
    </row>
    <row r="154" spans="1:12" x14ac:dyDescent="0.2">
      <c r="A154" s="23"/>
      <c r="B154" s="23"/>
      <c r="C154" s="23"/>
      <c r="D154" s="23" t="s">
        <v>378</v>
      </c>
      <c r="E154" s="25">
        <v>146402</v>
      </c>
      <c r="F154" s="25">
        <v>77400</v>
      </c>
      <c r="G154" s="25">
        <v>223802</v>
      </c>
      <c r="H154" s="25">
        <v>205771.57</v>
      </c>
      <c r="I154" s="25">
        <v>204345.40000000002</v>
      </c>
      <c r="J154" s="25">
        <v>145254.03</v>
      </c>
      <c r="K154" s="25">
        <v>144292.14000000001</v>
      </c>
      <c r="L154" s="26">
        <v>0.6490291865130785</v>
      </c>
    </row>
    <row r="155" spans="1:12" x14ac:dyDescent="0.2">
      <c r="A155" s="23"/>
      <c r="B155" s="23"/>
      <c r="C155" s="23"/>
      <c r="D155" s="23" t="s">
        <v>379</v>
      </c>
      <c r="E155" s="25">
        <v>54039</v>
      </c>
      <c r="F155" s="25">
        <v>-9232.7800000000007</v>
      </c>
      <c r="G155" s="25">
        <v>44806.22</v>
      </c>
      <c r="H155" s="25">
        <v>0</v>
      </c>
      <c r="I155" s="25">
        <v>0</v>
      </c>
      <c r="J155" s="25">
        <v>0</v>
      </c>
      <c r="K155" s="25">
        <v>0</v>
      </c>
      <c r="L155" s="26">
        <v>0</v>
      </c>
    </row>
    <row r="156" spans="1:12" x14ac:dyDescent="0.2">
      <c r="A156" s="23"/>
      <c r="B156" s="23"/>
      <c r="C156" s="23"/>
      <c r="D156" s="23" t="s">
        <v>287</v>
      </c>
      <c r="E156" s="25">
        <v>10000</v>
      </c>
      <c r="F156" s="25">
        <v>112864.02</v>
      </c>
      <c r="G156" s="25">
        <v>122864.02</v>
      </c>
      <c r="H156" s="25">
        <v>66464.7</v>
      </c>
      <c r="I156" s="25">
        <v>66464.7</v>
      </c>
      <c r="J156" s="25">
        <v>15567.86</v>
      </c>
      <c r="K156" s="25">
        <v>15567.86</v>
      </c>
      <c r="L156" s="26">
        <v>0.12670804683095996</v>
      </c>
    </row>
    <row r="157" spans="1:12" x14ac:dyDescent="0.2">
      <c r="A157" s="23"/>
      <c r="B157" s="23"/>
      <c r="C157" s="23" t="s">
        <v>319</v>
      </c>
      <c r="D157" s="23"/>
      <c r="E157" s="25">
        <v>738358</v>
      </c>
      <c r="F157" s="25">
        <v>181031.24</v>
      </c>
      <c r="G157" s="25">
        <v>919389.24</v>
      </c>
      <c r="H157" s="25">
        <v>859104.46</v>
      </c>
      <c r="I157" s="25">
        <v>857678.29</v>
      </c>
      <c r="J157" s="25">
        <v>665623.92999999993</v>
      </c>
      <c r="K157" s="25">
        <v>664662.03999999992</v>
      </c>
      <c r="L157" s="26">
        <v>0.72398490328209608</v>
      </c>
    </row>
    <row r="158" spans="1:12" x14ac:dyDescent="0.2">
      <c r="A158" s="23"/>
      <c r="B158" s="23" t="s">
        <v>320</v>
      </c>
      <c r="C158" s="23"/>
      <c r="D158" s="23"/>
      <c r="E158" s="25">
        <v>738358</v>
      </c>
      <c r="F158" s="25">
        <v>181031.24</v>
      </c>
      <c r="G158" s="25">
        <v>919389.24</v>
      </c>
      <c r="H158" s="25">
        <v>859104.46</v>
      </c>
      <c r="I158" s="25">
        <v>857678.29</v>
      </c>
      <c r="J158" s="25">
        <v>665623.92999999993</v>
      </c>
      <c r="K158" s="25">
        <v>664662.03999999992</v>
      </c>
      <c r="L158" s="26">
        <v>0.72398490328209608</v>
      </c>
    </row>
    <row r="159" spans="1:12" x14ac:dyDescent="0.2">
      <c r="A159" s="23"/>
      <c r="B159" s="23" t="s">
        <v>115</v>
      </c>
      <c r="C159" s="23" t="s">
        <v>84</v>
      </c>
      <c r="D159" s="23" t="s">
        <v>377</v>
      </c>
      <c r="E159" s="25">
        <v>333390</v>
      </c>
      <c r="F159" s="25">
        <v>0</v>
      </c>
      <c r="G159" s="25">
        <v>333390</v>
      </c>
      <c r="H159" s="25">
        <v>245193.77000000002</v>
      </c>
      <c r="I159" s="25">
        <v>245193.77000000002</v>
      </c>
      <c r="J159" s="25">
        <v>226544.51</v>
      </c>
      <c r="K159" s="25">
        <v>226544.51</v>
      </c>
      <c r="L159" s="26">
        <v>0.67951801193797057</v>
      </c>
    </row>
    <row r="160" spans="1:12" x14ac:dyDescent="0.2">
      <c r="A160" s="23"/>
      <c r="B160" s="23"/>
      <c r="C160" s="23"/>
      <c r="D160" s="23" t="s">
        <v>378</v>
      </c>
      <c r="E160" s="25">
        <v>78500</v>
      </c>
      <c r="F160" s="25">
        <v>0</v>
      </c>
      <c r="G160" s="25">
        <v>78500</v>
      </c>
      <c r="H160" s="25">
        <v>26814.799999999999</v>
      </c>
      <c r="I160" s="25">
        <v>26814.799999999999</v>
      </c>
      <c r="J160" s="25">
        <v>10149.949999999999</v>
      </c>
      <c r="K160" s="25">
        <v>9915.9499999999989</v>
      </c>
      <c r="L160" s="26">
        <v>0.12929872611464968</v>
      </c>
    </row>
    <row r="161" spans="1:12" x14ac:dyDescent="0.2">
      <c r="A161" s="23"/>
      <c r="B161" s="23"/>
      <c r="C161" s="23"/>
      <c r="D161" s="23" t="s">
        <v>379</v>
      </c>
      <c r="E161" s="25">
        <v>1944439</v>
      </c>
      <c r="F161" s="25">
        <v>289232.78000000003</v>
      </c>
      <c r="G161" s="25">
        <v>2233671.7799999998</v>
      </c>
      <c r="H161" s="25">
        <v>2127932.7799999998</v>
      </c>
      <c r="I161" s="25">
        <v>2118632.7799999998</v>
      </c>
      <c r="J161" s="25">
        <v>1958832.78</v>
      </c>
      <c r="K161" s="25">
        <v>1958832.78</v>
      </c>
      <c r="L161" s="26">
        <v>0.87695640762404237</v>
      </c>
    </row>
    <row r="162" spans="1:12" x14ac:dyDescent="0.2">
      <c r="A162" s="23"/>
      <c r="B162" s="23"/>
      <c r="C162" s="23" t="s">
        <v>321</v>
      </c>
      <c r="D162" s="23"/>
      <c r="E162" s="25">
        <v>2356329</v>
      </c>
      <c r="F162" s="25">
        <v>289232.78000000003</v>
      </c>
      <c r="G162" s="25">
        <v>2645561.7799999998</v>
      </c>
      <c r="H162" s="25">
        <v>2399941.3499999996</v>
      </c>
      <c r="I162" s="25">
        <v>2390641.3499999996</v>
      </c>
      <c r="J162" s="25">
        <v>2195527.2400000002</v>
      </c>
      <c r="K162" s="25">
        <v>2195293.2400000002</v>
      </c>
      <c r="L162" s="26">
        <v>0.82989074630493032</v>
      </c>
    </row>
    <row r="163" spans="1:12" x14ac:dyDescent="0.2">
      <c r="A163" s="23"/>
      <c r="B163" s="23" t="s">
        <v>322</v>
      </c>
      <c r="C163" s="23"/>
      <c r="D163" s="23"/>
      <c r="E163" s="25">
        <v>2356329</v>
      </c>
      <c r="F163" s="25">
        <v>289232.78000000003</v>
      </c>
      <c r="G163" s="25">
        <v>2645561.7799999998</v>
      </c>
      <c r="H163" s="25">
        <v>2399941.3499999996</v>
      </c>
      <c r="I163" s="25">
        <v>2390641.3499999996</v>
      </c>
      <c r="J163" s="25">
        <v>2195527.2400000002</v>
      </c>
      <c r="K163" s="25">
        <v>2195293.2400000002</v>
      </c>
      <c r="L163" s="26">
        <v>0.82989074630493032</v>
      </c>
    </row>
    <row r="164" spans="1:12" x14ac:dyDescent="0.2">
      <c r="A164" s="23" t="s">
        <v>323</v>
      </c>
      <c r="B164" s="23"/>
      <c r="C164" s="23"/>
      <c r="D164" s="23"/>
      <c r="E164" s="25">
        <v>3463056</v>
      </c>
      <c r="F164" s="25">
        <v>470864.02</v>
      </c>
      <c r="G164" s="25">
        <v>3933920.0199999996</v>
      </c>
      <c r="H164" s="25">
        <v>3610309.78</v>
      </c>
      <c r="I164" s="25">
        <v>3599583.61</v>
      </c>
      <c r="J164" s="25">
        <v>3146345.66</v>
      </c>
      <c r="K164" s="25">
        <v>3145149.77</v>
      </c>
      <c r="L164" s="26">
        <v>0.79979909200085864</v>
      </c>
    </row>
    <row r="165" spans="1:12" x14ac:dyDescent="0.2">
      <c r="A165" s="23" t="s">
        <v>280</v>
      </c>
      <c r="B165" s="23" t="s">
        <v>114</v>
      </c>
      <c r="C165" s="23" t="s">
        <v>149</v>
      </c>
      <c r="D165" s="23" t="s">
        <v>378</v>
      </c>
      <c r="E165" s="25">
        <v>293059</v>
      </c>
      <c r="F165" s="25">
        <v>-171430.41</v>
      </c>
      <c r="G165" s="25">
        <v>121628.59</v>
      </c>
      <c r="H165" s="25">
        <v>36888.26</v>
      </c>
      <c r="I165" s="25">
        <v>0</v>
      </c>
      <c r="J165" s="25">
        <v>0</v>
      </c>
      <c r="K165" s="25">
        <v>0</v>
      </c>
      <c r="L165" s="26">
        <v>0</v>
      </c>
    </row>
    <row r="166" spans="1:12" x14ac:dyDescent="0.2">
      <c r="A166" s="23"/>
      <c r="B166" s="23"/>
      <c r="C166" s="23"/>
      <c r="D166" s="23" t="s">
        <v>379</v>
      </c>
      <c r="E166" s="25">
        <v>0</v>
      </c>
      <c r="F166" s="25">
        <v>171430.41</v>
      </c>
      <c r="G166" s="25">
        <v>171430.41</v>
      </c>
      <c r="H166" s="25">
        <v>171430.39999999999</v>
      </c>
      <c r="I166" s="25">
        <v>171430.39999999999</v>
      </c>
      <c r="J166" s="25">
        <v>137144.32000000001</v>
      </c>
      <c r="K166" s="25">
        <v>137144.32000000001</v>
      </c>
      <c r="L166" s="26">
        <v>0.79999995333383389</v>
      </c>
    </row>
    <row r="167" spans="1:12" x14ac:dyDescent="0.2">
      <c r="A167" s="23"/>
      <c r="B167" s="23"/>
      <c r="C167" s="23"/>
      <c r="D167" s="23" t="s">
        <v>287</v>
      </c>
      <c r="E167" s="25">
        <v>1460873</v>
      </c>
      <c r="F167" s="25">
        <v>512055.71</v>
      </c>
      <c r="G167" s="25">
        <v>1972928.71</v>
      </c>
      <c r="H167" s="25">
        <v>1769421.41</v>
      </c>
      <c r="I167" s="25">
        <v>1465648.1700000002</v>
      </c>
      <c r="J167" s="25">
        <v>855958.26</v>
      </c>
      <c r="K167" s="25">
        <v>786319.64</v>
      </c>
      <c r="L167" s="26">
        <v>0.43385159112008664</v>
      </c>
    </row>
    <row r="168" spans="1:12" x14ac:dyDescent="0.2">
      <c r="A168" s="23"/>
      <c r="B168" s="23"/>
      <c r="C168" s="23" t="s">
        <v>319</v>
      </c>
      <c r="D168" s="23"/>
      <c r="E168" s="25">
        <v>1753932</v>
      </c>
      <c r="F168" s="25">
        <v>512055.71</v>
      </c>
      <c r="G168" s="25">
        <v>2265987.71</v>
      </c>
      <c r="H168" s="25">
        <v>1977740.0699999998</v>
      </c>
      <c r="I168" s="25">
        <v>1637078.57</v>
      </c>
      <c r="J168" s="25">
        <v>993102.58000000007</v>
      </c>
      <c r="K168" s="25">
        <v>923463.96</v>
      </c>
      <c r="L168" s="26">
        <v>0.43826476887643845</v>
      </c>
    </row>
    <row r="169" spans="1:12" x14ac:dyDescent="0.2">
      <c r="A169" s="23"/>
      <c r="B169" s="23" t="s">
        <v>320</v>
      </c>
      <c r="C169" s="23"/>
      <c r="D169" s="23"/>
      <c r="E169" s="25">
        <v>1753932</v>
      </c>
      <c r="F169" s="25">
        <v>512055.71</v>
      </c>
      <c r="G169" s="25">
        <v>2265987.71</v>
      </c>
      <c r="H169" s="25">
        <v>1977740.0699999998</v>
      </c>
      <c r="I169" s="25">
        <v>1637078.57</v>
      </c>
      <c r="J169" s="25">
        <v>993102.58000000007</v>
      </c>
      <c r="K169" s="25">
        <v>923463.96</v>
      </c>
      <c r="L169" s="26">
        <v>0.43826476887643845</v>
      </c>
    </row>
    <row r="170" spans="1:12" x14ac:dyDescent="0.2">
      <c r="A170" s="23"/>
      <c r="B170" s="23" t="s">
        <v>115</v>
      </c>
      <c r="C170" s="23" t="s">
        <v>84</v>
      </c>
      <c r="D170" s="23" t="s">
        <v>378</v>
      </c>
      <c r="E170" s="25">
        <v>248628</v>
      </c>
      <c r="F170" s="25">
        <v>-38441</v>
      </c>
      <c r="G170" s="25">
        <v>210187</v>
      </c>
      <c r="H170" s="25">
        <v>121659.87</v>
      </c>
      <c r="I170" s="25">
        <v>68886.16</v>
      </c>
      <c r="J170" s="25">
        <v>36172.020000000004</v>
      </c>
      <c r="K170" s="25">
        <v>36172.020000000004</v>
      </c>
      <c r="L170" s="26">
        <v>0.17209446825921682</v>
      </c>
    </row>
    <row r="171" spans="1:12" x14ac:dyDescent="0.2">
      <c r="A171" s="23"/>
      <c r="B171" s="23"/>
      <c r="C171" s="23"/>
      <c r="D171" s="23" t="s">
        <v>379</v>
      </c>
      <c r="E171" s="25">
        <v>44635</v>
      </c>
      <c r="F171" s="25">
        <v>38441</v>
      </c>
      <c r="G171" s="25">
        <v>83076</v>
      </c>
      <c r="H171" s="25">
        <v>44634.400000000001</v>
      </c>
      <c r="I171" s="25">
        <v>44634.400000000001</v>
      </c>
      <c r="J171" s="25">
        <v>44634.400000000001</v>
      </c>
      <c r="K171" s="25">
        <v>44634.400000000001</v>
      </c>
      <c r="L171" s="26">
        <v>0.53727189561365496</v>
      </c>
    </row>
    <row r="172" spans="1:12" x14ac:dyDescent="0.2">
      <c r="A172" s="23"/>
      <c r="B172" s="23"/>
      <c r="C172" s="23"/>
      <c r="D172" s="23" t="s">
        <v>287</v>
      </c>
      <c r="E172" s="25">
        <v>0</v>
      </c>
      <c r="F172" s="25">
        <v>923868</v>
      </c>
      <c r="G172" s="25">
        <v>923868</v>
      </c>
      <c r="H172" s="25">
        <v>846845.57</v>
      </c>
      <c r="I172" s="25">
        <v>365529.96</v>
      </c>
      <c r="J172" s="25">
        <v>9453.8799999999992</v>
      </c>
      <c r="K172" s="25">
        <v>9453.8799999999992</v>
      </c>
      <c r="L172" s="26">
        <v>1.0232933709144595E-2</v>
      </c>
    </row>
    <row r="173" spans="1:12" x14ac:dyDescent="0.2">
      <c r="A173" s="23"/>
      <c r="B173" s="23"/>
      <c r="C173" s="23" t="s">
        <v>321</v>
      </c>
      <c r="D173" s="23"/>
      <c r="E173" s="25">
        <v>293263</v>
      </c>
      <c r="F173" s="25">
        <v>923868</v>
      </c>
      <c r="G173" s="25">
        <v>1217131</v>
      </c>
      <c r="H173" s="25">
        <v>1013139.84</v>
      </c>
      <c r="I173" s="25">
        <v>479050.52</v>
      </c>
      <c r="J173" s="25">
        <v>90260.300000000017</v>
      </c>
      <c r="K173" s="25">
        <v>90260.300000000017</v>
      </c>
      <c r="L173" s="26">
        <v>7.4158245907794657E-2</v>
      </c>
    </row>
    <row r="174" spans="1:12" x14ac:dyDescent="0.2">
      <c r="A174" s="23"/>
      <c r="B174" s="23" t="s">
        <v>322</v>
      </c>
      <c r="C174" s="23"/>
      <c r="D174" s="23"/>
      <c r="E174" s="25">
        <v>293263</v>
      </c>
      <c r="F174" s="25">
        <v>923868</v>
      </c>
      <c r="G174" s="25">
        <v>1217131</v>
      </c>
      <c r="H174" s="25">
        <v>1013139.84</v>
      </c>
      <c r="I174" s="25">
        <v>479050.52</v>
      </c>
      <c r="J174" s="25">
        <v>90260.300000000017</v>
      </c>
      <c r="K174" s="25">
        <v>90260.300000000017</v>
      </c>
      <c r="L174" s="26">
        <v>7.4158245907794657E-2</v>
      </c>
    </row>
    <row r="175" spans="1:12" x14ac:dyDescent="0.2">
      <c r="A175" s="23" t="s">
        <v>324</v>
      </c>
      <c r="B175" s="23"/>
      <c r="C175" s="23"/>
      <c r="D175" s="23"/>
      <c r="E175" s="25">
        <v>2047195</v>
      </c>
      <c r="F175" s="25">
        <v>1435923.71</v>
      </c>
      <c r="G175" s="25">
        <v>3483118.71</v>
      </c>
      <c r="H175" s="25">
        <v>2990879.9099999997</v>
      </c>
      <c r="I175" s="25">
        <v>2116129.09</v>
      </c>
      <c r="J175" s="25">
        <v>1083362.8799999999</v>
      </c>
      <c r="K175" s="25">
        <v>1013724.26</v>
      </c>
      <c r="L175" s="26">
        <v>0.31103243104797879</v>
      </c>
    </row>
    <row r="176" spans="1:12" x14ac:dyDescent="0.2">
      <c r="A176" s="23" t="s">
        <v>272</v>
      </c>
      <c r="B176" s="23" t="s">
        <v>119</v>
      </c>
      <c r="C176" s="23" t="s">
        <v>236</v>
      </c>
      <c r="D176" s="23" t="s">
        <v>377</v>
      </c>
      <c r="E176" s="25">
        <v>336879</v>
      </c>
      <c r="F176" s="25">
        <v>-5000</v>
      </c>
      <c r="G176" s="25">
        <v>331879</v>
      </c>
      <c r="H176" s="25">
        <v>306095.29999999993</v>
      </c>
      <c r="I176" s="25">
        <v>306095.29999999993</v>
      </c>
      <c r="J176" s="25">
        <v>284025.55</v>
      </c>
      <c r="K176" s="25">
        <v>284025.55</v>
      </c>
      <c r="L176" s="26">
        <v>0.85581055143591489</v>
      </c>
    </row>
    <row r="177" spans="1:12" x14ac:dyDescent="0.2">
      <c r="A177" s="23"/>
      <c r="B177" s="23"/>
      <c r="C177" s="23"/>
      <c r="D177" s="23" t="s">
        <v>378</v>
      </c>
      <c r="E177" s="25">
        <v>500</v>
      </c>
      <c r="F177" s="25">
        <v>0</v>
      </c>
      <c r="G177" s="25">
        <v>500</v>
      </c>
      <c r="H177" s="25">
        <v>0</v>
      </c>
      <c r="I177" s="25">
        <v>0</v>
      </c>
      <c r="J177" s="25">
        <v>0</v>
      </c>
      <c r="K177" s="25">
        <v>0</v>
      </c>
      <c r="L177" s="26">
        <v>0</v>
      </c>
    </row>
    <row r="178" spans="1:12" x14ac:dyDescent="0.2">
      <c r="A178" s="23"/>
      <c r="B178" s="23"/>
      <c r="C178" s="23" t="s">
        <v>413</v>
      </c>
      <c r="D178" s="23"/>
      <c r="E178" s="25">
        <v>337379</v>
      </c>
      <c r="F178" s="25">
        <v>-5000</v>
      </c>
      <c r="G178" s="25">
        <v>332379</v>
      </c>
      <c r="H178" s="25">
        <v>306095.29999999993</v>
      </c>
      <c r="I178" s="25">
        <v>306095.29999999993</v>
      </c>
      <c r="J178" s="25">
        <v>284025.55</v>
      </c>
      <c r="K178" s="25">
        <v>284025.55</v>
      </c>
      <c r="L178" s="26">
        <v>0.85452314977781385</v>
      </c>
    </row>
    <row r="179" spans="1:12" x14ac:dyDescent="0.2">
      <c r="A179" s="23"/>
      <c r="B179" s="23" t="s">
        <v>414</v>
      </c>
      <c r="C179" s="23"/>
      <c r="D179" s="23"/>
      <c r="E179" s="25">
        <v>337379</v>
      </c>
      <c r="F179" s="25">
        <v>-5000</v>
      </c>
      <c r="G179" s="25">
        <v>332379</v>
      </c>
      <c r="H179" s="25">
        <v>306095.29999999993</v>
      </c>
      <c r="I179" s="25">
        <v>306095.29999999993</v>
      </c>
      <c r="J179" s="25">
        <v>284025.55</v>
      </c>
      <c r="K179" s="25">
        <v>284025.55</v>
      </c>
      <c r="L179" s="26">
        <v>0.85452314977781385</v>
      </c>
    </row>
    <row r="180" spans="1:12" x14ac:dyDescent="0.2">
      <c r="A180" s="23"/>
      <c r="B180" s="23" t="s">
        <v>120</v>
      </c>
      <c r="C180" s="23" t="s">
        <v>237</v>
      </c>
      <c r="D180" s="23" t="s">
        <v>377</v>
      </c>
      <c r="E180" s="25">
        <v>95336</v>
      </c>
      <c r="F180" s="25">
        <v>0</v>
      </c>
      <c r="G180" s="25">
        <v>95336</v>
      </c>
      <c r="H180" s="25">
        <v>98915.7</v>
      </c>
      <c r="I180" s="25">
        <v>98915.7</v>
      </c>
      <c r="J180" s="25">
        <v>82648.63</v>
      </c>
      <c r="K180" s="25">
        <v>82648.63</v>
      </c>
      <c r="L180" s="26">
        <v>0.86691942183435433</v>
      </c>
    </row>
    <row r="181" spans="1:12" x14ac:dyDescent="0.2">
      <c r="A181" s="23"/>
      <c r="B181" s="23"/>
      <c r="C181" s="23"/>
      <c r="D181" s="23" t="s">
        <v>378</v>
      </c>
      <c r="E181" s="25">
        <v>3998617</v>
      </c>
      <c r="F181" s="25">
        <v>-85625</v>
      </c>
      <c r="G181" s="25">
        <v>3912992</v>
      </c>
      <c r="H181" s="25">
        <v>3880775.8800000004</v>
      </c>
      <c r="I181" s="25">
        <v>3875830.32</v>
      </c>
      <c r="J181" s="25">
        <v>2906192.1</v>
      </c>
      <c r="K181" s="25">
        <v>2906192.1</v>
      </c>
      <c r="L181" s="26">
        <v>0.74270330734128776</v>
      </c>
    </row>
    <row r="182" spans="1:12" x14ac:dyDescent="0.2">
      <c r="A182" s="23"/>
      <c r="B182" s="23"/>
      <c r="C182" s="23"/>
      <c r="D182" s="23" t="s">
        <v>379</v>
      </c>
      <c r="E182" s="25">
        <v>37300</v>
      </c>
      <c r="F182" s="25">
        <v>0</v>
      </c>
      <c r="G182" s="25">
        <v>37300</v>
      </c>
      <c r="H182" s="25">
        <v>37300</v>
      </c>
      <c r="I182" s="25">
        <v>37299.990000000005</v>
      </c>
      <c r="J182" s="25">
        <v>37299.990000000005</v>
      </c>
      <c r="K182" s="25">
        <v>37299.990000000005</v>
      </c>
      <c r="L182" s="26">
        <v>0.99999973190348534</v>
      </c>
    </row>
    <row r="183" spans="1:12" x14ac:dyDescent="0.2">
      <c r="A183" s="23"/>
      <c r="B183" s="23"/>
      <c r="C183" s="23"/>
      <c r="D183" s="23" t="s">
        <v>287</v>
      </c>
      <c r="E183" s="25">
        <v>58400</v>
      </c>
      <c r="F183" s="25">
        <v>22000</v>
      </c>
      <c r="G183" s="25">
        <v>80400</v>
      </c>
      <c r="H183" s="25">
        <v>64003.35</v>
      </c>
      <c r="I183" s="25">
        <v>64003.35</v>
      </c>
      <c r="J183" s="25">
        <v>10456.49</v>
      </c>
      <c r="K183" s="25">
        <v>10456.49</v>
      </c>
      <c r="L183" s="26">
        <v>0.13005584577114426</v>
      </c>
    </row>
    <row r="184" spans="1:12" x14ac:dyDescent="0.2">
      <c r="A184" s="23"/>
      <c r="B184" s="23"/>
      <c r="C184" s="23" t="s">
        <v>325</v>
      </c>
      <c r="D184" s="23"/>
      <c r="E184" s="25">
        <v>4189653</v>
      </c>
      <c r="F184" s="25">
        <v>-63625</v>
      </c>
      <c r="G184" s="25">
        <v>4126028</v>
      </c>
      <c r="H184" s="25">
        <v>4080994.9300000006</v>
      </c>
      <c r="I184" s="25">
        <v>4076049.3600000003</v>
      </c>
      <c r="J184" s="25">
        <v>3036597.2100000004</v>
      </c>
      <c r="K184" s="25">
        <v>3036597.2100000004</v>
      </c>
      <c r="L184" s="26">
        <v>0.73596136768824649</v>
      </c>
    </row>
    <row r="185" spans="1:12" x14ac:dyDescent="0.2">
      <c r="A185" s="23"/>
      <c r="B185" s="23" t="s">
        <v>326</v>
      </c>
      <c r="C185" s="23"/>
      <c r="D185" s="23"/>
      <c r="E185" s="25">
        <v>4189653</v>
      </c>
      <c r="F185" s="25">
        <v>-63625</v>
      </c>
      <c r="G185" s="25">
        <v>4126028</v>
      </c>
      <c r="H185" s="25">
        <v>4080994.9300000006</v>
      </c>
      <c r="I185" s="25">
        <v>4076049.3600000003</v>
      </c>
      <c r="J185" s="25">
        <v>3036597.2100000004</v>
      </c>
      <c r="K185" s="25">
        <v>3036597.2100000004</v>
      </c>
      <c r="L185" s="26">
        <v>0.73596136768824649</v>
      </c>
    </row>
    <row r="186" spans="1:12" x14ac:dyDescent="0.2">
      <c r="A186" s="23"/>
      <c r="B186" s="23" t="s">
        <v>121</v>
      </c>
      <c r="C186" s="23" t="s">
        <v>238</v>
      </c>
      <c r="D186" s="23" t="s">
        <v>377</v>
      </c>
      <c r="E186" s="25">
        <v>1899396</v>
      </c>
      <c r="F186" s="25">
        <v>49285</v>
      </c>
      <c r="G186" s="25">
        <v>1948681</v>
      </c>
      <c r="H186" s="25">
        <v>1896359.2799999998</v>
      </c>
      <c r="I186" s="25">
        <v>1896359.2799999998</v>
      </c>
      <c r="J186" s="25">
        <v>1680987.85</v>
      </c>
      <c r="K186" s="25">
        <v>1680987.85</v>
      </c>
      <c r="L186" s="26">
        <v>0.86262854207538331</v>
      </c>
    </row>
    <row r="187" spans="1:12" x14ac:dyDescent="0.2">
      <c r="A187" s="23"/>
      <c r="B187" s="23"/>
      <c r="C187" s="23"/>
      <c r="D187" s="23" t="s">
        <v>378</v>
      </c>
      <c r="E187" s="25">
        <v>3729200</v>
      </c>
      <c r="F187" s="25">
        <v>0</v>
      </c>
      <c r="G187" s="25">
        <v>3729200</v>
      </c>
      <c r="H187" s="25">
        <v>3684507.63</v>
      </c>
      <c r="I187" s="25">
        <v>3656520.9699999997</v>
      </c>
      <c r="J187" s="25">
        <v>2613858.4499999997</v>
      </c>
      <c r="K187" s="25">
        <v>2613858.4499999997</v>
      </c>
      <c r="L187" s="26">
        <v>0.70091667113590039</v>
      </c>
    </row>
    <row r="188" spans="1:12" x14ac:dyDescent="0.2">
      <c r="A188" s="23"/>
      <c r="B188" s="23"/>
      <c r="C188" s="23"/>
      <c r="D188" s="23" t="s">
        <v>287</v>
      </c>
      <c r="E188" s="25">
        <v>352498</v>
      </c>
      <c r="F188" s="25">
        <v>448.27</v>
      </c>
      <c r="G188" s="25">
        <v>352946.27</v>
      </c>
      <c r="H188" s="25">
        <v>327326.46000000002</v>
      </c>
      <c r="I188" s="25">
        <v>327326.46000000002</v>
      </c>
      <c r="J188" s="25">
        <v>139131.54</v>
      </c>
      <c r="K188" s="25">
        <v>139131.54</v>
      </c>
      <c r="L188" s="26">
        <v>0.39420034103207835</v>
      </c>
    </row>
    <row r="189" spans="1:12" x14ac:dyDescent="0.2">
      <c r="A189" s="23"/>
      <c r="B189" s="23"/>
      <c r="C189" s="23" t="s">
        <v>327</v>
      </c>
      <c r="D189" s="23"/>
      <c r="E189" s="25">
        <v>5981094</v>
      </c>
      <c r="F189" s="25">
        <v>49733.27</v>
      </c>
      <c r="G189" s="25">
        <v>6030827.2699999996</v>
      </c>
      <c r="H189" s="25">
        <v>5908193.3700000001</v>
      </c>
      <c r="I189" s="25">
        <v>5880206.71</v>
      </c>
      <c r="J189" s="25">
        <v>4433977.84</v>
      </c>
      <c r="K189" s="25">
        <v>4433977.84</v>
      </c>
      <c r="L189" s="26">
        <v>0.73521884170958851</v>
      </c>
    </row>
    <row r="190" spans="1:12" x14ac:dyDescent="0.2">
      <c r="A190" s="23"/>
      <c r="B190" s="23" t="s">
        <v>328</v>
      </c>
      <c r="C190" s="23"/>
      <c r="D190" s="23"/>
      <c r="E190" s="25">
        <v>5981094</v>
      </c>
      <c r="F190" s="25">
        <v>49733.27</v>
      </c>
      <c r="G190" s="25">
        <v>6030827.2699999996</v>
      </c>
      <c r="H190" s="25">
        <v>5908193.3700000001</v>
      </c>
      <c r="I190" s="25">
        <v>5880206.71</v>
      </c>
      <c r="J190" s="25">
        <v>4433977.84</v>
      </c>
      <c r="K190" s="25">
        <v>4433977.84</v>
      </c>
      <c r="L190" s="26">
        <v>0.73521884170958851</v>
      </c>
    </row>
    <row r="191" spans="1:12" x14ac:dyDescent="0.2">
      <c r="A191" s="23"/>
      <c r="B191" s="23" t="s">
        <v>122</v>
      </c>
      <c r="C191" s="23" t="s">
        <v>239</v>
      </c>
      <c r="D191" s="23" t="s">
        <v>378</v>
      </c>
      <c r="E191" s="25">
        <v>311250</v>
      </c>
      <c r="F191" s="25">
        <v>0</v>
      </c>
      <c r="G191" s="25">
        <v>311250</v>
      </c>
      <c r="H191" s="25">
        <v>289546.61</v>
      </c>
      <c r="I191" s="25">
        <v>289546.61</v>
      </c>
      <c r="J191" s="25">
        <v>207125.98</v>
      </c>
      <c r="K191" s="25">
        <v>207125.98</v>
      </c>
      <c r="L191" s="26">
        <v>0.66546499598393583</v>
      </c>
    </row>
    <row r="192" spans="1:12" x14ac:dyDescent="0.2">
      <c r="A192" s="23"/>
      <c r="B192" s="23"/>
      <c r="C192" s="23"/>
      <c r="D192" s="23" t="s">
        <v>379</v>
      </c>
      <c r="E192" s="25">
        <v>89000</v>
      </c>
      <c r="F192" s="25">
        <v>0</v>
      </c>
      <c r="G192" s="25">
        <v>89000</v>
      </c>
      <c r="H192" s="25">
        <v>89000</v>
      </c>
      <c r="I192" s="25">
        <v>29000</v>
      </c>
      <c r="J192" s="25">
        <v>29000</v>
      </c>
      <c r="K192" s="25">
        <v>29000</v>
      </c>
      <c r="L192" s="26">
        <v>0.3258426966292135</v>
      </c>
    </row>
    <row r="193" spans="1:12" x14ac:dyDescent="0.2">
      <c r="A193" s="23"/>
      <c r="B193" s="23"/>
      <c r="C193" s="23" t="s">
        <v>415</v>
      </c>
      <c r="D193" s="23"/>
      <c r="E193" s="25">
        <v>400250</v>
      </c>
      <c r="F193" s="25">
        <v>0</v>
      </c>
      <c r="G193" s="25">
        <v>400250</v>
      </c>
      <c r="H193" s="25">
        <v>378546.61</v>
      </c>
      <c r="I193" s="25">
        <v>318546.61</v>
      </c>
      <c r="J193" s="25">
        <v>236125.98</v>
      </c>
      <c r="K193" s="25">
        <v>236125.98</v>
      </c>
      <c r="L193" s="26">
        <v>0.58994623360399756</v>
      </c>
    </row>
    <row r="194" spans="1:12" x14ac:dyDescent="0.2">
      <c r="A194" s="23"/>
      <c r="B194" s="23" t="s">
        <v>416</v>
      </c>
      <c r="C194" s="23"/>
      <c r="D194" s="23"/>
      <c r="E194" s="25">
        <v>400250</v>
      </c>
      <c r="F194" s="25">
        <v>0</v>
      </c>
      <c r="G194" s="25">
        <v>400250</v>
      </c>
      <c r="H194" s="25">
        <v>378546.61</v>
      </c>
      <c r="I194" s="25">
        <v>318546.61</v>
      </c>
      <c r="J194" s="25">
        <v>236125.98</v>
      </c>
      <c r="K194" s="25">
        <v>236125.98</v>
      </c>
      <c r="L194" s="26">
        <v>0.58994623360399756</v>
      </c>
    </row>
    <row r="195" spans="1:12" x14ac:dyDescent="0.2">
      <c r="A195" s="23"/>
      <c r="B195" s="23" t="s">
        <v>123</v>
      </c>
      <c r="C195" s="23" t="s">
        <v>240</v>
      </c>
      <c r="D195" s="23" t="s">
        <v>377</v>
      </c>
      <c r="E195" s="25">
        <v>1411062</v>
      </c>
      <c r="F195" s="25">
        <v>60715</v>
      </c>
      <c r="G195" s="25">
        <v>1471777</v>
      </c>
      <c r="H195" s="25">
        <v>1413618.3399999999</v>
      </c>
      <c r="I195" s="25">
        <v>1413618.3399999999</v>
      </c>
      <c r="J195" s="25">
        <v>1209400.9100000001</v>
      </c>
      <c r="K195" s="25">
        <v>1209400.9100000001</v>
      </c>
      <c r="L195" s="26">
        <v>0.82172836645769032</v>
      </c>
    </row>
    <row r="196" spans="1:12" x14ac:dyDescent="0.2">
      <c r="A196" s="23"/>
      <c r="B196" s="23"/>
      <c r="C196" s="23"/>
      <c r="D196" s="23" t="s">
        <v>378</v>
      </c>
      <c r="E196" s="25">
        <v>556700</v>
      </c>
      <c r="F196" s="25">
        <v>0</v>
      </c>
      <c r="G196" s="25">
        <v>556700</v>
      </c>
      <c r="H196" s="25">
        <v>535380.34</v>
      </c>
      <c r="I196" s="25">
        <v>526195.82000000007</v>
      </c>
      <c r="J196" s="25">
        <v>354422.97</v>
      </c>
      <c r="K196" s="25">
        <v>348878.97</v>
      </c>
      <c r="L196" s="26">
        <v>0.636649847314532</v>
      </c>
    </row>
    <row r="197" spans="1:12" x14ac:dyDescent="0.2">
      <c r="A197" s="23"/>
      <c r="B197" s="23"/>
      <c r="C197" s="23"/>
      <c r="D197" s="23" t="s">
        <v>379</v>
      </c>
      <c r="E197" s="25">
        <v>3000</v>
      </c>
      <c r="F197" s="25">
        <v>0</v>
      </c>
      <c r="G197" s="25">
        <v>3000</v>
      </c>
      <c r="H197" s="25">
        <v>3000</v>
      </c>
      <c r="I197" s="25">
        <v>3000</v>
      </c>
      <c r="J197" s="25">
        <v>3000</v>
      </c>
      <c r="K197" s="25">
        <v>3000</v>
      </c>
      <c r="L197" s="26">
        <v>1</v>
      </c>
    </row>
    <row r="198" spans="1:12" x14ac:dyDescent="0.2">
      <c r="A198" s="23"/>
      <c r="B198" s="23"/>
      <c r="C198" s="23"/>
      <c r="D198" s="23" t="s">
        <v>287</v>
      </c>
      <c r="E198" s="25">
        <v>118000</v>
      </c>
      <c r="F198" s="25">
        <v>87507.66</v>
      </c>
      <c r="G198" s="25">
        <v>205507.66000000003</v>
      </c>
      <c r="H198" s="25">
        <v>123882.66</v>
      </c>
      <c r="I198" s="25">
        <v>64285.179999999993</v>
      </c>
      <c r="J198" s="25">
        <v>64285.179999999993</v>
      </c>
      <c r="K198" s="25">
        <v>64285.179999999993</v>
      </c>
      <c r="L198" s="26">
        <v>0.31281160030725852</v>
      </c>
    </row>
    <row r="199" spans="1:12" x14ac:dyDescent="0.2">
      <c r="A199" s="23"/>
      <c r="B199" s="23"/>
      <c r="C199" s="23" t="s">
        <v>329</v>
      </c>
      <c r="D199" s="23"/>
      <c r="E199" s="25">
        <v>2088762</v>
      </c>
      <c r="F199" s="25">
        <v>148222.66</v>
      </c>
      <c r="G199" s="25">
        <v>2236984.66</v>
      </c>
      <c r="H199" s="25">
        <v>2075881.3399999996</v>
      </c>
      <c r="I199" s="25">
        <v>2007099.3399999999</v>
      </c>
      <c r="J199" s="25">
        <v>1631109.06</v>
      </c>
      <c r="K199" s="25">
        <v>1625565.06</v>
      </c>
      <c r="L199" s="26">
        <v>0.72915522809172939</v>
      </c>
    </row>
    <row r="200" spans="1:12" x14ac:dyDescent="0.2">
      <c r="A200" s="23"/>
      <c r="B200" s="23" t="s">
        <v>330</v>
      </c>
      <c r="C200" s="23"/>
      <c r="D200" s="23"/>
      <c r="E200" s="25">
        <v>2088762</v>
      </c>
      <c r="F200" s="25">
        <v>148222.66</v>
      </c>
      <c r="G200" s="25">
        <v>2236984.66</v>
      </c>
      <c r="H200" s="25">
        <v>2075881.3399999996</v>
      </c>
      <c r="I200" s="25">
        <v>2007099.3399999999</v>
      </c>
      <c r="J200" s="25">
        <v>1631109.06</v>
      </c>
      <c r="K200" s="25">
        <v>1625565.06</v>
      </c>
      <c r="L200" s="26">
        <v>0.72915522809172939</v>
      </c>
    </row>
    <row r="201" spans="1:12" x14ac:dyDescent="0.2">
      <c r="A201" s="23"/>
      <c r="B201" s="23" t="s">
        <v>134</v>
      </c>
      <c r="C201" s="23" t="s">
        <v>241</v>
      </c>
      <c r="D201" s="23" t="s">
        <v>377</v>
      </c>
      <c r="E201" s="25">
        <v>184030</v>
      </c>
      <c r="F201" s="25">
        <v>0</v>
      </c>
      <c r="G201" s="25">
        <v>184030</v>
      </c>
      <c r="H201" s="25">
        <v>153640.31999999998</v>
      </c>
      <c r="I201" s="25">
        <v>153640.31999999998</v>
      </c>
      <c r="J201" s="25">
        <v>102283.54</v>
      </c>
      <c r="K201" s="25">
        <v>102283.54</v>
      </c>
      <c r="L201" s="26">
        <v>0.55579818507851975</v>
      </c>
    </row>
    <row r="202" spans="1:12" x14ac:dyDescent="0.2">
      <c r="A202" s="23"/>
      <c r="B202" s="23"/>
      <c r="C202" s="23"/>
      <c r="D202" s="23" t="s">
        <v>378</v>
      </c>
      <c r="E202" s="25">
        <v>498000</v>
      </c>
      <c r="F202" s="25">
        <v>0</v>
      </c>
      <c r="G202" s="25">
        <v>498000</v>
      </c>
      <c r="H202" s="25">
        <v>330659.41000000003</v>
      </c>
      <c r="I202" s="25">
        <v>329761.05</v>
      </c>
      <c r="J202" s="25">
        <v>172990.12</v>
      </c>
      <c r="K202" s="25">
        <v>170812.12</v>
      </c>
      <c r="L202" s="26">
        <v>0.347369718875502</v>
      </c>
    </row>
    <row r="203" spans="1:12" x14ac:dyDescent="0.2">
      <c r="A203" s="23"/>
      <c r="B203" s="23"/>
      <c r="C203" s="23"/>
      <c r="D203" s="23" t="s">
        <v>379</v>
      </c>
      <c r="E203" s="25">
        <v>10358000</v>
      </c>
      <c r="F203" s="25">
        <v>1810777.34</v>
      </c>
      <c r="G203" s="25">
        <v>12168777.34</v>
      </c>
      <c r="H203" s="25">
        <v>12119777.34</v>
      </c>
      <c r="I203" s="25">
        <v>12119777.34</v>
      </c>
      <c r="J203" s="25">
        <v>12103777.34</v>
      </c>
      <c r="K203" s="25">
        <v>10703777.34</v>
      </c>
      <c r="L203" s="26">
        <v>0.99465846089677901</v>
      </c>
    </row>
    <row r="204" spans="1:12" x14ac:dyDescent="0.2">
      <c r="A204" s="23"/>
      <c r="B204" s="23"/>
      <c r="C204" s="23"/>
      <c r="D204" s="23" t="s">
        <v>392</v>
      </c>
      <c r="E204" s="25">
        <v>115000</v>
      </c>
      <c r="F204" s="25">
        <v>0</v>
      </c>
      <c r="G204" s="25">
        <v>115000</v>
      </c>
      <c r="H204" s="25">
        <v>115000</v>
      </c>
      <c r="I204" s="25">
        <v>115000</v>
      </c>
      <c r="J204" s="25">
        <v>15000</v>
      </c>
      <c r="K204" s="25">
        <v>15000</v>
      </c>
      <c r="L204" s="26">
        <v>0.13043478260869565</v>
      </c>
    </row>
    <row r="205" spans="1:12" x14ac:dyDescent="0.2">
      <c r="A205" s="23"/>
      <c r="B205" s="23"/>
      <c r="C205" s="23" t="s">
        <v>331</v>
      </c>
      <c r="D205" s="23"/>
      <c r="E205" s="25">
        <v>11155030</v>
      </c>
      <c r="F205" s="25">
        <v>1810777.34</v>
      </c>
      <c r="G205" s="25">
        <v>12965807.34</v>
      </c>
      <c r="H205" s="25">
        <v>12719077.07</v>
      </c>
      <c r="I205" s="25">
        <v>12718178.709999999</v>
      </c>
      <c r="J205" s="25">
        <v>12394051</v>
      </c>
      <c r="K205" s="25">
        <v>10991873</v>
      </c>
      <c r="L205" s="26">
        <v>0.95590275830829985</v>
      </c>
    </row>
    <row r="206" spans="1:12" x14ac:dyDescent="0.2">
      <c r="A206" s="23"/>
      <c r="B206" s="23" t="s">
        <v>332</v>
      </c>
      <c r="C206" s="23"/>
      <c r="D206" s="23"/>
      <c r="E206" s="25">
        <v>11155030</v>
      </c>
      <c r="F206" s="25">
        <v>1810777.34</v>
      </c>
      <c r="G206" s="25">
        <v>12965807.34</v>
      </c>
      <c r="H206" s="25">
        <v>12719077.07</v>
      </c>
      <c r="I206" s="25">
        <v>12718178.709999999</v>
      </c>
      <c r="J206" s="25">
        <v>12394051</v>
      </c>
      <c r="K206" s="25">
        <v>10991873</v>
      </c>
      <c r="L206" s="26">
        <v>0.95590275830829985</v>
      </c>
    </row>
    <row r="207" spans="1:12" x14ac:dyDescent="0.2">
      <c r="A207" s="23" t="s">
        <v>333</v>
      </c>
      <c r="B207" s="23"/>
      <c r="C207" s="23"/>
      <c r="D207" s="23"/>
      <c r="E207" s="25">
        <v>24152168</v>
      </c>
      <c r="F207" s="25">
        <v>1940108.27</v>
      </c>
      <c r="G207" s="25">
        <v>26092276.27</v>
      </c>
      <c r="H207" s="25">
        <v>25468788.620000001</v>
      </c>
      <c r="I207" s="25">
        <v>25306176.030000001</v>
      </c>
      <c r="J207" s="25">
        <v>22015886.640000001</v>
      </c>
      <c r="K207" s="25">
        <v>20608164.640000001</v>
      </c>
      <c r="L207" s="26">
        <v>0.84377025646141557</v>
      </c>
    </row>
    <row r="208" spans="1:12" x14ac:dyDescent="0.2">
      <c r="A208" s="23" t="s">
        <v>281</v>
      </c>
      <c r="B208" s="23" t="s">
        <v>134</v>
      </c>
      <c r="C208" s="23" t="s">
        <v>241</v>
      </c>
      <c r="D208" s="23" t="s">
        <v>287</v>
      </c>
      <c r="E208" s="25">
        <v>802248</v>
      </c>
      <c r="F208" s="25">
        <v>885034</v>
      </c>
      <c r="G208" s="25">
        <v>1687282</v>
      </c>
      <c r="H208" s="25">
        <v>1661832.15</v>
      </c>
      <c r="I208" s="25">
        <v>1659827.59</v>
      </c>
      <c r="J208" s="25">
        <v>0</v>
      </c>
      <c r="K208" s="25">
        <v>0</v>
      </c>
      <c r="L208" s="26">
        <v>0</v>
      </c>
    </row>
    <row r="209" spans="1:12" x14ac:dyDescent="0.2">
      <c r="A209" s="23"/>
      <c r="B209" s="23"/>
      <c r="C209" s="23" t="s">
        <v>331</v>
      </c>
      <c r="D209" s="23"/>
      <c r="E209" s="25">
        <v>802248</v>
      </c>
      <c r="F209" s="25">
        <v>885034</v>
      </c>
      <c r="G209" s="25">
        <v>1687282</v>
      </c>
      <c r="H209" s="25">
        <v>1661832.15</v>
      </c>
      <c r="I209" s="25">
        <v>1659827.59</v>
      </c>
      <c r="J209" s="25">
        <v>0</v>
      </c>
      <c r="K209" s="25">
        <v>0</v>
      </c>
      <c r="L209" s="26">
        <v>0</v>
      </c>
    </row>
    <row r="210" spans="1:12" x14ac:dyDescent="0.2">
      <c r="A210" s="23"/>
      <c r="B210" s="23" t="s">
        <v>332</v>
      </c>
      <c r="C210" s="23"/>
      <c r="D210" s="23"/>
      <c r="E210" s="25">
        <v>802248</v>
      </c>
      <c r="F210" s="25">
        <v>885034</v>
      </c>
      <c r="G210" s="25">
        <v>1687282</v>
      </c>
      <c r="H210" s="25">
        <v>1661832.15</v>
      </c>
      <c r="I210" s="25">
        <v>1659827.59</v>
      </c>
      <c r="J210" s="25">
        <v>0</v>
      </c>
      <c r="K210" s="25">
        <v>0</v>
      </c>
      <c r="L210" s="26">
        <v>0</v>
      </c>
    </row>
    <row r="211" spans="1:12" x14ac:dyDescent="0.2">
      <c r="A211" s="23" t="s">
        <v>334</v>
      </c>
      <c r="B211" s="23"/>
      <c r="C211" s="23"/>
      <c r="D211" s="23"/>
      <c r="E211" s="25">
        <v>802248</v>
      </c>
      <c r="F211" s="25">
        <v>885034</v>
      </c>
      <c r="G211" s="25">
        <v>1687282</v>
      </c>
      <c r="H211" s="25">
        <v>1661832.15</v>
      </c>
      <c r="I211" s="25">
        <v>1659827.59</v>
      </c>
      <c r="J211" s="25">
        <v>0</v>
      </c>
      <c r="K211" s="25">
        <v>0</v>
      </c>
      <c r="L211" s="26">
        <v>0</v>
      </c>
    </row>
    <row r="212" spans="1:12" x14ac:dyDescent="0.2">
      <c r="A212" s="23" t="s">
        <v>273</v>
      </c>
      <c r="B212" s="23" t="s">
        <v>124</v>
      </c>
      <c r="C212" s="23" t="s">
        <v>242</v>
      </c>
      <c r="D212" s="23" t="s">
        <v>377</v>
      </c>
      <c r="E212" s="25">
        <v>50700</v>
      </c>
      <c r="F212" s="25">
        <v>9000</v>
      </c>
      <c r="G212" s="25">
        <v>59700</v>
      </c>
      <c r="H212" s="25">
        <v>59595.61</v>
      </c>
      <c r="I212" s="25">
        <v>59595.61</v>
      </c>
      <c r="J212" s="25">
        <v>51102.07</v>
      </c>
      <c r="K212" s="25">
        <v>51102.07</v>
      </c>
      <c r="L212" s="26">
        <v>0.85598107202680063</v>
      </c>
    </row>
    <row r="213" spans="1:12" x14ac:dyDescent="0.2">
      <c r="A213" s="23"/>
      <c r="B213" s="23"/>
      <c r="C213" s="23"/>
      <c r="D213" s="23" t="s">
        <v>378</v>
      </c>
      <c r="E213" s="25">
        <v>4095684</v>
      </c>
      <c r="F213" s="25">
        <v>1645735.01</v>
      </c>
      <c r="G213" s="25">
        <v>5741419.0099999998</v>
      </c>
      <c r="H213" s="25">
        <v>4063611.83</v>
      </c>
      <c r="I213" s="25">
        <v>4063611.83</v>
      </c>
      <c r="J213" s="25">
        <v>4063611.83</v>
      </c>
      <c r="K213" s="25">
        <v>4063611.83</v>
      </c>
      <c r="L213" s="26">
        <v>0.7077713406602596</v>
      </c>
    </row>
    <row r="214" spans="1:12" x14ac:dyDescent="0.2">
      <c r="A214" s="23"/>
      <c r="B214" s="23"/>
      <c r="C214" s="23"/>
      <c r="D214" s="23" t="s">
        <v>287</v>
      </c>
      <c r="E214" s="25">
        <v>680000</v>
      </c>
      <c r="F214" s="25">
        <v>0</v>
      </c>
      <c r="G214" s="25">
        <v>680000</v>
      </c>
      <c r="H214" s="25">
        <v>467666</v>
      </c>
      <c r="I214" s="25">
        <v>17666</v>
      </c>
      <c r="J214" s="25">
        <v>17666</v>
      </c>
      <c r="K214" s="25">
        <v>17666</v>
      </c>
      <c r="L214" s="26">
        <v>2.5979411764705883E-2</v>
      </c>
    </row>
    <row r="215" spans="1:12" x14ac:dyDescent="0.2">
      <c r="A215" s="23"/>
      <c r="B215" s="23"/>
      <c r="C215" s="23" t="s">
        <v>335</v>
      </c>
      <c r="D215" s="23"/>
      <c r="E215" s="25">
        <v>4826384</v>
      </c>
      <c r="F215" s="25">
        <v>1654735.01</v>
      </c>
      <c r="G215" s="25">
        <v>6481119.0099999998</v>
      </c>
      <c r="H215" s="25">
        <v>4590873.4399999995</v>
      </c>
      <c r="I215" s="25">
        <v>4140873.44</v>
      </c>
      <c r="J215" s="25">
        <v>4132379.9</v>
      </c>
      <c r="K215" s="25">
        <v>4132379.9</v>
      </c>
      <c r="L215" s="26">
        <v>0.63760284198206696</v>
      </c>
    </row>
    <row r="216" spans="1:12" x14ac:dyDescent="0.2">
      <c r="A216" s="23"/>
      <c r="B216" s="23" t="s">
        <v>336</v>
      </c>
      <c r="C216" s="23"/>
      <c r="D216" s="23"/>
      <c r="E216" s="25">
        <v>4826384</v>
      </c>
      <c r="F216" s="25">
        <v>1654735.01</v>
      </c>
      <c r="G216" s="25">
        <v>6481119.0099999998</v>
      </c>
      <c r="H216" s="25">
        <v>4590873.4399999995</v>
      </c>
      <c r="I216" s="25">
        <v>4140873.44</v>
      </c>
      <c r="J216" s="25">
        <v>4132379.9</v>
      </c>
      <c r="K216" s="25">
        <v>4132379.9</v>
      </c>
      <c r="L216" s="26">
        <v>0.63760284198206696</v>
      </c>
    </row>
    <row r="217" spans="1:12" x14ac:dyDescent="0.2">
      <c r="A217" s="23"/>
      <c r="B217" s="23" t="s">
        <v>125</v>
      </c>
      <c r="C217" s="23" t="s">
        <v>243</v>
      </c>
      <c r="D217" s="23" t="s">
        <v>377</v>
      </c>
      <c r="E217" s="25">
        <v>400254</v>
      </c>
      <c r="F217" s="25">
        <v>-5000</v>
      </c>
      <c r="G217" s="25">
        <v>395254</v>
      </c>
      <c r="H217" s="25">
        <v>343351.68</v>
      </c>
      <c r="I217" s="25">
        <v>343351.68</v>
      </c>
      <c r="J217" s="25">
        <v>286075.51</v>
      </c>
      <c r="K217" s="25">
        <v>286075.51</v>
      </c>
      <c r="L217" s="26">
        <v>0.7237763817696975</v>
      </c>
    </row>
    <row r="218" spans="1:12" x14ac:dyDescent="0.2">
      <c r="A218" s="23"/>
      <c r="B218" s="23"/>
      <c r="C218" s="23"/>
      <c r="D218" s="23" t="s">
        <v>378</v>
      </c>
      <c r="E218" s="25">
        <v>271108</v>
      </c>
      <c r="F218" s="25">
        <v>0</v>
      </c>
      <c r="G218" s="25">
        <v>271108</v>
      </c>
      <c r="H218" s="25">
        <v>248755.99</v>
      </c>
      <c r="I218" s="25">
        <v>244831.13999999998</v>
      </c>
      <c r="J218" s="25">
        <v>192974.94</v>
      </c>
      <c r="K218" s="25">
        <v>192974.94</v>
      </c>
      <c r="L218" s="26">
        <v>0.71180097968337341</v>
      </c>
    </row>
    <row r="219" spans="1:12" x14ac:dyDescent="0.2">
      <c r="A219" s="23"/>
      <c r="B219" s="23"/>
      <c r="C219" s="23"/>
      <c r="D219" s="23" t="s">
        <v>379</v>
      </c>
      <c r="E219" s="25">
        <v>6200</v>
      </c>
      <c r="F219" s="25">
        <v>0</v>
      </c>
      <c r="G219" s="25">
        <v>6200</v>
      </c>
      <c r="H219" s="25">
        <v>6200</v>
      </c>
      <c r="I219" s="25">
        <v>6200</v>
      </c>
      <c r="J219" s="25">
        <v>6200</v>
      </c>
      <c r="K219" s="25">
        <v>6200</v>
      </c>
      <c r="L219" s="26">
        <v>1</v>
      </c>
    </row>
    <row r="220" spans="1:12" x14ac:dyDescent="0.2">
      <c r="A220" s="23"/>
      <c r="B220" s="23"/>
      <c r="C220" s="23" t="s">
        <v>417</v>
      </c>
      <c r="D220" s="23"/>
      <c r="E220" s="25">
        <v>677562</v>
      </c>
      <c r="F220" s="25">
        <v>-5000</v>
      </c>
      <c r="G220" s="25">
        <v>672562</v>
      </c>
      <c r="H220" s="25">
        <v>598307.66999999993</v>
      </c>
      <c r="I220" s="25">
        <v>594382.81999999995</v>
      </c>
      <c r="J220" s="25">
        <v>485250.45</v>
      </c>
      <c r="K220" s="25">
        <v>485250.45</v>
      </c>
      <c r="L220" s="26">
        <v>0.72149549037858218</v>
      </c>
    </row>
    <row r="221" spans="1:12" x14ac:dyDescent="0.2">
      <c r="A221" s="23"/>
      <c r="B221" s="23" t="s">
        <v>418</v>
      </c>
      <c r="C221" s="23"/>
      <c r="D221" s="23"/>
      <c r="E221" s="25">
        <v>677562</v>
      </c>
      <c r="F221" s="25">
        <v>-5000</v>
      </c>
      <c r="G221" s="25">
        <v>672562</v>
      </c>
      <c r="H221" s="25">
        <v>598307.66999999993</v>
      </c>
      <c r="I221" s="25">
        <v>594382.81999999995</v>
      </c>
      <c r="J221" s="25">
        <v>485250.45</v>
      </c>
      <c r="K221" s="25">
        <v>485250.45</v>
      </c>
      <c r="L221" s="26">
        <v>0.72149549037858218</v>
      </c>
    </row>
    <row r="222" spans="1:12" x14ac:dyDescent="0.2">
      <c r="A222" s="23"/>
      <c r="B222" s="23" t="s">
        <v>126</v>
      </c>
      <c r="C222" s="23" t="s">
        <v>244</v>
      </c>
      <c r="D222" s="23" t="s">
        <v>377</v>
      </c>
      <c r="E222" s="25">
        <v>4005091</v>
      </c>
      <c r="F222" s="25">
        <v>-101000</v>
      </c>
      <c r="G222" s="25">
        <v>3904091</v>
      </c>
      <c r="H222" s="25">
        <v>3486500.84</v>
      </c>
      <c r="I222" s="25">
        <v>3486500.84</v>
      </c>
      <c r="J222" s="25">
        <v>3005826.29</v>
      </c>
      <c r="K222" s="25">
        <v>3005826.29</v>
      </c>
      <c r="L222" s="26">
        <v>0.76991706648231306</v>
      </c>
    </row>
    <row r="223" spans="1:12" x14ac:dyDescent="0.2">
      <c r="A223" s="23"/>
      <c r="B223" s="23"/>
      <c r="C223" s="23"/>
      <c r="D223" s="23" t="s">
        <v>378</v>
      </c>
      <c r="E223" s="25">
        <v>2261705</v>
      </c>
      <c r="F223" s="25">
        <v>0</v>
      </c>
      <c r="G223" s="25">
        <v>2261705</v>
      </c>
      <c r="H223" s="25">
        <v>2099260.62</v>
      </c>
      <c r="I223" s="25">
        <v>2018449.7000000002</v>
      </c>
      <c r="J223" s="25">
        <v>1644083.17</v>
      </c>
      <c r="K223" s="25">
        <v>1644083.17</v>
      </c>
      <c r="L223" s="26">
        <v>0.72692202121850547</v>
      </c>
    </row>
    <row r="224" spans="1:12" x14ac:dyDescent="0.2">
      <c r="A224" s="23"/>
      <c r="B224" s="23"/>
      <c r="C224" s="23"/>
      <c r="D224" s="23" t="s">
        <v>379</v>
      </c>
      <c r="E224" s="25">
        <v>480</v>
      </c>
      <c r="F224" s="25">
        <v>0</v>
      </c>
      <c r="G224" s="25">
        <v>480</v>
      </c>
      <c r="H224" s="25">
        <v>0</v>
      </c>
      <c r="I224" s="25">
        <v>0</v>
      </c>
      <c r="J224" s="25">
        <v>0</v>
      </c>
      <c r="K224" s="25">
        <v>0</v>
      </c>
      <c r="L224" s="26">
        <v>0</v>
      </c>
    </row>
    <row r="225" spans="1:12" x14ac:dyDescent="0.2">
      <c r="A225" s="23"/>
      <c r="B225" s="23"/>
      <c r="C225" s="23"/>
      <c r="D225" s="23" t="s">
        <v>287</v>
      </c>
      <c r="E225" s="25">
        <v>6864371</v>
      </c>
      <c r="F225" s="25">
        <v>83516.84</v>
      </c>
      <c r="G225" s="25">
        <v>6947887.8399999999</v>
      </c>
      <c r="H225" s="25">
        <v>6707774.3800000008</v>
      </c>
      <c r="I225" s="25">
        <v>6686672.8000000007</v>
      </c>
      <c r="J225" s="25">
        <v>4736375.1899999995</v>
      </c>
      <c r="K225" s="25">
        <v>4736375.1899999995</v>
      </c>
      <c r="L225" s="26">
        <v>0.68170000712043732</v>
      </c>
    </row>
    <row r="226" spans="1:12" x14ac:dyDescent="0.2">
      <c r="A226" s="23"/>
      <c r="B226" s="23"/>
      <c r="C226" s="23" t="s">
        <v>337</v>
      </c>
      <c r="D226" s="23"/>
      <c r="E226" s="25">
        <v>13131647</v>
      </c>
      <c r="F226" s="25">
        <v>-17483.160000000003</v>
      </c>
      <c r="G226" s="25">
        <v>13114163.84</v>
      </c>
      <c r="H226" s="25">
        <v>12293535.84</v>
      </c>
      <c r="I226" s="25">
        <v>12191623.34</v>
      </c>
      <c r="J226" s="25">
        <v>9386284.6499999985</v>
      </c>
      <c r="K226" s="25">
        <v>9386284.6499999985</v>
      </c>
      <c r="L226" s="26">
        <v>0.71573641785460573</v>
      </c>
    </row>
    <row r="227" spans="1:12" x14ac:dyDescent="0.2">
      <c r="A227" s="23"/>
      <c r="B227" s="23" t="s">
        <v>338</v>
      </c>
      <c r="C227" s="23"/>
      <c r="D227" s="23"/>
      <c r="E227" s="25">
        <v>13131647</v>
      </c>
      <c r="F227" s="25">
        <v>-17483.160000000003</v>
      </c>
      <c r="G227" s="25">
        <v>13114163.84</v>
      </c>
      <c r="H227" s="25">
        <v>12293535.84</v>
      </c>
      <c r="I227" s="25">
        <v>12191623.34</v>
      </c>
      <c r="J227" s="25">
        <v>9386284.6499999985</v>
      </c>
      <c r="K227" s="25">
        <v>9386284.6499999985</v>
      </c>
      <c r="L227" s="26">
        <v>0.71573641785460573</v>
      </c>
    </row>
    <row r="228" spans="1:12" x14ac:dyDescent="0.2">
      <c r="A228" s="23"/>
      <c r="B228" s="23" t="s">
        <v>127</v>
      </c>
      <c r="C228" s="23" t="s">
        <v>245</v>
      </c>
      <c r="D228" s="23" t="s">
        <v>377</v>
      </c>
      <c r="E228" s="25">
        <v>737640</v>
      </c>
      <c r="F228" s="25">
        <v>3000</v>
      </c>
      <c r="G228" s="25">
        <v>740640</v>
      </c>
      <c r="H228" s="25">
        <v>686177.75</v>
      </c>
      <c r="I228" s="25">
        <v>686177.75</v>
      </c>
      <c r="J228" s="25">
        <v>585808.03</v>
      </c>
      <c r="K228" s="25">
        <v>585808.03</v>
      </c>
      <c r="L228" s="26">
        <v>0.79094840948368983</v>
      </c>
    </row>
    <row r="229" spans="1:12" x14ac:dyDescent="0.2">
      <c r="A229" s="23"/>
      <c r="B229" s="23"/>
      <c r="C229" s="23"/>
      <c r="D229" s="23" t="s">
        <v>378</v>
      </c>
      <c r="E229" s="25">
        <v>300000</v>
      </c>
      <c r="F229" s="25">
        <v>-18000</v>
      </c>
      <c r="G229" s="25">
        <v>282000</v>
      </c>
      <c r="H229" s="25">
        <v>207725.62999999998</v>
      </c>
      <c r="I229" s="25">
        <v>178608.57999999996</v>
      </c>
      <c r="J229" s="25">
        <v>102181.38</v>
      </c>
      <c r="K229" s="25">
        <v>97513.74</v>
      </c>
      <c r="L229" s="26">
        <v>0.3623453191489362</v>
      </c>
    </row>
    <row r="230" spans="1:12" x14ac:dyDescent="0.2">
      <c r="A230" s="23"/>
      <c r="B230" s="23"/>
      <c r="C230" s="23"/>
      <c r="D230" s="23" t="s">
        <v>379</v>
      </c>
      <c r="E230" s="25">
        <v>5000</v>
      </c>
      <c r="F230" s="25">
        <v>0</v>
      </c>
      <c r="G230" s="25">
        <v>5000</v>
      </c>
      <c r="H230" s="25">
        <v>2425</v>
      </c>
      <c r="I230" s="25">
        <v>2425</v>
      </c>
      <c r="J230" s="25">
        <v>2425</v>
      </c>
      <c r="K230" s="25">
        <v>2425</v>
      </c>
      <c r="L230" s="26">
        <v>0.48499999999999999</v>
      </c>
    </row>
    <row r="231" spans="1:12" x14ac:dyDescent="0.2">
      <c r="A231" s="23"/>
      <c r="B231" s="23"/>
      <c r="C231" s="23"/>
      <c r="D231" s="23" t="s">
        <v>287</v>
      </c>
      <c r="E231" s="25">
        <v>435841</v>
      </c>
      <c r="F231" s="25">
        <v>18000</v>
      </c>
      <c r="G231" s="25">
        <v>453841</v>
      </c>
      <c r="H231" s="25">
        <v>435840.09</v>
      </c>
      <c r="I231" s="25">
        <v>435840.09</v>
      </c>
      <c r="J231" s="25">
        <v>290560</v>
      </c>
      <c r="K231" s="25">
        <v>290560</v>
      </c>
      <c r="L231" s="26">
        <v>0.64022421949537389</v>
      </c>
    </row>
    <row r="232" spans="1:12" x14ac:dyDescent="0.2">
      <c r="A232" s="23"/>
      <c r="B232" s="23"/>
      <c r="C232" s="23" t="s">
        <v>339</v>
      </c>
      <c r="D232" s="23"/>
      <c r="E232" s="25">
        <v>1478481</v>
      </c>
      <c r="F232" s="25">
        <v>3000</v>
      </c>
      <c r="G232" s="25">
        <v>1481481</v>
      </c>
      <c r="H232" s="25">
        <v>1332168.47</v>
      </c>
      <c r="I232" s="25">
        <v>1303051.42</v>
      </c>
      <c r="J232" s="25">
        <v>980974.41</v>
      </c>
      <c r="K232" s="25">
        <v>976306.77</v>
      </c>
      <c r="L232" s="26">
        <v>0.66215794195133126</v>
      </c>
    </row>
    <row r="233" spans="1:12" x14ac:dyDescent="0.2">
      <c r="A233" s="23"/>
      <c r="B233" s="23" t="s">
        <v>340</v>
      </c>
      <c r="C233" s="23"/>
      <c r="D233" s="23"/>
      <c r="E233" s="25">
        <v>1478481</v>
      </c>
      <c r="F233" s="25">
        <v>3000</v>
      </c>
      <c r="G233" s="25">
        <v>1481481</v>
      </c>
      <c r="H233" s="25">
        <v>1332168.47</v>
      </c>
      <c r="I233" s="25">
        <v>1303051.42</v>
      </c>
      <c r="J233" s="25">
        <v>980974.41</v>
      </c>
      <c r="K233" s="25">
        <v>976306.77</v>
      </c>
      <c r="L233" s="26">
        <v>0.66215794195133126</v>
      </c>
    </row>
    <row r="234" spans="1:12" x14ac:dyDescent="0.2">
      <c r="A234" s="23" t="s">
        <v>341</v>
      </c>
      <c r="B234" s="23"/>
      <c r="C234" s="23"/>
      <c r="D234" s="23"/>
      <c r="E234" s="25">
        <v>20114074</v>
      </c>
      <c r="F234" s="25">
        <v>1635251.85</v>
      </c>
      <c r="G234" s="25">
        <v>21749325.850000001</v>
      </c>
      <c r="H234" s="25">
        <v>18814885.420000002</v>
      </c>
      <c r="I234" s="25">
        <v>18229931.02</v>
      </c>
      <c r="J234" s="25">
        <v>14984889.41</v>
      </c>
      <c r="K234" s="25">
        <v>14980221.77</v>
      </c>
      <c r="L234" s="26">
        <v>0.68898178791137132</v>
      </c>
    </row>
    <row r="235" spans="1:12" x14ac:dyDescent="0.2">
      <c r="A235" s="23" t="s">
        <v>282</v>
      </c>
      <c r="B235" s="23" t="s">
        <v>124</v>
      </c>
      <c r="C235" s="23" t="s">
        <v>242</v>
      </c>
      <c r="D235" s="23" t="s">
        <v>287</v>
      </c>
      <c r="E235" s="25">
        <v>1225195</v>
      </c>
      <c r="F235" s="25">
        <v>1600000</v>
      </c>
      <c r="G235" s="25">
        <v>2825195</v>
      </c>
      <c r="H235" s="25">
        <v>0</v>
      </c>
      <c r="I235" s="25">
        <v>0</v>
      </c>
      <c r="J235" s="25">
        <v>0</v>
      </c>
      <c r="K235" s="25">
        <v>0</v>
      </c>
      <c r="L235" s="26">
        <v>0</v>
      </c>
    </row>
    <row r="236" spans="1:12" x14ac:dyDescent="0.2">
      <c r="A236" s="23"/>
      <c r="B236" s="23"/>
      <c r="C236" s="23" t="s">
        <v>335</v>
      </c>
      <c r="D236" s="23"/>
      <c r="E236" s="25">
        <v>1225195</v>
      </c>
      <c r="F236" s="25">
        <v>1600000</v>
      </c>
      <c r="G236" s="25">
        <v>2825195</v>
      </c>
      <c r="H236" s="25">
        <v>0</v>
      </c>
      <c r="I236" s="25">
        <v>0</v>
      </c>
      <c r="J236" s="25">
        <v>0</v>
      </c>
      <c r="K236" s="25">
        <v>0</v>
      </c>
      <c r="L236" s="26">
        <v>0</v>
      </c>
    </row>
    <row r="237" spans="1:12" x14ac:dyDescent="0.2">
      <c r="A237" s="23"/>
      <c r="B237" s="23" t="s">
        <v>336</v>
      </c>
      <c r="C237" s="23"/>
      <c r="D237" s="23"/>
      <c r="E237" s="25">
        <v>1225195</v>
      </c>
      <c r="F237" s="25">
        <v>1600000</v>
      </c>
      <c r="G237" s="25">
        <v>2825195</v>
      </c>
      <c r="H237" s="25">
        <v>0</v>
      </c>
      <c r="I237" s="25">
        <v>0</v>
      </c>
      <c r="J237" s="25">
        <v>0</v>
      </c>
      <c r="K237" s="25">
        <v>0</v>
      </c>
      <c r="L237" s="26">
        <v>0</v>
      </c>
    </row>
    <row r="238" spans="1:12" x14ac:dyDescent="0.2">
      <c r="A238" s="23"/>
      <c r="B238" s="23" t="s">
        <v>125</v>
      </c>
      <c r="C238" s="23" t="s">
        <v>243</v>
      </c>
      <c r="D238" s="23" t="s">
        <v>377</v>
      </c>
      <c r="E238" s="25">
        <v>0</v>
      </c>
      <c r="F238" s="25">
        <v>0</v>
      </c>
      <c r="G238" s="25">
        <v>0</v>
      </c>
      <c r="H238" s="25">
        <v>9420</v>
      </c>
      <c r="I238" s="25">
        <v>9420</v>
      </c>
      <c r="J238" s="25">
        <v>6567.8200000000006</v>
      </c>
      <c r="K238" s="25">
        <v>6567.8200000000006</v>
      </c>
      <c r="L238" s="26">
        <v>0</v>
      </c>
    </row>
    <row r="239" spans="1:12" x14ac:dyDescent="0.2">
      <c r="A239" s="23"/>
      <c r="B239" s="23"/>
      <c r="C239" s="23" t="s">
        <v>417</v>
      </c>
      <c r="D239" s="23"/>
      <c r="E239" s="25">
        <v>0</v>
      </c>
      <c r="F239" s="25">
        <v>0</v>
      </c>
      <c r="G239" s="25">
        <v>0</v>
      </c>
      <c r="H239" s="25">
        <v>9420</v>
      </c>
      <c r="I239" s="25">
        <v>9420</v>
      </c>
      <c r="J239" s="25">
        <v>6567.8200000000006</v>
      </c>
      <c r="K239" s="25">
        <v>6567.8200000000006</v>
      </c>
      <c r="L239" s="26">
        <v>0</v>
      </c>
    </row>
    <row r="240" spans="1:12" x14ac:dyDescent="0.2">
      <c r="A240" s="23"/>
      <c r="B240" s="23" t="s">
        <v>418</v>
      </c>
      <c r="C240" s="23"/>
      <c r="D240" s="23"/>
      <c r="E240" s="25">
        <v>0</v>
      </c>
      <c r="F240" s="25">
        <v>0</v>
      </c>
      <c r="G240" s="25">
        <v>0</v>
      </c>
      <c r="H240" s="25">
        <v>9420</v>
      </c>
      <c r="I240" s="25">
        <v>9420</v>
      </c>
      <c r="J240" s="25">
        <v>6567.8200000000006</v>
      </c>
      <c r="K240" s="25">
        <v>6567.8200000000006</v>
      </c>
      <c r="L240" s="26">
        <v>0</v>
      </c>
    </row>
    <row r="241" spans="1:12" x14ac:dyDescent="0.2">
      <c r="A241" s="23"/>
      <c r="B241" s="23" t="s">
        <v>126</v>
      </c>
      <c r="C241" s="23" t="s">
        <v>244</v>
      </c>
      <c r="D241" s="23" t="s">
        <v>377</v>
      </c>
      <c r="E241" s="25">
        <v>0</v>
      </c>
      <c r="F241" s="25">
        <v>0</v>
      </c>
      <c r="G241" s="25">
        <v>0</v>
      </c>
      <c r="H241" s="25">
        <v>121775</v>
      </c>
      <c r="I241" s="25">
        <v>121775</v>
      </c>
      <c r="J241" s="25">
        <v>99159.28</v>
      </c>
      <c r="K241" s="25">
        <v>99159.28</v>
      </c>
      <c r="L241" s="26">
        <v>0</v>
      </c>
    </row>
    <row r="242" spans="1:12" x14ac:dyDescent="0.2">
      <c r="A242" s="23"/>
      <c r="B242" s="23"/>
      <c r="C242" s="23"/>
      <c r="D242" s="23" t="s">
        <v>378</v>
      </c>
      <c r="E242" s="25">
        <v>11000</v>
      </c>
      <c r="F242" s="25">
        <v>0</v>
      </c>
      <c r="G242" s="25">
        <v>11000</v>
      </c>
      <c r="H242" s="25">
        <v>6247.07</v>
      </c>
      <c r="I242" s="25">
        <v>6247.07</v>
      </c>
      <c r="J242" s="25">
        <v>1267.1200000000001</v>
      </c>
      <c r="K242" s="25">
        <v>1267.1200000000001</v>
      </c>
      <c r="L242" s="26">
        <v>0.11519272727272728</v>
      </c>
    </row>
    <row r="243" spans="1:12" x14ac:dyDescent="0.2">
      <c r="A243" s="23"/>
      <c r="B243" s="23"/>
      <c r="C243" s="23"/>
      <c r="D243" s="23" t="s">
        <v>287</v>
      </c>
      <c r="E243" s="25">
        <v>2733933</v>
      </c>
      <c r="F243" s="25">
        <v>0</v>
      </c>
      <c r="G243" s="25">
        <v>2733933</v>
      </c>
      <c r="H243" s="25">
        <v>634395.15</v>
      </c>
      <c r="I243" s="25">
        <v>475179.15</v>
      </c>
      <c r="J243" s="25">
        <v>115036.01</v>
      </c>
      <c r="K243" s="25">
        <v>115036.01</v>
      </c>
      <c r="L243" s="26">
        <v>4.2077113813688921E-2</v>
      </c>
    </row>
    <row r="244" spans="1:12" x14ac:dyDescent="0.2">
      <c r="A244" s="23"/>
      <c r="B244" s="23"/>
      <c r="C244" s="23" t="s">
        <v>337</v>
      </c>
      <c r="D244" s="23"/>
      <c r="E244" s="25">
        <v>2744933</v>
      </c>
      <c r="F244" s="25">
        <v>0</v>
      </c>
      <c r="G244" s="25">
        <v>2744933</v>
      </c>
      <c r="H244" s="25">
        <v>762417.22</v>
      </c>
      <c r="I244" s="25">
        <v>603201.22</v>
      </c>
      <c r="J244" s="25">
        <v>215462.40999999997</v>
      </c>
      <c r="K244" s="25">
        <v>215462.40999999997</v>
      </c>
      <c r="L244" s="26">
        <v>7.8494597135886385E-2</v>
      </c>
    </row>
    <row r="245" spans="1:12" x14ac:dyDescent="0.2">
      <c r="A245" s="23"/>
      <c r="B245" s="23" t="s">
        <v>338</v>
      </c>
      <c r="C245" s="23"/>
      <c r="D245" s="23"/>
      <c r="E245" s="25">
        <v>2744933</v>
      </c>
      <c r="F245" s="25">
        <v>0</v>
      </c>
      <c r="G245" s="25">
        <v>2744933</v>
      </c>
      <c r="H245" s="25">
        <v>762417.22</v>
      </c>
      <c r="I245" s="25">
        <v>603201.22</v>
      </c>
      <c r="J245" s="25">
        <v>215462.40999999997</v>
      </c>
      <c r="K245" s="25">
        <v>215462.40999999997</v>
      </c>
      <c r="L245" s="26">
        <v>7.8494597135886385E-2</v>
      </c>
    </row>
    <row r="246" spans="1:12" x14ac:dyDescent="0.2">
      <c r="A246" s="23"/>
      <c r="B246" s="23" t="s">
        <v>127</v>
      </c>
      <c r="C246" s="23" t="s">
        <v>245</v>
      </c>
      <c r="D246" s="23" t="s">
        <v>287</v>
      </c>
      <c r="E246" s="25">
        <v>835142</v>
      </c>
      <c r="F246" s="25">
        <v>1206541.99</v>
      </c>
      <c r="G246" s="25">
        <v>2041683.99</v>
      </c>
      <c r="H246" s="25">
        <v>1634100.04</v>
      </c>
      <c r="I246" s="25">
        <v>1559353.86</v>
      </c>
      <c r="J246" s="25">
        <v>534311.77</v>
      </c>
      <c r="K246" s="25">
        <v>534311.77</v>
      </c>
      <c r="L246" s="26">
        <v>0.26170150357107907</v>
      </c>
    </row>
    <row r="247" spans="1:12" x14ac:dyDescent="0.2">
      <c r="A247" s="23"/>
      <c r="B247" s="23"/>
      <c r="C247" s="23" t="s">
        <v>339</v>
      </c>
      <c r="D247" s="23"/>
      <c r="E247" s="25">
        <v>835142</v>
      </c>
      <c r="F247" s="25">
        <v>1206541.99</v>
      </c>
      <c r="G247" s="25">
        <v>2041683.99</v>
      </c>
      <c r="H247" s="25">
        <v>1634100.04</v>
      </c>
      <c r="I247" s="25">
        <v>1559353.86</v>
      </c>
      <c r="J247" s="25">
        <v>534311.77</v>
      </c>
      <c r="K247" s="25">
        <v>534311.77</v>
      </c>
      <c r="L247" s="26">
        <v>0.26170150357107907</v>
      </c>
    </row>
    <row r="248" spans="1:12" x14ac:dyDescent="0.2">
      <c r="A248" s="23"/>
      <c r="B248" s="23" t="s">
        <v>340</v>
      </c>
      <c r="C248" s="23"/>
      <c r="D248" s="23"/>
      <c r="E248" s="25">
        <v>835142</v>
      </c>
      <c r="F248" s="25">
        <v>1206541.99</v>
      </c>
      <c r="G248" s="25">
        <v>2041683.99</v>
      </c>
      <c r="H248" s="25">
        <v>1634100.04</v>
      </c>
      <c r="I248" s="25">
        <v>1559353.86</v>
      </c>
      <c r="J248" s="25">
        <v>534311.77</v>
      </c>
      <c r="K248" s="25">
        <v>534311.77</v>
      </c>
      <c r="L248" s="26">
        <v>0.26170150357107907</v>
      </c>
    </row>
    <row r="249" spans="1:12" x14ac:dyDescent="0.2">
      <c r="A249" s="23" t="s">
        <v>342</v>
      </c>
      <c r="B249" s="23"/>
      <c r="C249" s="23"/>
      <c r="D249" s="23"/>
      <c r="E249" s="25">
        <v>4805270</v>
      </c>
      <c r="F249" s="25">
        <v>2806541.99</v>
      </c>
      <c r="G249" s="25">
        <v>7611811.9900000002</v>
      </c>
      <c r="H249" s="25">
        <v>2405937.2599999998</v>
      </c>
      <c r="I249" s="25">
        <v>2171975.08</v>
      </c>
      <c r="J249" s="25">
        <v>756342</v>
      </c>
      <c r="K249" s="25">
        <v>756342</v>
      </c>
      <c r="L249" s="26">
        <v>9.9364251375840928E-2</v>
      </c>
    </row>
    <row r="250" spans="1:12" x14ac:dyDescent="0.2">
      <c r="A250" s="23" t="s">
        <v>274</v>
      </c>
      <c r="B250" s="23" t="s">
        <v>128</v>
      </c>
      <c r="C250" s="23" t="s">
        <v>246</v>
      </c>
      <c r="D250" s="23" t="s">
        <v>377</v>
      </c>
      <c r="E250" s="25">
        <v>639911</v>
      </c>
      <c r="F250" s="25">
        <v>0</v>
      </c>
      <c r="G250" s="25">
        <v>639911</v>
      </c>
      <c r="H250" s="25">
        <v>541271.4</v>
      </c>
      <c r="I250" s="25">
        <v>541271.4</v>
      </c>
      <c r="J250" s="25">
        <v>464185.22</v>
      </c>
      <c r="K250" s="25">
        <v>464185.22</v>
      </c>
      <c r="L250" s="26">
        <v>0.72539028083592871</v>
      </c>
    </row>
    <row r="251" spans="1:12" x14ac:dyDescent="0.2">
      <c r="A251" s="23"/>
      <c r="B251" s="23"/>
      <c r="C251" s="23"/>
      <c r="D251" s="23" t="s">
        <v>378</v>
      </c>
      <c r="E251" s="25">
        <v>76350</v>
      </c>
      <c r="F251" s="25">
        <v>0</v>
      </c>
      <c r="G251" s="25">
        <v>76350</v>
      </c>
      <c r="H251" s="25">
        <v>38142.530000000006</v>
      </c>
      <c r="I251" s="25">
        <v>38142.530000000006</v>
      </c>
      <c r="J251" s="25">
        <v>25757.61</v>
      </c>
      <c r="K251" s="25">
        <v>25757.61</v>
      </c>
      <c r="L251" s="26">
        <v>0.337362278978389</v>
      </c>
    </row>
    <row r="252" spans="1:12" x14ac:dyDescent="0.2">
      <c r="A252" s="23"/>
      <c r="B252" s="23"/>
      <c r="C252" s="23" t="s">
        <v>419</v>
      </c>
      <c r="D252" s="23"/>
      <c r="E252" s="25">
        <v>716261</v>
      </c>
      <c r="F252" s="25">
        <v>0</v>
      </c>
      <c r="G252" s="25">
        <v>716261</v>
      </c>
      <c r="H252" s="25">
        <v>579413.93000000005</v>
      </c>
      <c r="I252" s="25">
        <v>579413.93000000005</v>
      </c>
      <c r="J252" s="25">
        <v>489942.82999999996</v>
      </c>
      <c r="K252" s="25">
        <v>489942.82999999996</v>
      </c>
      <c r="L252" s="26">
        <v>0.68402835000090756</v>
      </c>
    </row>
    <row r="253" spans="1:12" x14ac:dyDescent="0.2">
      <c r="A253" s="23"/>
      <c r="B253" s="23" t="s">
        <v>420</v>
      </c>
      <c r="C253" s="23"/>
      <c r="D253" s="23"/>
      <c r="E253" s="25">
        <v>716261</v>
      </c>
      <c r="F253" s="25">
        <v>0</v>
      </c>
      <c r="G253" s="25">
        <v>716261</v>
      </c>
      <c r="H253" s="25">
        <v>579413.93000000005</v>
      </c>
      <c r="I253" s="25">
        <v>579413.93000000005</v>
      </c>
      <c r="J253" s="25">
        <v>489942.82999999996</v>
      </c>
      <c r="K253" s="25">
        <v>489942.82999999996</v>
      </c>
      <c r="L253" s="26">
        <v>0.68402835000090756</v>
      </c>
    </row>
    <row r="254" spans="1:12" x14ac:dyDescent="0.2">
      <c r="A254" s="23"/>
      <c r="B254" s="23" t="s">
        <v>129</v>
      </c>
      <c r="C254" s="23" t="s">
        <v>150</v>
      </c>
      <c r="D254" s="23" t="s">
        <v>377</v>
      </c>
      <c r="E254" s="25">
        <v>590336</v>
      </c>
      <c r="F254" s="25">
        <v>85000</v>
      </c>
      <c r="G254" s="25">
        <v>675336</v>
      </c>
      <c r="H254" s="25">
        <v>647662.75000000012</v>
      </c>
      <c r="I254" s="25">
        <v>647662.75000000012</v>
      </c>
      <c r="J254" s="25">
        <v>548148.39</v>
      </c>
      <c r="K254" s="25">
        <v>548148.39</v>
      </c>
      <c r="L254" s="26">
        <v>0.81166765876541458</v>
      </c>
    </row>
    <row r="255" spans="1:12" x14ac:dyDescent="0.2">
      <c r="A255" s="23"/>
      <c r="B255" s="23"/>
      <c r="C255" s="23"/>
      <c r="D255" s="23" t="s">
        <v>378</v>
      </c>
      <c r="E255" s="25">
        <v>4320135</v>
      </c>
      <c r="F255" s="25">
        <v>-4500</v>
      </c>
      <c r="G255" s="25">
        <v>4315635</v>
      </c>
      <c r="H255" s="25">
        <v>4115369.62</v>
      </c>
      <c r="I255" s="25">
        <v>4114136.31</v>
      </c>
      <c r="J255" s="25">
        <v>3118462.1</v>
      </c>
      <c r="K255" s="25">
        <v>3118462.1</v>
      </c>
      <c r="L255" s="26">
        <v>0.72259635024741431</v>
      </c>
    </row>
    <row r="256" spans="1:12" x14ac:dyDescent="0.2">
      <c r="A256" s="23"/>
      <c r="B256" s="23"/>
      <c r="C256" s="23"/>
      <c r="D256" s="23" t="s">
        <v>399</v>
      </c>
      <c r="E256" s="25">
        <v>0</v>
      </c>
      <c r="F256" s="25">
        <v>4500</v>
      </c>
      <c r="G256" s="25">
        <v>4500</v>
      </c>
      <c r="H256" s="25">
        <v>0</v>
      </c>
      <c r="I256" s="25">
        <v>0</v>
      </c>
      <c r="J256" s="25">
        <v>0</v>
      </c>
      <c r="K256" s="25">
        <v>0</v>
      </c>
      <c r="L256" s="26">
        <v>0</v>
      </c>
    </row>
    <row r="257" spans="1:12" x14ac:dyDescent="0.2">
      <c r="A257" s="23"/>
      <c r="B257" s="23"/>
      <c r="C257" s="23"/>
      <c r="D257" s="23" t="s">
        <v>379</v>
      </c>
      <c r="E257" s="25">
        <v>15000</v>
      </c>
      <c r="F257" s="25">
        <v>0</v>
      </c>
      <c r="G257" s="25">
        <v>15000</v>
      </c>
      <c r="H257" s="25">
        <v>0</v>
      </c>
      <c r="I257" s="25">
        <v>0</v>
      </c>
      <c r="J257" s="25">
        <v>0</v>
      </c>
      <c r="K257" s="25">
        <v>0</v>
      </c>
      <c r="L257" s="26">
        <v>0</v>
      </c>
    </row>
    <row r="258" spans="1:12" x14ac:dyDescent="0.2">
      <c r="A258" s="23"/>
      <c r="B258" s="23"/>
      <c r="C258" s="23"/>
      <c r="D258" s="23" t="s">
        <v>287</v>
      </c>
      <c r="E258" s="25">
        <v>2323733</v>
      </c>
      <c r="F258" s="25">
        <v>506667.35</v>
      </c>
      <c r="G258" s="25">
        <v>2830400.35</v>
      </c>
      <c r="H258" s="25">
        <v>2821369.92</v>
      </c>
      <c r="I258" s="25">
        <v>2821369.92</v>
      </c>
      <c r="J258" s="25">
        <v>1528061.41</v>
      </c>
      <c r="K258" s="25">
        <v>1528061.41</v>
      </c>
      <c r="L258" s="26">
        <v>0.53987465412799285</v>
      </c>
    </row>
    <row r="259" spans="1:12" x14ac:dyDescent="0.2">
      <c r="A259" s="23"/>
      <c r="B259" s="23"/>
      <c r="C259" s="23" t="s">
        <v>343</v>
      </c>
      <c r="D259" s="23"/>
      <c r="E259" s="25">
        <v>7249204</v>
      </c>
      <c r="F259" s="25">
        <v>591667.35</v>
      </c>
      <c r="G259" s="25">
        <v>7840871.3499999996</v>
      </c>
      <c r="H259" s="25">
        <v>7584402.29</v>
      </c>
      <c r="I259" s="25">
        <v>7583168.9800000004</v>
      </c>
      <c r="J259" s="25">
        <v>5194671.9000000004</v>
      </c>
      <c r="K259" s="25">
        <v>5194671.9000000004</v>
      </c>
      <c r="L259" s="26">
        <v>0.662512068891425</v>
      </c>
    </row>
    <row r="260" spans="1:12" x14ac:dyDescent="0.2">
      <c r="A260" s="23"/>
      <c r="B260" s="23" t="s">
        <v>344</v>
      </c>
      <c r="C260" s="23"/>
      <c r="D260" s="23"/>
      <c r="E260" s="25">
        <v>7249204</v>
      </c>
      <c r="F260" s="25">
        <v>591667.35</v>
      </c>
      <c r="G260" s="25">
        <v>7840871.3499999996</v>
      </c>
      <c r="H260" s="25">
        <v>7584402.29</v>
      </c>
      <c r="I260" s="25">
        <v>7583168.9800000004</v>
      </c>
      <c r="J260" s="25">
        <v>5194671.9000000004</v>
      </c>
      <c r="K260" s="25">
        <v>5194671.9000000004</v>
      </c>
      <c r="L260" s="26">
        <v>0.662512068891425</v>
      </c>
    </row>
    <row r="261" spans="1:12" x14ac:dyDescent="0.2">
      <c r="A261" s="23"/>
      <c r="B261" s="23" t="s">
        <v>131</v>
      </c>
      <c r="C261" s="23" t="s">
        <v>247</v>
      </c>
      <c r="D261" s="23" t="s">
        <v>377</v>
      </c>
      <c r="E261" s="25">
        <v>2195018</v>
      </c>
      <c r="F261" s="25">
        <v>-50000</v>
      </c>
      <c r="G261" s="25">
        <v>2145018</v>
      </c>
      <c r="H261" s="25">
        <v>1866792.0500000003</v>
      </c>
      <c r="I261" s="25">
        <v>1866792.0500000003</v>
      </c>
      <c r="J261" s="25">
        <v>1566685.06</v>
      </c>
      <c r="K261" s="25">
        <v>1566685.06</v>
      </c>
      <c r="L261" s="26">
        <v>0.73038317627171434</v>
      </c>
    </row>
    <row r="262" spans="1:12" x14ac:dyDescent="0.2">
      <c r="A262" s="23"/>
      <c r="B262" s="23"/>
      <c r="C262" s="23"/>
      <c r="D262" s="23" t="s">
        <v>378</v>
      </c>
      <c r="E262" s="25">
        <v>426245</v>
      </c>
      <c r="F262" s="25">
        <v>0</v>
      </c>
      <c r="G262" s="25">
        <v>426245</v>
      </c>
      <c r="H262" s="25">
        <v>330129.46999999997</v>
      </c>
      <c r="I262" s="25">
        <v>213271.96999999997</v>
      </c>
      <c r="J262" s="25">
        <v>137892.81999999998</v>
      </c>
      <c r="K262" s="25">
        <v>137892.81999999998</v>
      </c>
      <c r="L262" s="26">
        <v>0.32350601180072486</v>
      </c>
    </row>
    <row r="263" spans="1:12" x14ac:dyDescent="0.2">
      <c r="A263" s="23"/>
      <c r="B263" s="23"/>
      <c r="C263" s="23"/>
      <c r="D263" s="23" t="s">
        <v>287</v>
      </c>
      <c r="E263" s="25">
        <v>12862925</v>
      </c>
      <c r="F263" s="25">
        <v>1790103.12</v>
      </c>
      <c r="G263" s="25">
        <v>14653028.119999999</v>
      </c>
      <c r="H263" s="25">
        <v>13324353.469999999</v>
      </c>
      <c r="I263" s="25">
        <v>13183316.1</v>
      </c>
      <c r="J263" s="25">
        <v>8406454.7799999993</v>
      </c>
      <c r="K263" s="25">
        <v>8341114.7800000003</v>
      </c>
      <c r="L263" s="26">
        <v>0.57370085631146661</v>
      </c>
    </row>
    <row r="264" spans="1:12" x14ac:dyDescent="0.2">
      <c r="A264" s="23"/>
      <c r="B264" s="23"/>
      <c r="C264" s="23" t="s">
        <v>345</v>
      </c>
      <c r="D264" s="23"/>
      <c r="E264" s="25">
        <v>15484188</v>
      </c>
      <c r="F264" s="25">
        <v>1740103.12</v>
      </c>
      <c r="G264" s="25">
        <v>17224291.119999997</v>
      </c>
      <c r="H264" s="25">
        <v>15521274.989999998</v>
      </c>
      <c r="I264" s="25">
        <v>15263380.119999999</v>
      </c>
      <c r="J264" s="25">
        <v>10111032.66</v>
      </c>
      <c r="K264" s="25">
        <v>10045692.66</v>
      </c>
      <c r="L264" s="26">
        <v>0.58702170031598966</v>
      </c>
    </row>
    <row r="265" spans="1:12" x14ac:dyDescent="0.2">
      <c r="A265" s="23"/>
      <c r="B265" s="23" t="s">
        <v>346</v>
      </c>
      <c r="C265" s="23"/>
      <c r="D265" s="23"/>
      <c r="E265" s="25">
        <v>15484188</v>
      </c>
      <c r="F265" s="25">
        <v>1740103.12</v>
      </c>
      <c r="G265" s="25">
        <v>17224291.119999997</v>
      </c>
      <c r="H265" s="25">
        <v>15521274.989999998</v>
      </c>
      <c r="I265" s="25">
        <v>15263380.119999999</v>
      </c>
      <c r="J265" s="25">
        <v>10111032.66</v>
      </c>
      <c r="K265" s="25">
        <v>10045692.66</v>
      </c>
      <c r="L265" s="26">
        <v>0.58702170031598966</v>
      </c>
    </row>
    <row r="266" spans="1:12" x14ac:dyDescent="0.2">
      <c r="A266" s="23"/>
      <c r="B266" s="23" t="s">
        <v>132</v>
      </c>
      <c r="C266" s="23" t="s">
        <v>248</v>
      </c>
      <c r="D266" s="23" t="s">
        <v>377</v>
      </c>
      <c r="E266" s="25">
        <v>283298</v>
      </c>
      <c r="F266" s="25">
        <v>10000</v>
      </c>
      <c r="G266" s="25">
        <v>293298</v>
      </c>
      <c r="H266" s="25">
        <v>289887.19</v>
      </c>
      <c r="I266" s="25">
        <v>289887.19</v>
      </c>
      <c r="J266" s="25">
        <v>241460.65999999997</v>
      </c>
      <c r="K266" s="25">
        <v>241460.65999999997</v>
      </c>
      <c r="L266" s="26">
        <v>0.82326050637917736</v>
      </c>
    </row>
    <row r="267" spans="1:12" x14ac:dyDescent="0.2">
      <c r="A267" s="23"/>
      <c r="B267" s="23"/>
      <c r="C267" s="23"/>
      <c r="D267" s="23" t="s">
        <v>378</v>
      </c>
      <c r="E267" s="25">
        <v>3236400</v>
      </c>
      <c r="F267" s="25">
        <v>0</v>
      </c>
      <c r="G267" s="25">
        <v>3236400</v>
      </c>
      <c r="H267" s="25">
        <v>2664064.69</v>
      </c>
      <c r="I267" s="25">
        <v>2656120</v>
      </c>
      <c r="J267" s="25">
        <v>2111317.8299999996</v>
      </c>
      <c r="K267" s="25">
        <v>2111317.8299999996</v>
      </c>
      <c r="L267" s="26">
        <v>0.65236615684093424</v>
      </c>
    </row>
    <row r="268" spans="1:12" x14ac:dyDescent="0.2">
      <c r="A268" s="23"/>
      <c r="B268" s="23"/>
      <c r="C268" s="23"/>
      <c r="D268" s="23" t="s">
        <v>287</v>
      </c>
      <c r="E268" s="25">
        <v>1792238</v>
      </c>
      <c r="F268" s="25">
        <v>0</v>
      </c>
      <c r="G268" s="25">
        <v>1792238</v>
      </c>
      <c r="H268" s="25">
        <v>1785719.52</v>
      </c>
      <c r="I268" s="25">
        <v>1785719.52</v>
      </c>
      <c r="J268" s="25">
        <v>1249039.76</v>
      </c>
      <c r="K268" s="25">
        <v>1249039.76</v>
      </c>
      <c r="L268" s="26">
        <v>0.69691623545533576</v>
      </c>
    </row>
    <row r="269" spans="1:12" x14ac:dyDescent="0.2">
      <c r="A269" s="23"/>
      <c r="B269" s="23"/>
      <c r="C269" s="23" t="s">
        <v>347</v>
      </c>
      <c r="D269" s="23"/>
      <c r="E269" s="25">
        <v>5311936</v>
      </c>
      <c r="F269" s="25">
        <v>10000</v>
      </c>
      <c r="G269" s="25">
        <v>5321936</v>
      </c>
      <c r="H269" s="25">
        <v>4739671.4000000004</v>
      </c>
      <c r="I269" s="25">
        <v>4731726.71</v>
      </c>
      <c r="J269" s="25">
        <v>3601818.25</v>
      </c>
      <c r="K269" s="25">
        <v>3601818.25</v>
      </c>
      <c r="L269" s="26">
        <v>0.67678721615592519</v>
      </c>
    </row>
    <row r="270" spans="1:12" x14ac:dyDescent="0.2">
      <c r="A270" s="23"/>
      <c r="B270" s="23" t="s">
        <v>348</v>
      </c>
      <c r="C270" s="23"/>
      <c r="D270" s="23"/>
      <c r="E270" s="25">
        <v>5311936</v>
      </c>
      <c r="F270" s="25">
        <v>10000</v>
      </c>
      <c r="G270" s="25">
        <v>5321936</v>
      </c>
      <c r="H270" s="25">
        <v>4739671.4000000004</v>
      </c>
      <c r="I270" s="25">
        <v>4731726.71</v>
      </c>
      <c r="J270" s="25">
        <v>3601818.25</v>
      </c>
      <c r="K270" s="25">
        <v>3601818.25</v>
      </c>
      <c r="L270" s="26">
        <v>0.67678721615592519</v>
      </c>
    </row>
    <row r="271" spans="1:12" x14ac:dyDescent="0.2">
      <c r="A271" s="23"/>
      <c r="B271" s="23" t="s">
        <v>133</v>
      </c>
      <c r="C271" s="23" t="s">
        <v>249</v>
      </c>
      <c r="D271" s="23" t="s">
        <v>379</v>
      </c>
      <c r="E271" s="25">
        <v>18524643</v>
      </c>
      <c r="F271" s="25">
        <v>13635470.220000001</v>
      </c>
      <c r="G271" s="25">
        <v>32160113.219999999</v>
      </c>
      <c r="H271" s="25">
        <v>32160113.219999999</v>
      </c>
      <c r="I271" s="25">
        <v>32160113.219999999</v>
      </c>
      <c r="J271" s="25">
        <v>29508670.77</v>
      </c>
      <c r="K271" s="25">
        <v>27771718.16</v>
      </c>
      <c r="L271" s="26">
        <v>0.91755494043624519</v>
      </c>
    </row>
    <row r="272" spans="1:12" x14ac:dyDescent="0.2">
      <c r="A272" s="23"/>
      <c r="B272" s="23"/>
      <c r="C272" s="23"/>
      <c r="D272" s="23" t="s">
        <v>392</v>
      </c>
      <c r="E272" s="25">
        <v>200000</v>
      </c>
      <c r="F272" s="25">
        <v>0</v>
      </c>
      <c r="G272" s="25">
        <v>200000</v>
      </c>
      <c r="H272" s="25">
        <v>200000</v>
      </c>
      <c r="I272" s="25">
        <v>200000</v>
      </c>
      <c r="J272" s="25">
        <v>200000</v>
      </c>
      <c r="K272" s="25">
        <v>200000</v>
      </c>
      <c r="L272" s="26">
        <v>1</v>
      </c>
    </row>
    <row r="273" spans="1:12" x14ac:dyDescent="0.2">
      <c r="A273" s="23"/>
      <c r="B273" s="23"/>
      <c r="C273" s="23" t="s">
        <v>421</v>
      </c>
      <c r="D273" s="23"/>
      <c r="E273" s="25">
        <v>18724643</v>
      </c>
      <c r="F273" s="25">
        <v>13635470.220000001</v>
      </c>
      <c r="G273" s="25">
        <v>32360113.219999999</v>
      </c>
      <c r="H273" s="25">
        <v>32360113.219999999</v>
      </c>
      <c r="I273" s="25">
        <v>32360113.219999999</v>
      </c>
      <c r="J273" s="25">
        <v>29708670.77</v>
      </c>
      <c r="K273" s="25">
        <v>27971718.16</v>
      </c>
      <c r="L273" s="26">
        <v>0.91806448784730177</v>
      </c>
    </row>
    <row r="274" spans="1:12" x14ac:dyDescent="0.2">
      <c r="A274" s="23"/>
      <c r="B274" s="23" t="s">
        <v>422</v>
      </c>
      <c r="C274" s="23"/>
      <c r="D274" s="23"/>
      <c r="E274" s="25">
        <v>18724643</v>
      </c>
      <c r="F274" s="25">
        <v>13635470.220000001</v>
      </c>
      <c r="G274" s="25">
        <v>32360113.219999999</v>
      </c>
      <c r="H274" s="25">
        <v>32360113.219999999</v>
      </c>
      <c r="I274" s="25">
        <v>32360113.219999999</v>
      </c>
      <c r="J274" s="25">
        <v>29708670.77</v>
      </c>
      <c r="K274" s="25">
        <v>27971718.16</v>
      </c>
      <c r="L274" s="26">
        <v>0.91806448784730177</v>
      </c>
    </row>
    <row r="275" spans="1:12" x14ac:dyDescent="0.2">
      <c r="A275" s="23" t="s">
        <v>349</v>
      </c>
      <c r="B275" s="23"/>
      <c r="C275" s="23"/>
      <c r="D275" s="23"/>
      <c r="E275" s="25">
        <v>47486232</v>
      </c>
      <c r="F275" s="25">
        <v>15977240.690000001</v>
      </c>
      <c r="G275" s="25">
        <v>63463472.689999998</v>
      </c>
      <c r="H275" s="25">
        <v>60784875.829999998</v>
      </c>
      <c r="I275" s="25">
        <v>60517802.960000001</v>
      </c>
      <c r="J275" s="25">
        <v>49106136.409999996</v>
      </c>
      <c r="K275" s="25">
        <v>47303843.799999997</v>
      </c>
      <c r="L275" s="26">
        <v>0.77377008109639267</v>
      </c>
    </row>
    <row r="276" spans="1:12" x14ac:dyDescent="0.2">
      <c r="A276" s="23" t="s">
        <v>283</v>
      </c>
      <c r="B276" s="23" t="s">
        <v>129</v>
      </c>
      <c r="C276" s="23" t="s">
        <v>150</v>
      </c>
      <c r="D276" s="23" t="s">
        <v>287</v>
      </c>
      <c r="E276" s="25">
        <v>250000</v>
      </c>
      <c r="F276" s="25">
        <v>166701.70000000001</v>
      </c>
      <c r="G276" s="25">
        <v>416701.7</v>
      </c>
      <c r="H276" s="25">
        <v>416699.49</v>
      </c>
      <c r="I276" s="25">
        <v>416699.49</v>
      </c>
      <c r="J276" s="25">
        <v>166701.70000000001</v>
      </c>
      <c r="K276" s="25">
        <v>166701.70000000001</v>
      </c>
      <c r="L276" s="26">
        <v>0.40005044375868881</v>
      </c>
    </row>
    <row r="277" spans="1:12" x14ac:dyDescent="0.2">
      <c r="A277" s="23"/>
      <c r="B277" s="23"/>
      <c r="C277" s="23" t="s">
        <v>343</v>
      </c>
      <c r="D277" s="23"/>
      <c r="E277" s="25">
        <v>250000</v>
      </c>
      <c r="F277" s="25">
        <v>166701.70000000001</v>
      </c>
      <c r="G277" s="25">
        <v>416701.7</v>
      </c>
      <c r="H277" s="25">
        <v>416699.49</v>
      </c>
      <c r="I277" s="25">
        <v>416699.49</v>
      </c>
      <c r="J277" s="25">
        <v>166701.70000000001</v>
      </c>
      <c r="K277" s="25">
        <v>166701.70000000001</v>
      </c>
      <c r="L277" s="26">
        <v>0.40005044375868881</v>
      </c>
    </row>
    <row r="278" spans="1:12" x14ac:dyDescent="0.2">
      <c r="A278" s="23"/>
      <c r="B278" s="23" t="s">
        <v>344</v>
      </c>
      <c r="C278" s="23"/>
      <c r="D278" s="23"/>
      <c r="E278" s="25">
        <v>250000</v>
      </c>
      <c r="F278" s="25">
        <v>166701.70000000001</v>
      </c>
      <c r="G278" s="25">
        <v>416701.7</v>
      </c>
      <c r="H278" s="25">
        <v>416699.49</v>
      </c>
      <c r="I278" s="25">
        <v>416699.49</v>
      </c>
      <c r="J278" s="25">
        <v>166701.70000000001</v>
      </c>
      <c r="K278" s="25">
        <v>166701.70000000001</v>
      </c>
      <c r="L278" s="26">
        <v>0.40005044375868881</v>
      </c>
    </row>
    <row r="279" spans="1:12" x14ac:dyDescent="0.2">
      <c r="A279" s="23"/>
      <c r="B279" s="23" t="s">
        <v>131</v>
      </c>
      <c r="C279" s="23" t="s">
        <v>247</v>
      </c>
      <c r="D279" s="23" t="s">
        <v>287</v>
      </c>
      <c r="E279" s="25">
        <v>6960154</v>
      </c>
      <c r="F279" s="25">
        <v>258715.17000000004</v>
      </c>
      <c r="G279" s="25">
        <v>7218869.1699999999</v>
      </c>
      <c r="H279" s="25">
        <v>6369222.1400000006</v>
      </c>
      <c r="I279" s="25">
        <v>5745913.0100000007</v>
      </c>
      <c r="J279" s="25">
        <v>2221605.36</v>
      </c>
      <c r="K279" s="25">
        <v>2221041.7399999998</v>
      </c>
      <c r="L279" s="26">
        <v>0.30774977460908881</v>
      </c>
    </row>
    <row r="280" spans="1:12" x14ac:dyDescent="0.2">
      <c r="A280" s="23"/>
      <c r="B280" s="23"/>
      <c r="C280" s="23" t="s">
        <v>345</v>
      </c>
      <c r="D280" s="23"/>
      <c r="E280" s="25">
        <v>6960154</v>
      </c>
      <c r="F280" s="25">
        <v>258715.17000000004</v>
      </c>
      <c r="G280" s="25">
        <v>7218869.1699999999</v>
      </c>
      <c r="H280" s="25">
        <v>6369222.1400000006</v>
      </c>
      <c r="I280" s="25">
        <v>5745913.0100000007</v>
      </c>
      <c r="J280" s="25">
        <v>2221605.36</v>
      </c>
      <c r="K280" s="25">
        <v>2221041.7399999998</v>
      </c>
      <c r="L280" s="26">
        <v>0.30774977460908881</v>
      </c>
    </row>
    <row r="281" spans="1:12" x14ac:dyDescent="0.2">
      <c r="A281" s="23"/>
      <c r="B281" s="23" t="s">
        <v>346</v>
      </c>
      <c r="C281" s="23"/>
      <c r="D281" s="23"/>
      <c r="E281" s="25">
        <v>6960154</v>
      </c>
      <c r="F281" s="25">
        <v>258715.17000000004</v>
      </c>
      <c r="G281" s="25">
        <v>7218869.1699999999</v>
      </c>
      <c r="H281" s="25">
        <v>6369222.1400000006</v>
      </c>
      <c r="I281" s="25">
        <v>5745913.0100000007</v>
      </c>
      <c r="J281" s="25">
        <v>2221605.36</v>
      </c>
      <c r="K281" s="25">
        <v>2221041.7399999998</v>
      </c>
      <c r="L281" s="26">
        <v>0.30774977460908881</v>
      </c>
    </row>
    <row r="282" spans="1:12" x14ac:dyDescent="0.2">
      <c r="A282" s="23"/>
      <c r="B282" s="23" t="s">
        <v>133</v>
      </c>
      <c r="C282" s="23" t="s">
        <v>249</v>
      </c>
      <c r="D282" s="23" t="s">
        <v>392</v>
      </c>
      <c r="E282" s="25">
        <v>3009023</v>
      </c>
      <c r="F282" s="25">
        <v>0</v>
      </c>
      <c r="G282" s="25">
        <v>3009023</v>
      </c>
      <c r="H282" s="25">
        <v>3009023</v>
      </c>
      <c r="I282" s="25">
        <v>3009023</v>
      </c>
      <c r="J282" s="25">
        <v>3009023</v>
      </c>
      <c r="K282" s="25">
        <v>3009023</v>
      </c>
      <c r="L282" s="26">
        <v>1</v>
      </c>
    </row>
    <row r="283" spans="1:12" x14ac:dyDescent="0.2">
      <c r="A283" s="23"/>
      <c r="B283" s="23"/>
      <c r="C283" s="23" t="s">
        <v>421</v>
      </c>
      <c r="D283" s="23"/>
      <c r="E283" s="25">
        <v>3009023</v>
      </c>
      <c r="F283" s="25">
        <v>0</v>
      </c>
      <c r="G283" s="25">
        <v>3009023</v>
      </c>
      <c r="H283" s="25">
        <v>3009023</v>
      </c>
      <c r="I283" s="25">
        <v>3009023</v>
      </c>
      <c r="J283" s="25">
        <v>3009023</v>
      </c>
      <c r="K283" s="25">
        <v>3009023</v>
      </c>
      <c r="L283" s="26">
        <v>1</v>
      </c>
    </row>
    <row r="284" spans="1:12" x14ac:dyDescent="0.2">
      <c r="A284" s="23"/>
      <c r="B284" s="23" t="s">
        <v>422</v>
      </c>
      <c r="C284" s="23"/>
      <c r="D284" s="23"/>
      <c r="E284" s="25">
        <v>3009023</v>
      </c>
      <c r="F284" s="25">
        <v>0</v>
      </c>
      <c r="G284" s="25">
        <v>3009023</v>
      </c>
      <c r="H284" s="25">
        <v>3009023</v>
      </c>
      <c r="I284" s="25">
        <v>3009023</v>
      </c>
      <c r="J284" s="25">
        <v>3009023</v>
      </c>
      <c r="K284" s="25">
        <v>3009023</v>
      </c>
      <c r="L284" s="26">
        <v>1</v>
      </c>
    </row>
    <row r="285" spans="1:12" x14ac:dyDescent="0.2">
      <c r="A285" s="23" t="s">
        <v>350</v>
      </c>
      <c r="B285" s="23"/>
      <c r="C285" s="23"/>
      <c r="D285" s="23"/>
      <c r="E285" s="25">
        <v>10219177</v>
      </c>
      <c r="F285" s="25">
        <v>425416.87000000005</v>
      </c>
      <c r="G285" s="25">
        <v>10644593.870000001</v>
      </c>
      <c r="H285" s="25">
        <v>9794944.6300000008</v>
      </c>
      <c r="I285" s="25">
        <v>9171635.5</v>
      </c>
      <c r="J285" s="25">
        <v>5397330.0600000005</v>
      </c>
      <c r="K285" s="25">
        <v>5396766.4399999995</v>
      </c>
      <c r="L285" s="26">
        <v>0.5070489420184896</v>
      </c>
    </row>
    <row r="286" spans="1:12" x14ac:dyDescent="0.2">
      <c r="A286" s="23" t="s">
        <v>275</v>
      </c>
      <c r="B286" s="23" t="s">
        <v>135</v>
      </c>
      <c r="C286" s="23" t="s">
        <v>151</v>
      </c>
      <c r="D286" s="23" t="s">
        <v>377</v>
      </c>
      <c r="E286" s="25">
        <v>75000</v>
      </c>
      <c r="F286" s="25">
        <v>-50000</v>
      </c>
      <c r="G286" s="25">
        <v>25000</v>
      </c>
      <c r="H286" s="25">
        <v>0</v>
      </c>
      <c r="I286" s="25">
        <v>0</v>
      </c>
      <c r="J286" s="25">
        <v>0</v>
      </c>
      <c r="K286" s="25">
        <v>0</v>
      </c>
      <c r="L286" s="26">
        <v>0</v>
      </c>
    </row>
    <row r="287" spans="1:12" x14ac:dyDescent="0.2">
      <c r="A287" s="23"/>
      <c r="B287" s="23"/>
      <c r="C287" s="23"/>
      <c r="D287" s="23" t="s">
        <v>378</v>
      </c>
      <c r="E287" s="25">
        <v>501250</v>
      </c>
      <c r="F287" s="25">
        <v>-61488</v>
      </c>
      <c r="G287" s="25">
        <v>439762</v>
      </c>
      <c r="H287" s="25">
        <v>434999.48</v>
      </c>
      <c r="I287" s="25">
        <v>426523.02</v>
      </c>
      <c r="J287" s="25">
        <v>301769.52</v>
      </c>
      <c r="K287" s="25">
        <v>301769.52</v>
      </c>
      <c r="L287" s="26">
        <v>0.68621099594780821</v>
      </c>
    </row>
    <row r="288" spans="1:12" x14ac:dyDescent="0.2">
      <c r="A288" s="23"/>
      <c r="B288" s="23"/>
      <c r="C288" s="23"/>
      <c r="D288" s="23" t="s">
        <v>379</v>
      </c>
      <c r="E288" s="25">
        <v>7215750</v>
      </c>
      <c r="F288" s="25">
        <v>3238100</v>
      </c>
      <c r="G288" s="25">
        <v>10453850</v>
      </c>
      <c r="H288" s="25">
        <v>8714750</v>
      </c>
      <c r="I288" s="25">
        <v>8687750</v>
      </c>
      <c r="J288" s="25">
        <v>8677250</v>
      </c>
      <c r="K288" s="25">
        <v>8677250</v>
      </c>
      <c r="L288" s="26">
        <v>0.83005304265892466</v>
      </c>
    </row>
    <row r="289" spans="1:12" x14ac:dyDescent="0.2">
      <c r="A289" s="23"/>
      <c r="B289" s="23"/>
      <c r="C289" s="23"/>
      <c r="D289" s="23" t="s">
        <v>287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6">
        <v>0</v>
      </c>
    </row>
    <row r="290" spans="1:12" x14ac:dyDescent="0.2">
      <c r="A290" s="23"/>
      <c r="B290" s="23"/>
      <c r="C290" s="23"/>
      <c r="D290" s="23" t="s">
        <v>392</v>
      </c>
      <c r="E290" s="25">
        <v>90000</v>
      </c>
      <c r="F290" s="25">
        <v>0</v>
      </c>
      <c r="G290" s="25">
        <v>90000</v>
      </c>
      <c r="H290" s="25">
        <v>50000</v>
      </c>
      <c r="I290" s="25">
        <v>50000</v>
      </c>
      <c r="J290" s="25">
        <v>50000</v>
      </c>
      <c r="K290" s="25">
        <v>50000</v>
      </c>
      <c r="L290" s="26">
        <v>0.55555555555555558</v>
      </c>
    </row>
    <row r="291" spans="1:12" x14ac:dyDescent="0.2">
      <c r="A291" s="23"/>
      <c r="B291" s="23"/>
      <c r="C291" s="23" t="s">
        <v>351</v>
      </c>
      <c r="D291" s="23"/>
      <c r="E291" s="25">
        <v>7882000</v>
      </c>
      <c r="F291" s="25">
        <v>3126612</v>
      </c>
      <c r="G291" s="25">
        <v>11008612</v>
      </c>
      <c r="H291" s="25">
        <v>9199749.4800000004</v>
      </c>
      <c r="I291" s="25">
        <v>9164273.0199999996</v>
      </c>
      <c r="J291" s="25">
        <v>9029019.5199999996</v>
      </c>
      <c r="K291" s="25">
        <v>9029019.5199999996</v>
      </c>
      <c r="L291" s="26">
        <v>0.82017783168304959</v>
      </c>
    </row>
    <row r="292" spans="1:12" x14ac:dyDescent="0.2">
      <c r="A292" s="23"/>
      <c r="B292" s="23" t="s">
        <v>352</v>
      </c>
      <c r="C292" s="23"/>
      <c r="D292" s="23"/>
      <c r="E292" s="25">
        <v>7882000</v>
      </c>
      <c r="F292" s="25">
        <v>3126612</v>
      </c>
      <c r="G292" s="25">
        <v>11008612</v>
      </c>
      <c r="H292" s="25">
        <v>9199749.4800000004</v>
      </c>
      <c r="I292" s="25">
        <v>9164273.0199999996</v>
      </c>
      <c r="J292" s="25">
        <v>9029019.5199999996</v>
      </c>
      <c r="K292" s="25">
        <v>9029019.5199999996</v>
      </c>
      <c r="L292" s="26">
        <v>0.82017783168304959</v>
      </c>
    </row>
    <row r="293" spans="1:12" x14ac:dyDescent="0.2">
      <c r="A293" s="23"/>
      <c r="B293" s="23" t="s">
        <v>152</v>
      </c>
      <c r="C293" s="23" t="s">
        <v>250</v>
      </c>
      <c r="D293" s="23" t="s">
        <v>377</v>
      </c>
      <c r="E293" s="25">
        <v>471304</v>
      </c>
      <c r="F293" s="25">
        <v>-65000</v>
      </c>
      <c r="G293" s="25">
        <v>406304</v>
      </c>
      <c r="H293" s="25">
        <v>357357.47000000003</v>
      </c>
      <c r="I293" s="25">
        <v>357357.47000000003</v>
      </c>
      <c r="J293" s="25">
        <v>302902.78999999998</v>
      </c>
      <c r="K293" s="25">
        <v>302902.78999999998</v>
      </c>
      <c r="L293" s="26">
        <v>0.74550777250531619</v>
      </c>
    </row>
    <row r="294" spans="1:12" x14ac:dyDescent="0.2">
      <c r="A294" s="23"/>
      <c r="B294" s="23"/>
      <c r="C294" s="23"/>
      <c r="D294" s="23" t="s">
        <v>378</v>
      </c>
      <c r="E294" s="25">
        <v>155543</v>
      </c>
      <c r="F294" s="25">
        <v>-22300</v>
      </c>
      <c r="G294" s="25">
        <v>133243</v>
      </c>
      <c r="H294" s="25">
        <v>89043.199999999997</v>
      </c>
      <c r="I294" s="25">
        <v>89043.199999999997</v>
      </c>
      <c r="J294" s="25">
        <v>72100.740000000005</v>
      </c>
      <c r="K294" s="25">
        <v>70648.740000000005</v>
      </c>
      <c r="L294" s="26">
        <v>0.54112216026357862</v>
      </c>
    </row>
    <row r="295" spans="1:12" x14ac:dyDescent="0.2">
      <c r="A295" s="23"/>
      <c r="B295" s="23"/>
      <c r="C295" s="23"/>
      <c r="D295" s="23" t="s">
        <v>399</v>
      </c>
      <c r="E295" s="25">
        <v>0</v>
      </c>
      <c r="F295" s="25">
        <v>200</v>
      </c>
      <c r="G295" s="25">
        <v>200</v>
      </c>
      <c r="H295" s="25">
        <v>0</v>
      </c>
      <c r="I295" s="25">
        <v>0</v>
      </c>
      <c r="J295" s="25">
        <v>0</v>
      </c>
      <c r="K295" s="25">
        <v>0</v>
      </c>
      <c r="L295" s="26">
        <v>0</v>
      </c>
    </row>
    <row r="296" spans="1:12" x14ac:dyDescent="0.2">
      <c r="A296" s="23"/>
      <c r="B296" s="23"/>
      <c r="C296" s="23"/>
      <c r="D296" s="23" t="s">
        <v>379</v>
      </c>
      <c r="E296" s="25">
        <v>2200000</v>
      </c>
      <c r="F296" s="25">
        <v>30000</v>
      </c>
      <c r="G296" s="25">
        <v>2230000</v>
      </c>
      <c r="H296" s="25">
        <v>2230000</v>
      </c>
      <c r="I296" s="25">
        <v>2230000</v>
      </c>
      <c r="J296" s="25">
        <v>2200000</v>
      </c>
      <c r="K296" s="25">
        <v>2200000</v>
      </c>
      <c r="L296" s="26">
        <v>0.98654708520179368</v>
      </c>
    </row>
    <row r="297" spans="1:12" x14ac:dyDescent="0.2">
      <c r="A297" s="23"/>
      <c r="B297" s="23"/>
      <c r="C297" s="23" t="s">
        <v>423</v>
      </c>
      <c r="D297" s="23"/>
      <c r="E297" s="25">
        <v>2826847</v>
      </c>
      <c r="F297" s="25">
        <v>-57100</v>
      </c>
      <c r="G297" s="25">
        <v>2769747</v>
      </c>
      <c r="H297" s="25">
        <v>2676400.67</v>
      </c>
      <c r="I297" s="25">
        <v>2676400.67</v>
      </c>
      <c r="J297" s="25">
        <v>2575003.5299999998</v>
      </c>
      <c r="K297" s="25">
        <v>2573551.5299999998</v>
      </c>
      <c r="L297" s="26">
        <v>0.92968907629469399</v>
      </c>
    </row>
    <row r="298" spans="1:12" x14ac:dyDescent="0.2">
      <c r="A298" s="23"/>
      <c r="B298" s="23" t="s">
        <v>424</v>
      </c>
      <c r="C298" s="23"/>
      <c r="D298" s="23"/>
      <c r="E298" s="25">
        <v>2826847</v>
      </c>
      <c r="F298" s="25">
        <v>-57100</v>
      </c>
      <c r="G298" s="25">
        <v>2769747</v>
      </c>
      <c r="H298" s="25">
        <v>2676400.67</v>
      </c>
      <c r="I298" s="25">
        <v>2676400.67</v>
      </c>
      <c r="J298" s="25">
        <v>2575003.5299999998</v>
      </c>
      <c r="K298" s="25">
        <v>2573551.5299999998</v>
      </c>
      <c r="L298" s="26">
        <v>0.92968907629469399</v>
      </c>
    </row>
    <row r="299" spans="1:12" x14ac:dyDescent="0.2">
      <c r="A299" s="23" t="s">
        <v>353</v>
      </c>
      <c r="B299" s="23"/>
      <c r="C299" s="23"/>
      <c r="D299" s="23"/>
      <c r="E299" s="25">
        <v>10708847</v>
      </c>
      <c r="F299" s="25">
        <v>3069512</v>
      </c>
      <c r="G299" s="25">
        <v>13778359</v>
      </c>
      <c r="H299" s="25">
        <v>11876150.15</v>
      </c>
      <c r="I299" s="25">
        <v>11840673.689999999</v>
      </c>
      <c r="J299" s="25">
        <v>11604023.049999999</v>
      </c>
      <c r="K299" s="25">
        <v>11602571.049999999</v>
      </c>
      <c r="L299" s="26">
        <v>0.84219195116051182</v>
      </c>
    </row>
    <row r="300" spans="1:12" x14ac:dyDescent="0.2">
      <c r="A300" s="23" t="s">
        <v>284</v>
      </c>
      <c r="B300" s="23" t="s">
        <v>135</v>
      </c>
      <c r="C300" s="23" t="s">
        <v>151</v>
      </c>
      <c r="D300" s="23" t="s">
        <v>287</v>
      </c>
      <c r="E300" s="25">
        <v>345434</v>
      </c>
      <c r="F300" s="25">
        <v>5535790.5</v>
      </c>
      <c r="G300" s="25">
        <v>5881224.5</v>
      </c>
      <c r="H300" s="25">
        <v>3175827.37</v>
      </c>
      <c r="I300" s="25">
        <v>3021790.4600000004</v>
      </c>
      <c r="J300" s="25">
        <v>1710392.46</v>
      </c>
      <c r="K300" s="25">
        <v>1710392.46</v>
      </c>
      <c r="L300" s="26">
        <v>0.29082250813584826</v>
      </c>
    </row>
    <row r="301" spans="1:12" x14ac:dyDescent="0.2">
      <c r="A301" s="23"/>
      <c r="B301" s="23"/>
      <c r="C301" s="23" t="s">
        <v>351</v>
      </c>
      <c r="D301" s="23"/>
      <c r="E301" s="25">
        <v>345434</v>
      </c>
      <c r="F301" s="25">
        <v>5535790.5</v>
      </c>
      <c r="G301" s="25">
        <v>5881224.5</v>
      </c>
      <c r="H301" s="25">
        <v>3175827.37</v>
      </c>
      <c r="I301" s="25">
        <v>3021790.4600000004</v>
      </c>
      <c r="J301" s="25">
        <v>1710392.46</v>
      </c>
      <c r="K301" s="25">
        <v>1710392.46</v>
      </c>
      <c r="L301" s="26">
        <v>0.29082250813584826</v>
      </c>
    </row>
    <row r="302" spans="1:12" x14ac:dyDescent="0.2">
      <c r="A302" s="23"/>
      <c r="B302" s="23" t="s">
        <v>352</v>
      </c>
      <c r="C302" s="23"/>
      <c r="D302" s="23"/>
      <c r="E302" s="25">
        <v>345434</v>
      </c>
      <c r="F302" s="25">
        <v>5535790.5</v>
      </c>
      <c r="G302" s="25">
        <v>5881224.5</v>
      </c>
      <c r="H302" s="25">
        <v>3175827.37</v>
      </c>
      <c r="I302" s="25">
        <v>3021790.4600000004</v>
      </c>
      <c r="J302" s="25">
        <v>1710392.46</v>
      </c>
      <c r="K302" s="25">
        <v>1710392.46</v>
      </c>
      <c r="L302" s="26">
        <v>0.29082250813584826</v>
      </c>
    </row>
    <row r="303" spans="1:12" x14ac:dyDescent="0.2">
      <c r="A303" s="23" t="s">
        <v>354</v>
      </c>
      <c r="B303" s="23"/>
      <c r="C303" s="23"/>
      <c r="D303" s="23"/>
      <c r="E303" s="25">
        <v>345434</v>
      </c>
      <c r="F303" s="25">
        <v>5535790.5</v>
      </c>
      <c r="G303" s="25">
        <v>5881224.5</v>
      </c>
      <c r="H303" s="25">
        <v>3175827.37</v>
      </c>
      <c r="I303" s="25">
        <v>3021790.4600000004</v>
      </c>
      <c r="J303" s="25">
        <v>1710392.46</v>
      </c>
      <c r="K303" s="25">
        <v>1710392.46</v>
      </c>
      <c r="L303" s="26">
        <v>0.29082250813584826</v>
      </c>
    </row>
    <row r="304" spans="1:12" x14ac:dyDescent="0.2">
      <c r="A304" s="23" t="s">
        <v>276</v>
      </c>
      <c r="B304" s="23" t="s">
        <v>136</v>
      </c>
      <c r="C304" s="23" t="s">
        <v>251</v>
      </c>
      <c r="D304" s="23" t="s">
        <v>377</v>
      </c>
      <c r="E304" s="25">
        <v>6340125</v>
      </c>
      <c r="F304" s="25">
        <v>45000</v>
      </c>
      <c r="G304" s="25">
        <v>6385125</v>
      </c>
      <c r="H304" s="25">
        <v>6342937.8900000006</v>
      </c>
      <c r="I304" s="25">
        <v>6342937.8900000006</v>
      </c>
      <c r="J304" s="25">
        <v>5414770.2400000002</v>
      </c>
      <c r="K304" s="25">
        <v>5414770.2400000002</v>
      </c>
      <c r="L304" s="26">
        <v>0.84802885456431942</v>
      </c>
    </row>
    <row r="305" spans="1:12" x14ac:dyDescent="0.2">
      <c r="A305" s="23"/>
      <c r="B305" s="23"/>
      <c r="C305" s="23"/>
      <c r="D305" s="23" t="s">
        <v>378</v>
      </c>
      <c r="E305" s="25">
        <v>24374946</v>
      </c>
      <c r="F305" s="25">
        <v>259986.65</v>
      </c>
      <c r="G305" s="25">
        <v>24634932.649999999</v>
      </c>
      <c r="H305" s="25">
        <v>24619175.23</v>
      </c>
      <c r="I305" s="25">
        <v>24596338.740000002</v>
      </c>
      <c r="J305" s="25">
        <v>17784929.960000001</v>
      </c>
      <c r="K305" s="25">
        <v>17782709.960000001</v>
      </c>
      <c r="L305" s="26">
        <v>0.72193945941232363</v>
      </c>
    </row>
    <row r="306" spans="1:12" x14ac:dyDescent="0.2">
      <c r="A306" s="23"/>
      <c r="B306" s="23"/>
      <c r="C306" s="23"/>
      <c r="D306" s="23" t="s">
        <v>379</v>
      </c>
      <c r="E306" s="25">
        <v>2253960</v>
      </c>
      <c r="F306" s="25">
        <v>0</v>
      </c>
      <c r="G306" s="25">
        <v>2253960</v>
      </c>
      <c r="H306" s="25">
        <v>2196200</v>
      </c>
      <c r="I306" s="25">
        <v>1763876.74</v>
      </c>
      <c r="J306" s="25">
        <v>1763225.65</v>
      </c>
      <c r="K306" s="25">
        <v>1752448.22</v>
      </c>
      <c r="L306" s="26">
        <v>0.78227903334575588</v>
      </c>
    </row>
    <row r="307" spans="1:12" x14ac:dyDescent="0.2">
      <c r="A307" s="23"/>
      <c r="B307" s="23"/>
      <c r="C307" s="23"/>
      <c r="D307" s="23" t="s">
        <v>287</v>
      </c>
      <c r="E307" s="25">
        <v>75944</v>
      </c>
      <c r="F307" s="25">
        <v>2000</v>
      </c>
      <c r="G307" s="25">
        <v>77944</v>
      </c>
      <c r="H307" s="25">
        <v>65850.180000000008</v>
      </c>
      <c r="I307" s="25">
        <v>65850.180000000008</v>
      </c>
      <c r="J307" s="25">
        <v>65571.180000000008</v>
      </c>
      <c r="K307" s="25">
        <v>65571.180000000008</v>
      </c>
      <c r="L307" s="26">
        <v>0.8412601354818845</v>
      </c>
    </row>
    <row r="308" spans="1:12" x14ac:dyDescent="0.2">
      <c r="A308" s="23"/>
      <c r="B308" s="23"/>
      <c r="C308" s="23" t="s">
        <v>355</v>
      </c>
      <c r="D308" s="23"/>
      <c r="E308" s="25">
        <v>33044975</v>
      </c>
      <c r="F308" s="25">
        <v>306986.65000000002</v>
      </c>
      <c r="G308" s="25">
        <v>33351961.649999999</v>
      </c>
      <c r="H308" s="25">
        <v>33224163.300000001</v>
      </c>
      <c r="I308" s="25">
        <v>32769003.550000001</v>
      </c>
      <c r="J308" s="25">
        <v>25028497.030000001</v>
      </c>
      <c r="K308" s="25">
        <v>25015499.600000001</v>
      </c>
      <c r="L308" s="26">
        <v>0.75043553037906552</v>
      </c>
    </row>
    <row r="309" spans="1:12" x14ac:dyDescent="0.2">
      <c r="A309" s="23"/>
      <c r="B309" s="23" t="s">
        <v>356</v>
      </c>
      <c r="C309" s="23"/>
      <c r="D309" s="23"/>
      <c r="E309" s="25">
        <v>33044975</v>
      </c>
      <c r="F309" s="25">
        <v>306986.65000000002</v>
      </c>
      <c r="G309" s="25">
        <v>33351961.649999999</v>
      </c>
      <c r="H309" s="25">
        <v>33224163.300000001</v>
      </c>
      <c r="I309" s="25">
        <v>32769003.550000001</v>
      </c>
      <c r="J309" s="25">
        <v>25028497.030000001</v>
      </c>
      <c r="K309" s="25">
        <v>25015499.600000001</v>
      </c>
      <c r="L309" s="26">
        <v>0.75043553037906552</v>
      </c>
    </row>
    <row r="310" spans="1:12" x14ac:dyDescent="0.2">
      <c r="A310" s="23"/>
      <c r="B310" s="23" t="s">
        <v>137</v>
      </c>
      <c r="C310" s="23" t="s">
        <v>252</v>
      </c>
      <c r="D310" s="23" t="s">
        <v>377</v>
      </c>
      <c r="E310" s="25">
        <v>1635123</v>
      </c>
      <c r="F310" s="25">
        <v>0</v>
      </c>
      <c r="G310" s="25">
        <v>1635123</v>
      </c>
      <c r="H310" s="25">
        <v>1495092.8</v>
      </c>
      <c r="I310" s="25">
        <v>1495092.8</v>
      </c>
      <c r="J310" s="25">
        <v>1234946.1199999999</v>
      </c>
      <c r="K310" s="25">
        <v>1234946.1199999999</v>
      </c>
      <c r="L310" s="26">
        <v>0.75526190996029041</v>
      </c>
    </row>
    <row r="311" spans="1:12" x14ac:dyDescent="0.2">
      <c r="A311" s="23"/>
      <c r="B311" s="23"/>
      <c r="C311" s="23"/>
      <c r="D311" s="23" t="s">
        <v>378</v>
      </c>
      <c r="E311" s="25">
        <v>4224900</v>
      </c>
      <c r="F311" s="25">
        <v>18794.88</v>
      </c>
      <c r="G311" s="25">
        <v>4243694.88</v>
      </c>
      <c r="H311" s="25">
        <v>4155528</v>
      </c>
      <c r="I311" s="25">
        <v>4113437.65</v>
      </c>
      <c r="J311" s="25">
        <v>3109996.47</v>
      </c>
      <c r="K311" s="25">
        <v>3109996.47</v>
      </c>
      <c r="L311" s="26">
        <v>0.73285110215086913</v>
      </c>
    </row>
    <row r="312" spans="1:12" x14ac:dyDescent="0.2">
      <c r="A312" s="23"/>
      <c r="B312" s="23"/>
      <c r="C312" s="23"/>
      <c r="D312" s="23" t="s">
        <v>379</v>
      </c>
      <c r="E312" s="25">
        <v>807365</v>
      </c>
      <c r="F312" s="25">
        <v>9290</v>
      </c>
      <c r="G312" s="25">
        <v>816655</v>
      </c>
      <c r="H312" s="25">
        <v>777395</v>
      </c>
      <c r="I312" s="25">
        <v>348907.82</v>
      </c>
      <c r="J312" s="25">
        <v>347668.17</v>
      </c>
      <c r="K312" s="25">
        <v>329083.43</v>
      </c>
      <c r="L312" s="26">
        <v>0.42572220827644475</v>
      </c>
    </row>
    <row r="313" spans="1:12" x14ac:dyDescent="0.2">
      <c r="A313" s="23"/>
      <c r="B313" s="23"/>
      <c r="C313" s="23"/>
      <c r="D313" s="23" t="s">
        <v>287</v>
      </c>
      <c r="E313" s="25">
        <v>30500</v>
      </c>
      <c r="F313" s="25">
        <v>71721.649999999994</v>
      </c>
      <c r="G313" s="25">
        <v>102221.65</v>
      </c>
      <c r="H313" s="25">
        <v>73109.81</v>
      </c>
      <c r="I313" s="25">
        <v>73109.81</v>
      </c>
      <c r="J313" s="25">
        <v>73109.81</v>
      </c>
      <c r="K313" s="25">
        <v>73109.81</v>
      </c>
      <c r="L313" s="26">
        <v>0.71520866665721006</v>
      </c>
    </row>
    <row r="314" spans="1:12" x14ac:dyDescent="0.2">
      <c r="A314" s="23"/>
      <c r="B314" s="23"/>
      <c r="C314" s="23" t="s">
        <v>357</v>
      </c>
      <c r="D314" s="23"/>
      <c r="E314" s="25">
        <v>6697888</v>
      </c>
      <c r="F314" s="25">
        <v>99806.53</v>
      </c>
      <c r="G314" s="25">
        <v>6797694.5300000003</v>
      </c>
      <c r="H314" s="25">
        <v>6501125.6099999994</v>
      </c>
      <c r="I314" s="25">
        <v>6030548.0800000001</v>
      </c>
      <c r="J314" s="25">
        <v>4765720.5699999994</v>
      </c>
      <c r="K314" s="25">
        <v>4747135.8299999991</v>
      </c>
      <c r="L314" s="26">
        <v>0.70107895389644703</v>
      </c>
    </row>
    <row r="315" spans="1:12" x14ac:dyDescent="0.2">
      <c r="A315" s="23"/>
      <c r="B315" s="23" t="s">
        <v>358</v>
      </c>
      <c r="C315" s="23"/>
      <c r="D315" s="23"/>
      <c r="E315" s="25">
        <v>6697888</v>
      </c>
      <c r="F315" s="25">
        <v>99806.53</v>
      </c>
      <c r="G315" s="25">
        <v>6797694.5300000003</v>
      </c>
      <c r="H315" s="25">
        <v>6501125.6099999994</v>
      </c>
      <c r="I315" s="25">
        <v>6030548.0800000001</v>
      </c>
      <c r="J315" s="25">
        <v>4765720.5699999994</v>
      </c>
      <c r="K315" s="25">
        <v>4747135.8299999991</v>
      </c>
      <c r="L315" s="26">
        <v>0.70107895389644703</v>
      </c>
    </row>
    <row r="316" spans="1:12" x14ac:dyDescent="0.2">
      <c r="A316" s="23"/>
      <c r="B316" s="23" t="s">
        <v>138</v>
      </c>
      <c r="C316" s="23" t="s">
        <v>263</v>
      </c>
      <c r="D316" s="23" t="s">
        <v>377</v>
      </c>
      <c r="E316" s="25">
        <v>542356</v>
      </c>
      <c r="F316" s="25">
        <v>0</v>
      </c>
      <c r="G316" s="25">
        <v>542356</v>
      </c>
      <c r="H316" s="25">
        <v>530978.96000000008</v>
      </c>
      <c r="I316" s="25">
        <v>530978.96000000008</v>
      </c>
      <c r="J316" s="25">
        <v>445913.4</v>
      </c>
      <c r="K316" s="25">
        <v>445913.4</v>
      </c>
      <c r="L316" s="26">
        <v>0.82217842155337084</v>
      </c>
    </row>
    <row r="317" spans="1:12" x14ac:dyDescent="0.2">
      <c r="A317" s="23"/>
      <c r="B317" s="23"/>
      <c r="C317" s="23"/>
      <c r="D317" s="23" t="s">
        <v>378</v>
      </c>
      <c r="E317" s="25">
        <v>131190</v>
      </c>
      <c r="F317" s="25">
        <v>0</v>
      </c>
      <c r="G317" s="25">
        <v>131190</v>
      </c>
      <c r="H317" s="25">
        <v>99165.15</v>
      </c>
      <c r="I317" s="25">
        <v>86894.42</v>
      </c>
      <c r="J317" s="25">
        <v>21205.64</v>
      </c>
      <c r="K317" s="25">
        <v>21205.64</v>
      </c>
      <c r="L317" s="26">
        <v>0.16164067383184694</v>
      </c>
    </row>
    <row r="318" spans="1:12" x14ac:dyDescent="0.2">
      <c r="A318" s="23"/>
      <c r="B318" s="23"/>
      <c r="C318" s="23"/>
      <c r="D318" s="23" t="s">
        <v>399</v>
      </c>
      <c r="E318" s="25">
        <v>0</v>
      </c>
      <c r="F318" s="25">
        <v>1500</v>
      </c>
      <c r="G318" s="25">
        <v>1500</v>
      </c>
      <c r="H318" s="25">
        <v>663.12</v>
      </c>
      <c r="I318" s="25">
        <v>663.12</v>
      </c>
      <c r="J318" s="25">
        <v>663.12</v>
      </c>
      <c r="K318" s="25">
        <v>663.12</v>
      </c>
      <c r="L318" s="26">
        <v>0.44208000000000003</v>
      </c>
    </row>
    <row r="319" spans="1:12" x14ac:dyDescent="0.2">
      <c r="A319" s="23"/>
      <c r="B319" s="23"/>
      <c r="C319" s="23" t="s">
        <v>359</v>
      </c>
      <c r="D319" s="23"/>
      <c r="E319" s="25">
        <v>673546</v>
      </c>
      <c r="F319" s="25">
        <v>1500</v>
      </c>
      <c r="G319" s="25">
        <v>675046</v>
      </c>
      <c r="H319" s="25">
        <v>630807.2300000001</v>
      </c>
      <c r="I319" s="25">
        <v>618536.50000000012</v>
      </c>
      <c r="J319" s="25">
        <v>467782.16000000003</v>
      </c>
      <c r="K319" s="25">
        <v>467782.16000000003</v>
      </c>
      <c r="L319" s="26">
        <v>0.6929633832361054</v>
      </c>
    </row>
    <row r="320" spans="1:12" x14ac:dyDescent="0.2">
      <c r="A320" s="23"/>
      <c r="B320" s="23" t="s">
        <v>360</v>
      </c>
      <c r="C320" s="23"/>
      <c r="D320" s="23"/>
      <c r="E320" s="25">
        <v>673546</v>
      </c>
      <c r="F320" s="25">
        <v>1500</v>
      </c>
      <c r="G320" s="25">
        <v>675046</v>
      </c>
      <c r="H320" s="25">
        <v>630807.2300000001</v>
      </c>
      <c r="I320" s="25">
        <v>618536.50000000012</v>
      </c>
      <c r="J320" s="25">
        <v>467782.16000000003</v>
      </c>
      <c r="K320" s="25">
        <v>467782.16000000003</v>
      </c>
      <c r="L320" s="26">
        <v>0.6929633832361054</v>
      </c>
    </row>
    <row r="321" spans="1:12" x14ac:dyDescent="0.2">
      <c r="A321" s="23"/>
      <c r="B321" s="23" t="s">
        <v>117</v>
      </c>
      <c r="C321" s="23" t="s">
        <v>253</v>
      </c>
      <c r="D321" s="23" t="s">
        <v>377</v>
      </c>
      <c r="E321" s="25">
        <v>96995</v>
      </c>
      <c r="F321" s="25">
        <v>0</v>
      </c>
      <c r="G321" s="25">
        <v>96995</v>
      </c>
      <c r="H321" s="25">
        <v>148260.96000000002</v>
      </c>
      <c r="I321" s="25">
        <v>148260.96000000002</v>
      </c>
      <c r="J321" s="25">
        <v>125994.32999999999</v>
      </c>
      <c r="K321" s="25">
        <v>125994.32999999999</v>
      </c>
      <c r="L321" s="26">
        <v>1.2989775761637197</v>
      </c>
    </row>
    <row r="322" spans="1:12" x14ac:dyDescent="0.2">
      <c r="A322" s="23"/>
      <c r="B322" s="23"/>
      <c r="C322" s="23"/>
      <c r="D322" s="23" t="s">
        <v>378</v>
      </c>
      <c r="E322" s="25">
        <v>1004350</v>
      </c>
      <c r="F322" s="25">
        <v>0</v>
      </c>
      <c r="G322" s="25">
        <v>1004350</v>
      </c>
      <c r="H322" s="25">
        <v>938499.6</v>
      </c>
      <c r="I322" s="25">
        <v>936686.67999999993</v>
      </c>
      <c r="J322" s="25">
        <v>632997.30000000005</v>
      </c>
      <c r="K322" s="25">
        <v>632192.30000000005</v>
      </c>
      <c r="L322" s="26">
        <v>0.63025568775825169</v>
      </c>
    </row>
    <row r="323" spans="1:12" x14ac:dyDescent="0.2">
      <c r="A323" s="23"/>
      <c r="B323" s="23"/>
      <c r="C323" s="23"/>
      <c r="D323" s="23" t="s">
        <v>379</v>
      </c>
      <c r="E323" s="25">
        <v>211065</v>
      </c>
      <c r="F323" s="25">
        <v>0</v>
      </c>
      <c r="G323" s="25">
        <v>211065</v>
      </c>
      <c r="H323" s="25">
        <v>211065</v>
      </c>
      <c r="I323" s="25">
        <v>211065</v>
      </c>
      <c r="J323" s="25">
        <v>204565</v>
      </c>
      <c r="K323" s="25">
        <v>204565</v>
      </c>
      <c r="L323" s="26">
        <v>0.96920379977731974</v>
      </c>
    </row>
    <row r="324" spans="1:12" x14ac:dyDescent="0.2">
      <c r="A324" s="23"/>
      <c r="B324" s="23"/>
      <c r="C324" s="23"/>
      <c r="D324" s="23" t="s">
        <v>287</v>
      </c>
      <c r="E324" s="25">
        <v>5000</v>
      </c>
      <c r="F324" s="25">
        <v>0</v>
      </c>
      <c r="G324" s="25">
        <v>5000</v>
      </c>
      <c r="H324" s="25">
        <v>0</v>
      </c>
      <c r="I324" s="25">
        <v>0</v>
      </c>
      <c r="J324" s="25">
        <v>0</v>
      </c>
      <c r="K324" s="25">
        <v>0</v>
      </c>
      <c r="L324" s="26">
        <v>0</v>
      </c>
    </row>
    <row r="325" spans="1:12" x14ac:dyDescent="0.2">
      <c r="A325" s="23"/>
      <c r="B325" s="23"/>
      <c r="C325" s="23" t="s">
        <v>361</v>
      </c>
      <c r="D325" s="23"/>
      <c r="E325" s="25">
        <v>1317410</v>
      </c>
      <c r="F325" s="25">
        <v>0</v>
      </c>
      <c r="G325" s="25">
        <v>1317410</v>
      </c>
      <c r="H325" s="25">
        <v>1297825.56</v>
      </c>
      <c r="I325" s="25">
        <v>1296012.6399999999</v>
      </c>
      <c r="J325" s="25">
        <v>963556.63</v>
      </c>
      <c r="K325" s="25">
        <v>962751.63</v>
      </c>
      <c r="L325" s="26">
        <v>0.73140224379654017</v>
      </c>
    </row>
    <row r="326" spans="1:12" x14ac:dyDescent="0.2">
      <c r="A326" s="23"/>
      <c r="B326" s="23" t="s">
        <v>362</v>
      </c>
      <c r="C326" s="23"/>
      <c r="D326" s="23"/>
      <c r="E326" s="25">
        <v>1317410</v>
      </c>
      <c r="F326" s="25">
        <v>0</v>
      </c>
      <c r="G326" s="25">
        <v>1317410</v>
      </c>
      <c r="H326" s="25">
        <v>1297825.56</v>
      </c>
      <c r="I326" s="25">
        <v>1296012.6399999999</v>
      </c>
      <c r="J326" s="25">
        <v>963556.63</v>
      </c>
      <c r="K326" s="25">
        <v>962751.63</v>
      </c>
      <c r="L326" s="26">
        <v>0.73140224379654017</v>
      </c>
    </row>
    <row r="327" spans="1:12" x14ac:dyDescent="0.2">
      <c r="A327" s="23"/>
      <c r="B327" s="23" t="s">
        <v>118</v>
      </c>
      <c r="C327" s="23" t="s">
        <v>264</v>
      </c>
      <c r="D327" s="23" t="s">
        <v>377</v>
      </c>
      <c r="E327" s="25">
        <v>303586</v>
      </c>
      <c r="F327" s="25">
        <v>0</v>
      </c>
      <c r="G327" s="25">
        <v>303586</v>
      </c>
      <c r="H327" s="25">
        <v>300610.23</v>
      </c>
      <c r="I327" s="25">
        <v>300610.23</v>
      </c>
      <c r="J327" s="25">
        <v>249630.88999999998</v>
      </c>
      <c r="K327" s="25">
        <v>249630.88999999998</v>
      </c>
      <c r="L327" s="26">
        <v>0.82227405084555938</v>
      </c>
    </row>
    <row r="328" spans="1:12" x14ac:dyDescent="0.2">
      <c r="A328" s="23"/>
      <c r="B328" s="23"/>
      <c r="C328" s="23"/>
      <c r="D328" s="23" t="s">
        <v>378</v>
      </c>
      <c r="E328" s="25">
        <v>419274</v>
      </c>
      <c r="F328" s="25">
        <v>0</v>
      </c>
      <c r="G328" s="25">
        <v>419274</v>
      </c>
      <c r="H328" s="25">
        <v>409064.85</v>
      </c>
      <c r="I328" s="25">
        <v>407032.39</v>
      </c>
      <c r="J328" s="25">
        <v>280037.46000000002</v>
      </c>
      <c r="K328" s="25">
        <v>275239.82</v>
      </c>
      <c r="L328" s="26">
        <v>0.66791038795632451</v>
      </c>
    </row>
    <row r="329" spans="1:12" x14ac:dyDescent="0.2">
      <c r="A329" s="23"/>
      <c r="B329" s="23"/>
      <c r="C329" s="23"/>
      <c r="D329" s="23" t="s">
        <v>379</v>
      </c>
      <c r="E329" s="25">
        <v>123000</v>
      </c>
      <c r="F329" s="25">
        <v>0</v>
      </c>
      <c r="G329" s="25">
        <v>123000</v>
      </c>
      <c r="H329" s="25">
        <v>123000</v>
      </c>
      <c r="I329" s="25">
        <v>123000</v>
      </c>
      <c r="J329" s="25">
        <v>123000</v>
      </c>
      <c r="K329" s="25">
        <v>123000</v>
      </c>
      <c r="L329" s="26">
        <v>1</v>
      </c>
    </row>
    <row r="330" spans="1:12" x14ac:dyDescent="0.2">
      <c r="A330" s="23"/>
      <c r="B330" s="23"/>
      <c r="C330" s="23" t="s">
        <v>425</v>
      </c>
      <c r="D330" s="23"/>
      <c r="E330" s="25">
        <v>845860</v>
      </c>
      <c r="F330" s="25">
        <v>0</v>
      </c>
      <c r="G330" s="25">
        <v>845860</v>
      </c>
      <c r="H330" s="25">
        <v>832675.08</v>
      </c>
      <c r="I330" s="25">
        <v>830642.62</v>
      </c>
      <c r="J330" s="25">
        <v>652668.35</v>
      </c>
      <c r="K330" s="25">
        <v>647870.71</v>
      </c>
      <c r="L330" s="26">
        <v>0.77160327950251817</v>
      </c>
    </row>
    <row r="331" spans="1:12" x14ac:dyDescent="0.2">
      <c r="A331" s="23"/>
      <c r="B331" s="23" t="s">
        <v>426</v>
      </c>
      <c r="C331" s="23"/>
      <c r="D331" s="23"/>
      <c r="E331" s="25">
        <v>845860</v>
      </c>
      <c r="F331" s="25">
        <v>0</v>
      </c>
      <c r="G331" s="25">
        <v>845860</v>
      </c>
      <c r="H331" s="25">
        <v>832675.08</v>
      </c>
      <c r="I331" s="25">
        <v>830642.62</v>
      </c>
      <c r="J331" s="25">
        <v>652668.35</v>
      </c>
      <c r="K331" s="25">
        <v>647870.71</v>
      </c>
      <c r="L331" s="26">
        <v>0.77160327950251817</v>
      </c>
    </row>
    <row r="332" spans="1:12" x14ac:dyDescent="0.2">
      <c r="A332" s="23"/>
      <c r="B332" s="23" t="s">
        <v>139</v>
      </c>
      <c r="C332" s="23" t="s">
        <v>254</v>
      </c>
      <c r="D332" s="23" t="s">
        <v>377</v>
      </c>
      <c r="E332" s="25">
        <v>640569</v>
      </c>
      <c r="F332" s="25">
        <v>0</v>
      </c>
      <c r="G332" s="25">
        <v>640569</v>
      </c>
      <c r="H332" s="25">
        <v>593845.07000000007</v>
      </c>
      <c r="I332" s="25">
        <v>593845.07000000007</v>
      </c>
      <c r="J332" s="25">
        <v>535164.96</v>
      </c>
      <c r="K332" s="25">
        <v>535164.96</v>
      </c>
      <c r="L332" s="26">
        <v>0.83545248052902965</v>
      </c>
    </row>
    <row r="333" spans="1:12" x14ac:dyDescent="0.2">
      <c r="A333" s="23"/>
      <c r="B333" s="23"/>
      <c r="C333" s="23"/>
      <c r="D333" s="23" t="s">
        <v>378</v>
      </c>
      <c r="E333" s="25">
        <v>283258</v>
      </c>
      <c r="F333" s="25">
        <v>-3500</v>
      </c>
      <c r="G333" s="25">
        <v>279758</v>
      </c>
      <c r="H333" s="25">
        <v>261470.87</v>
      </c>
      <c r="I333" s="25">
        <v>239942.83000000002</v>
      </c>
      <c r="J333" s="25">
        <v>167320.88</v>
      </c>
      <c r="K333" s="25">
        <v>167087.38</v>
      </c>
      <c r="L333" s="26">
        <v>0.59809149336212009</v>
      </c>
    </row>
    <row r="334" spans="1:12" x14ac:dyDescent="0.2">
      <c r="A334" s="23"/>
      <c r="B334" s="23"/>
      <c r="C334" s="23"/>
      <c r="D334" s="23" t="s">
        <v>379</v>
      </c>
      <c r="E334" s="25">
        <v>190882</v>
      </c>
      <c r="F334" s="25">
        <v>-10849.65</v>
      </c>
      <c r="G334" s="25">
        <v>180032.35</v>
      </c>
      <c r="H334" s="25">
        <v>180032.35</v>
      </c>
      <c r="I334" s="25">
        <v>172160.4</v>
      </c>
      <c r="J334" s="25">
        <v>172160.4</v>
      </c>
      <c r="K334" s="25">
        <v>172160.4</v>
      </c>
      <c r="L334" s="26">
        <v>0.9562748028340462</v>
      </c>
    </row>
    <row r="335" spans="1:12" x14ac:dyDescent="0.2">
      <c r="A335" s="23"/>
      <c r="B335" s="23"/>
      <c r="C335" s="23" t="s">
        <v>427</v>
      </c>
      <c r="D335" s="23"/>
      <c r="E335" s="25">
        <v>1114709</v>
      </c>
      <c r="F335" s="25">
        <v>-14349.65</v>
      </c>
      <c r="G335" s="25">
        <v>1100359.3500000001</v>
      </c>
      <c r="H335" s="25">
        <v>1035348.29</v>
      </c>
      <c r="I335" s="25">
        <v>1005948.3000000002</v>
      </c>
      <c r="J335" s="25">
        <v>874646.24</v>
      </c>
      <c r="K335" s="25">
        <v>874412.74</v>
      </c>
      <c r="L335" s="26">
        <v>0.79487327480790715</v>
      </c>
    </row>
    <row r="336" spans="1:12" x14ac:dyDescent="0.2">
      <c r="A336" s="23"/>
      <c r="B336" s="23" t="s">
        <v>428</v>
      </c>
      <c r="C336" s="23"/>
      <c r="D336" s="23"/>
      <c r="E336" s="25">
        <v>1114709</v>
      </c>
      <c r="F336" s="25">
        <v>-14349.65</v>
      </c>
      <c r="G336" s="25">
        <v>1100359.3500000001</v>
      </c>
      <c r="H336" s="25">
        <v>1035348.29</v>
      </c>
      <c r="I336" s="25">
        <v>1005948.3000000002</v>
      </c>
      <c r="J336" s="25">
        <v>874646.24</v>
      </c>
      <c r="K336" s="25">
        <v>874412.74</v>
      </c>
      <c r="L336" s="26">
        <v>0.79487327480790715</v>
      </c>
    </row>
    <row r="337" spans="1:12" x14ac:dyDescent="0.2">
      <c r="A337" s="23" t="s">
        <v>363</v>
      </c>
      <c r="B337" s="23"/>
      <c r="C337" s="23"/>
      <c r="D337" s="23"/>
      <c r="E337" s="25">
        <v>43694388</v>
      </c>
      <c r="F337" s="25">
        <v>393943.53</v>
      </c>
      <c r="G337" s="25">
        <v>44088331.530000001</v>
      </c>
      <c r="H337" s="25">
        <v>43521945.07</v>
      </c>
      <c r="I337" s="25">
        <v>42550691.689999998</v>
      </c>
      <c r="J337" s="25">
        <v>32752870.98</v>
      </c>
      <c r="K337" s="25">
        <v>32715452.669999998</v>
      </c>
      <c r="L337" s="26">
        <v>0.742892049741398</v>
      </c>
    </row>
    <row r="338" spans="1:12" x14ac:dyDescent="0.2">
      <c r="A338" s="23" t="s">
        <v>285</v>
      </c>
      <c r="B338" s="23" t="s">
        <v>137</v>
      </c>
      <c r="C338" s="23" t="s">
        <v>252</v>
      </c>
      <c r="D338" s="23" t="s">
        <v>287</v>
      </c>
      <c r="E338" s="25">
        <v>12844</v>
      </c>
      <c r="F338" s="25">
        <v>61160.78</v>
      </c>
      <c r="G338" s="25">
        <v>74004.78</v>
      </c>
      <c r="H338" s="25">
        <v>74004.78</v>
      </c>
      <c r="I338" s="25">
        <v>74004.78</v>
      </c>
      <c r="J338" s="25">
        <v>0</v>
      </c>
      <c r="K338" s="25">
        <v>0</v>
      </c>
      <c r="L338" s="26">
        <v>0</v>
      </c>
    </row>
    <row r="339" spans="1:12" x14ac:dyDescent="0.2">
      <c r="A339" s="23"/>
      <c r="B339" s="23"/>
      <c r="C339" s="23" t="s">
        <v>357</v>
      </c>
      <c r="D339" s="23"/>
      <c r="E339" s="25">
        <v>12844</v>
      </c>
      <c r="F339" s="25">
        <v>61160.78</v>
      </c>
      <c r="G339" s="25">
        <v>74004.78</v>
      </c>
      <c r="H339" s="25">
        <v>74004.78</v>
      </c>
      <c r="I339" s="25">
        <v>74004.78</v>
      </c>
      <c r="J339" s="25">
        <v>0</v>
      </c>
      <c r="K339" s="25">
        <v>0</v>
      </c>
      <c r="L339" s="26">
        <v>0</v>
      </c>
    </row>
    <row r="340" spans="1:12" x14ac:dyDescent="0.2">
      <c r="A340" s="23"/>
      <c r="B340" s="23" t="s">
        <v>358</v>
      </c>
      <c r="C340" s="23"/>
      <c r="D340" s="23"/>
      <c r="E340" s="25">
        <v>12844</v>
      </c>
      <c r="F340" s="25">
        <v>61160.78</v>
      </c>
      <c r="G340" s="25">
        <v>74004.78</v>
      </c>
      <c r="H340" s="25">
        <v>74004.78</v>
      </c>
      <c r="I340" s="25">
        <v>74004.78</v>
      </c>
      <c r="J340" s="25">
        <v>0</v>
      </c>
      <c r="K340" s="25">
        <v>0</v>
      </c>
      <c r="L340" s="26">
        <v>0</v>
      </c>
    </row>
    <row r="341" spans="1:12" x14ac:dyDescent="0.2">
      <c r="A341" s="23"/>
      <c r="B341" s="23" t="s">
        <v>138</v>
      </c>
      <c r="C341" s="23" t="s">
        <v>263</v>
      </c>
      <c r="D341" s="23" t="s">
        <v>287</v>
      </c>
      <c r="E341" s="25">
        <v>8999</v>
      </c>
      <c r="F341" s="25">
        <v>42850.71</v>
      </c>
      <c r="G341" s="25">
        <v>51849.71</v>
      </c>
      <c r="H341" s="25">
        <v>51849.71</v>
      </c>
      <c r="I341" s="25">
        <v>51849.71</v>
      </c>
      <c r="J341" s="25">
        <v>0</v>
      </c>
      <c r="K341" s="25">
        <v>0</v>
      </c>
      <c r="L341" s="26">
        <v>0</v>
      </c>
    </row>
    <row r="342" spans="1:12" x14ac:dyDescent="0.2">
      <c r="A342" s="23"/>
      <c r="B342" s="23"/>
      <c r="C342" s="23" t="s">
        <v>359</v>
      </c>
      <c r="D342" s="23"/>
      <c r="E342" s="25">
        <v>8999</v>
      </c>
      <c r="F342" s="25">
        <v>42850.71</v>
      </c>
      <c r="G342" s="25">
        <v>51849.71</v>
      </c>
      <c r="H342" s="25">
        <v>51849.71</v>
      </c>
      <c r="I342" s="25">
        <v>51849.71</v>
      </c>
      <c r="J342" s="25">
        <v>0</v>
      </c>
      <c r="K342" s="25">
        <v>0</v>
      </c>
      <c r="L342" s="26">
        <v>0</v>
      </c>
    </row>
    <row r="343" spans="1:12" x14ac:dyDescent="0.2">
      <c r="A343" s="23"/>
      <c r="B343" s="23" t="s">
        <v>360</v>
      </c>
      <c r="C343" s="23"/>
      <c r="D343" s="23"/>
      <c r="E343" s="25">
        <v>8999</v>
      </c>
      <c r="F343" s="25">
        <v>42850.71</v>
      </c>
      <c r="G343" s="25">
        <v>51849.71</v>
      </c>
      <c r="H343" s="25">
        <v>51849.71</v>
      </c>
      <c r="I343" s="25">
        <v>51849.71</v>
      </c>
      <c r="J343" s="25">
        <v>0</v>
      </c>
      <c r="K343" s="25">
        <v>0</v>
      </c>
      <c r="L343" s="26">
        <v>0</v>
      </c>
    </row>
    <row r="344" spans="1:12" x14ac:dyDescent="0.2">
      <c r="A344" s="23"/>
      <c r="B344" s="23" t="s">
        <v>117</v>
      </c>
      <c r="C344" s="23" t="s">
        <v>253</v>
      </c>
      <c r="D344" s="23" t="s">
        <v>287</v>
      </c>
      <c r="E344" s="25">
        <v>799486</v>
      </c>
      <c r="F344" s="25">
        <v>1008722.61</v>
      </c>
      <c r="G344" s="25">
        <v>1808208.61</v>
      </c>
      <c r="H344" s="25">
        <v>1655440.41</v>
      </c>
      <c r="I344" s="25">
        <v>1655440.41</v>
      </c>
      <c r="J344" s="25">
        <v>1395955.04</v>
      </c>
      <c r="K344" s="25">
        <v>1395955.04</v>
      </c>
      <c r="L344" s="26">
        <v>0.77200995077664181</v>
      </c>
    </row>
    <row r="345" spans="1:12" x14ac:dyDescent="0.2">
      <c r="A345" s="23"/>
      <c r="B345" s="23"/>
      <c r="C345" s="23" t="s">
        <v>361</v>
      </c>
      <c r="D345" s="23"/>
      <c r="E345" s="25">
        <v>799486</v>
      </c>
      <c r="F345" s="25">
        <v>1008722.61</v>
      </c>
      <c r="G345" s="25">
        <v>1808208.61</v>
      </c>
      <c r="H345" s="25">
        <v>1655440.41</v>
      </c>
      <c r="I345" s="25">
        <v>1655440.41</v>
      </c>
      <c r="J345" s="25">
        <v>1395955.04</v>
      </c>
      <c r="K345" s="25">
        <v>1395955.04</v>
      </c>
      <c r="L345" s="26">
        <v>0.77200995077664181</v>
      </c>
    </row>
    <row r="346" spans="1:12" x14ac:dyDescent="0.2">
      <c r="A346" s="23"/>
      <c r="B346" s="23" t="s">
        <v>362</v>
      </c>
      <c r="C346" s="23"/>
      <c r="D346" s="23"/>
      <c r="E346" s="25">
        <v>799486</v>
      </c>
      <c r="F346" s="25">
        <v>1008722.61</v>
      </c>
      <c r="G346" s="25">
        <v>1808208.61</v>
      </c>
      <c r="H346" s="25">
        <v>1655440.41</v>
      </c>
      <c r="I346" s="25">
        <v>1655440.41</v>
      </c>
      <c r="J346" s="25">
        <v>1395955.04</v>
      </c>
      <c r="K346" s="25">
        <v>1395955.04</v>
      </c>
      <c r="L346" s="26">
        <v>0.77200995077664181</v>
      </c>
    </row>
    <row r="347" spans="1:12" x14ac:dyDescent="0.2">
      <c r="A347" s="23" t="s">
        <v>364</v>
      </c>
      <c r="B347" s="23"/>
      <c r="C347" s="23"/>
      <c r="D347" s="23"/>
      <c r="E347" s="25">
        <v>821329</v>
      </c>
      <c r="F347" s="25">
        <v>1112734.1000000001</v>
      </c>
      <c r="G347" s="25">
        <v>1934063.1</v>
      </c>
      <c r="H347" s="25">
        <v>1781294.9</v>
      </c>
      <c r="I347" s="25">
        <v>1781294.9</v>
      </c>
      <c r="J347" s="25">
        <v>1395955.04</v>
      </c>
      <c r="K347" s="25">
        <v>1395955.04</v>
      </c>
      <c r="L347" s="26">
        <v>0.72177326582571166</v>
      </c>
    </row>
    <row r="348" spans="1:12" x14ac:dyDescent="0.2">
      <c r="A348" s="23" t="s">
        <v>277</v>
      </c>
      <c r="B348" s="23" t="s">
        <v>140</v>
      </c>
      <c r="C348" s="23" t="s">
        <v>255</v>
      </c>
      <c r="D348" s="23" t="s">
        <v>377</v>
      </c>
      <c r="E348" s="25">
        <v>576208</v>
      </c>
      <c r="F348" s="25">
        <v>0</v>
      </c>
      <c r="G348" s="25">
        <v>576208</v>
      </c>
      <c r="H348" s="25">
        <v>475508.81999999995</v>
      </c>
      <c r="I348" s="25">
        <v>475508.81999999995</v>
      </c>
      <c r="J348" s="25">
        <v>389681.07</v>
      </c>
      <c r="K348" s="25">
        <v>389681.07</v>
      </c>
      <c r="L348" s="26">
        <v>0.6762854212367756</v>
      </c>
    </row>
    <row r="349" spans="1:12" x14ac:dyDescent="0.2">
      <c r="A349" s="23"/>
      <c r="B349" s="23"/>
      <c r="C349" s="23"/>
      <c r="D349" s="23" t="s">
        <v>378</v>
      </c>
      <c r="E349" s="25">
        <v>2500</v>
      </c>
      <c r="F349" s="25">
        <v>0</v>
      </c>
      <c r="G349" s="25">
        <v>2500</v>
      </c>
      <c r="H349" s="25">
        <v>69.2</v>
      </c>
      <c r="I349" s="25">
        <v>69.2</v>
      </c>
      <c r="J349" s="25">
        <v>69.2</v>
      </c>
      <c r="K349" s="25">
        <v>69.2</v>
      </c>
      <c r="L349" s="26">
        <v>2.768E-2</v>
      </c>
    </row>
    <row r="350" spans="1:12" x14ac:dyDescent="0.2">
      <c r="A350" s="23"/>
      <c r="B350" s="23"/>
      <c r="C350" s="23"/>
      <c r="D350" s="23" t="s">
        <v>380</v>
      </c>
      <c r="E350" s="25">
        <v>500</v>
      </c>
      <c r="F350" s="25">
        <v>0</v>
      </c>
      <c r="G350" s="25">
        <v>500</v>
      </c>
      <c r="H350" s="25">
        <v>0</v>
      </c>
      <c r="I350" s="25">
        <v>0</v>
      </c>
      <c r="J350" s="25">
        <v>0</v>
      </c>
      <c r="K350" s="25">
        <v>0</v>
      </c>
      <c r="L350" s="26">
        <v>0</v>
      </c>
    </row>
    <row r="351" spans="1:12" x14ac:dyDescent="0.2">
      <c r="A351" s="23"/>
      <c r="B351" s="23"/>
      <c r="C351" s="23" t="s">
        <v>429</v>
      </c>
      <c r="D351" s="23"/>
      <c r="E351" s="25">
        <v>579208</v>
      </c>
      <c r="F351" s="25">
        <v>0</v>
      </c>
      <c r="G351" s="25">
        <v>579208</v>
      </c>
      <c r="H351" s="25">
        <v>475578.01999999996</v>
      </c>
      <c r="I351" s="25">
        <v>475578.01999999996</v>
      </c>
      <c r="J351" s="25">
        <v>389750.27</v>
      </c>
      <c r="K351" s="25">
        <v>389750.27</v>
      </c>
      <c r="L351" s="26">
        <v>0.67290208353475789</v>
      </c>
    </row>
    <row r="352" spans="1:12" x14ac:dyDescent="0.2">
      <c r="A352" s="23"/>
      <c r="B352" s="23" t="s">
        <v>430</v>
      </c>
      <c r="C352" s="23"/>
      <c r="D352" s="23"/>
      <c r="E352" s="25">
        <v>579208</v>
      </c>
      <c r="F352" s="25">
        <v>0</v>
      </c>
      <c r="G352" s="25">
        <v>579208</v>
      </c>
      <c r="H352" s="25">
        <v>475578.01999999996</v>
      </c>
      <c r="I352" s="25">
        <v>475578.01999999996</v>
      </c>
      <c r="J352" s="25">
        <v>389750.27</v>
      </c>
      <c r="K352" s="25">
        <v>389750.27</v>
      </c>
      <c r="L352" s="26">
        <v>0.67290208353475789</v>
      </c>
    </row>
    <row r="353" spans="1:12" x14ac:dyDescent="0.2">
      <c r="A353" s="23"/>
      <c r="B353" s="23" t="s">
        <v>141</v>
      </c>
      <c r="C353" s="23" t="s">
        <v>256</v>
      </c>
      <c r="D353" s="23" t="s">
        <v>377</v>
      </c>
      <c r="E353" s="25">
        <v>22741907</v>
      </c>
      <c r="F353" s="25">
        <v>-690000</v>
      </c>
      <c r="G353" s="25">
        <v>22051907</v>
      </c>
      <c r="H353" s="25">
        <v>20811877.530000005</v>
      </c>
      <c r="I353" s="25">
        <v>20688294.130000006</v>
      </c>
      <c r="J353" s="25">
        <v>17937734.580000002</v>
      </c>
      <c r="K353" s="25">
        <v>17937734.580000002</v>
      </c>
      <c r="L353" s="26">
        <v>0.81343235213172271</v>
      </c>
    </row>
    <row r="354" spans="1:12" x14ac:dyDescent="0.2">
      <c r="A354" s="23"/>
      <c r="B354" s="23"/>
      <c r="C354" s="23"/>
      <c r="D354" s="23" t="s">
        <v>378</v>
      </c>
      <c r="E354" s="25">
        <v>2826700</v>
      </c>
      <c r="F354" s="25">
        <v>-58200</v>
      </c>
      <c r="G354" s="25">
        <v>2768500</v>
      </c>
      <c r="H354" s="25">
        <v>2651889.8799999994</v>
      </c>
      <c r="I354" s="25">
        <v>2581367.0999999996</v>
      </c>
      <c r="J354" s="25">
        <v>1914533.6099999999</v>
      </c>
      <c r="K354" s="25">
        <v>1816506.2999999998</v>
      </c>
      <c r="L354" s="26">
        <v>0.69154184937691887</v>
      </c>
    </row>
    <row r="355" spans="1:12" x14ac:dyDescent="0.2">
      <c r="A355" s="23"/>
      <c r="B355" s="23"/>
      <c r="C355" s="23"/>
      <c r="D355" s="23" t="s">
        <v>287</v>
      </c>
      <c r="E355" s="25">
        <v>561391</v>
      </c>
      <c r="F355" s="25">
        <v>462476.79000000004</v>
      </c>
      <c r="G355" s="25">
        <v>1023867.7899999999</v>
      </c>
      <c r="H355" s="25">
        <v>969825.95000000007</v>
      </c>
      <c r="I355" s="25">
        <v>969825.95000000007</v>
      </c>
      <c r="J355" s="25">
        <v>505936.26999999996</v>
      </c>
      <c r="K355" s="25">
        <v>505936.26999999996</v>
      </c>
      <c r="L355" s="26">
        <v>0.49414218802605364</v>
      </c>
    </row>
    <row r="356" spans="1:12" x14ac:dyDescent="0.2">
      <c r="A356" s="23"/>
      <c r="B356" s="23"/>
      <c r="C356" s="23" t="s">
        <v>365</v>
      </c>
      <c r="D356" s="23"/>
      <c r="E356" s="25">
        <v>26129998</v>
      </c>
      <c r="F356" s="25">
        <v>-285723.20999999996</v>
      </c>
      <c r="G356" s="25">
        <v>25844274.789999999</v>
      </c>
      <c r="H356" s="25">
        <v>24433593.360000003</v>
      </c>
      <c r="I356" s="25">
        <v>24239487.180000003</v>
      </c>
      <c r="J356" s="25">
        <v>20358204.460000001</v>
      </c>
      <c r="K356" s="25">
        <v>20260177.150000002</v>
      </c>
      <c r="L356" s="26">
        <v>0.78772589385550307</v>
      </c>
    </row>
    <row r="357" spans="1:12" x14ac:dyDescent="0.2">
      <c r="A357" s="23"/>
      <c r="B357" s="23" t="s">
        <v>366</v>
      </c>
      <c r="C357" s="23"/>
      <c r="D357" s="23"/>
      <c r="E357" s="25">
        <v>26129998</v>
      </c>
      <c r="F357" s="25">
        <v>-285723.20999999996</v>
      </c>
      <c r="G357" s="25">
        <v>25844274.789999999</v>
      </c>
      <c r="H357" s="25">
        <v>24433593.360000003</v>
      </c>
      <c r="I357" s="25">
        <v>24239487.180000003</v>
      </c>
      <c r="J357" s="25">
        <v>20358204.460000001</v>
      </c>
      <c r="K357" s="25">
        <v>20260177.150000002</v>
      </c>
      <c r="L357" s="26">
        <v>0.78772589385550307</v>
      </c>
    </row>
    <row r="358" spans="1:12" x14ac:dyDescent="0.2">
      <c r="A358" s="23"/>
      <c r="B358" s="23" t="s">
        <v>142</v>
      </c>
      <c r="C358" s="23" t="s">
        <v>257</v>
      </c>
      <c r="D358" s="23" t="s">
        <v>377</v>
      </c>
      <c r="E358" s="25">
        <v>28008</v>
      </c>
      <c r="F358" s="25">
        <v>0</v>
      </c>
      <c r="G358" s="25">
        <v>28008</v>
      </c>
      <c r="H358" s="25">
        <v>0</v>
      </c>
      <c r="I358" s="25">
        <v>0</v>
      </c>
      <c r="J358" s="25">
        <v>0</v>
      </c>
      <c r="K358" s="25">
        <v>0</v>
      </c>
      <c r="L358" s="26">
        <v>0</v>
      </c>
    </row>
    <row r="359" spans="1:12" x14ac:dyDescent="0.2">
      <c r="A359" s="23"/>
      <c r="B359" s="23"/>
      <c r="C359" s="23"/>
      <c r="D359" s="23" t="s">
        <v>378</v>
      </c>
      <c r="E359" s="25">
        <v>2550</v>
      </c>
      <c r="F359" s="25">
        <v>0</v>
      </c>
      <c r="G359" s="25">
        <v>2550</v>
      </c>
      <c r="H359" s="25">
        <v>2021.51</v>
      </c>
      <c r="I359" s="25">
        <v>2021.51</v>
      </c>
      <c r="J359" s="25">
        <v>2021.51</v>
      </c>
      <c r="K359" s="25">
        <v>2021.51</v>
      </c>
      <c r="L359" s="26">
        <v>0.79274901960784316</v>
      </c>
    </row>
    <row r="360" spans="1:12" x14ac:dyDescent="0.2">
      <c r="A360" s="23"/>
      <c r="B360" s="23"/>
      <c r="C360" s="23"/>
      <c r="D360" s="23" t="s">
        <v>379</v>
      </c>
      <c r="E360" s="25">
        <v>35000</v>
      </c>
      <c r="F360" s="25">
        <v>0</v>
      </c>
      <c r="G360" s="25">
        <v>35000</v>
      </c>
      <c r="H360" s="25">
        <v>35000</v>
      </c>
      <c r="I360" s="25">
        <v>35000</v>
      </c>
      <c r="J360" s="25">
        <v>35000</v>
      </c>
      <c r="K360" s="25">
        <v>35000</v>
      </c>
      <c r="L360" s="26">
        <v>1</v>
      </c>
    </row>
    <row r="361" spans="1:12" x14ac:dyDescent="0.2">
      <c r="A361" s="23"/>
      <c r="B361" s="23"/>
      <c r="C361" s="23" t="s">
        <v>431</v>
      </c>
      <c r="D361" s="23"/>
      <c r="E361" s="25">
        <v>65558</v>
      </c>
      <c r="F361" s="25">
        <v>0</v>
      </c>
      <c r="G361" s="25">
        <v>65558</v>
      </c>
      <c r="H361" s="25">
        <v>37021.51</v>
      </c>
      <c r="I361" s="25">
        <v>37021.51</v>
      </c>
      <c r="J361" s="25">
        <v>37021.51</v>
      </c>
      <c r="K361" s="25">
        <v>37021.51</v>
      </c>
      <c r="L361" s="26">
        <v>0.56471384117880341</v>
      </c>
    </row>
    <row r="362" spans="1:12" x14ac:dyDescent="0.2">
      <c r="A362" s="23"/>
      <c r="B362" s="23" t="s">
        <v>432</v>
      </c>
      <c r="C362" s="23"/>
      <c r="D362" s="23"/>
      <c r="E362" s="25">
        <v>65558</v>
      </c>
      <c r="F362" s="25">
        <v>0</v>
      </c>
      <c r="G362" s="25">
        <v>65558</v>
      </c>
      <c r="H362" s="25">
        <v>37021.51</v>
      </c>
      <c r="I362" s="25">
        <v>37021.51</v>
      </c>
      <c r="J362" s="25">
        <v>37021.51</v>
      </c>
      <c r="K362" s="25">
        <v>37021.51</v>
      </c>
      <c r="L362" s="26">
        <v>0.56471384117880341</v>
      </c>
    </row>
    <row r="363" spans="1:12" x14ac:dyDescent="0.2">
      <c r="A363" s="23"/>
      <c r="B363" s="23" t="s">
        <v>143</v>
      </c>
      <c r="C363" s="23" t="s">
        <v>258</v>
      </c>
      <c r="D363" s="23" t="s">
        <v>377</v>
      </c>
      <c r="E363" s="25">
        <v>8819194</v>
      </c>
      <c r="F363" s="25">
        <v>-130000</v>
      </c>
      <c r="G363" s="25">
        <v>8689194</v>
      </c>
      <c r="H363" s="25">
        <v>8361004.2300000004</v>
      </c>
      <c r="I363" s="25">
        <v>8283244.2300000004</v>
      </c>
      <c r="J363" s="25">
        <v>7323173.3499999996</v>
      </c>
      <c r="K363" s="25">
        <v>7323173.3499999996</v>
      </c>
      <c r="L363" s="26">
        <v>0.84279086759945743</v>
      </c>
    </row>
    <row r="364" spans="1:12" x14ac:dyDescent="0.2">
      <c r="A364" s="23"/>
      <c r="B364" s="23"/>
      <c r="C364" s="23"/>
      <c r="D364" s="23" t="s">
        <v>378</v>
      </c>
      <c r="E364" s="25">
        <v>515379</v>
      </c>
      <c r="F364" s="25">
        <v>46000</v>
      </c>
      <c r="G364" s="25">
        <v>561379</v>
      </c>
      <c r="H364" s="25">
        <v>509640.45999999996</v>
      </c>
      <c r="I364" s="25">
        <v>476119.72</v>
      </c>
      <c r="J364" s="25">
        <v>231961.21999999997</v>
      </c>
      <c r="K364" s="25">
        <v>231961.21999999997</v>
      </c>
      <c r="L364" s="26">
        <v>0.41319896184217786</v>
      </c>
    </row>
    <row r="365" spans="1:12" x14ac:dyDescent="0.2">
      <c r="A365" s="23"/>
      <c r="B365" s="23"/>
      <c r="C365" s="23"/>
      <c r="D365" s="23" t="s">
        <v>379</v>
      </c>
      <c r="E365" s="25">
        <v>2000</v>
      </c>
      <c r="F365" s="25">
        <v>0</v>
      </c>
      <c r="G365" s="25">
        <v>2000</v>
      </c>
      <c r="H365" s="25">
        <v>0</v>
      </c>
      <c r="I365" s="25">
        <v>0</v>
      </c>
      <c r="J365" s="25">
        <v>0</v>
      </c>
      <c r="K365" s="25">
        <v>0</v>
      </c>
      <c r="L365" s="26">
        <v>0</v>
      </c>
    </row>
    <row r="366" spans="1:12" x14ac:dyDescent="0.2">
      <c r="A366" s="23"/>
      <c r="B366" s="23"/>
      <c r="C366" s="23"/>
      <c r="D366" s="23" t="s">
        <v>287</v>
      </c>
      <c r="E366" s="25">
        <v>313439</v>
      </c>
      <c r="F366" s="25">
        <v>929893.38</v>
      </c>
      <c r="G366" s="25">
        <v>1243332.3800000001</v>
      </c>
      <c r="H366" s="25">
        <v>1243193.4300000002</v>
      </c>
      <c r="I366" s="25">
        <v>1159463.8500000001</v>
      </c>
      <c r="J366" s="25">
        <v>1014077.91</v>
      </c>
      <c r="K366" s="25">
        <v>1014077.91</v>
      </c>
      <c r="L366" s="26">
        <v>0.8156128854297191</v>
      </c>
    </row>
    <row r="367" spans="1:12" x14ac:dyDescent="0.2">
      <c r="A367" s="23"/>
      <c r="B367" s="23"/>
      <c r="C367" s="23" t="s">
        <v>367</v>
      </c>
      <c r="D367" s="23"/>
      <c r="E367" s="25">
        <v>9650012</v>
      </c>
      <c r="F367" s="25">
        <v>845893.38</v>
      </c>
      <c r="G367" s="25">
        <v>10495905.380000001</v>
      </c>
      <c r="H367" s="25">
        <v>10113838.120000001</v>
      </c>
      <c r="I367" s="25">
        <v>9918827.8000000007</v>
      </c>
      <c r="J367" s="25">
        <v>8569212.4799999986</v>
      </c>
      <c r="K367" s="25">
        <v>8569212.4799999986</v>
      </c>
      <c r="L367" s="26">
        <v>0.81643385394162171</v>
      </c>
    </row>
    <row r="368" spans="1:12" x14ac:dyDescent="0.2">
      <c r="A368" s="23"/>
      <c r="B368" s="23" t="s">
        <v>368</v>
      </c>
      <c r="C368" s="23"/>
      <c r="D368" s="23"/>
      <c r="E368" s="25">
        <v>9650012</v>
      </c>
      <c r="F368" s="25">
        <v>845893.38</v>
      </c>
      <c r="G368" s="25">
        <v>10495905.380000001</v>
      </c>
      <c r="H368" s="25">
        <v>10113838.120000001</v>
      </c>
      <c r="I368" s="25">
        <v>9918827.8000000007</v>
      </c>
      <c r="J368" s="25">
        <v>8569212.4799999986</v>
      </c>
      <c r="K368" s="25">
        <v>8569212.4799999986</v>
      </c>
      <c r="L368" s="26">
        <v>0.81643385394162171</v>
      </c>
    </row>
    <row r="369" spans="1:12" x14ac:dyDescent="0.2">
      <c r="A369" s="23"/>
      <c r="B369" s="23" t="s">
        <v>144</v>
      </c>
      <c r="C369" s="23" t="s">
        <v>259</v>
      </c>
      <c r="D369" s="23" t="s">
        <v>377</v>
      </c>
      <c r="E369" s="25">
        <v>6244985</v>
      </c>
      <c r="F369" s="25">
        <v>305000</v>
      </c>
      <c r="G369" s="25">
        <v>6549985</v>
      </c>
      <c r="H369" s="25">
        <v>6317024.7000000002</v>
      </c>
      <c r="I369" s="25">
        <v>6317024.7000000002</v>
      </c>
      <c r="J369" s="25">
        <v>5531050.71</v>
      </c>
      <c r="K369" s="25">
        <v>5531050.71</v>
      </c>
      <c r="L369" s="26">
        <v>0.84443715672631314</v>
      </c>
    </row>
    <row r="370" spans="1:12" x14ac:dyDescent="0.2">
      <c r="A370" s="23"/>
      <c r="B370" s="23"/>
      <c r="C370" s="23"/>
      <c r="D370" s="23" t="s">
        <v>378</v>
      </c>
      <c r="E370" s="25">
        <v>4275330</v>
      </c>
      <c r="F370" s="25">
        <v>-157890</v>
      </c>
      <c r="G370" s="25">
        <v>4117440</v>
      </c>
      <c r="H370" s="25">
        <v>4049236.1900000004</v>
      </c>
      <c r="I370" s="25">
        <v>3776470.2200000007</v>
      </c>
      <c r="J370" s="25">
        <v>2527125.1500000004</v>
      </c>
      <c r="K370" s="25">
        <v>2527125.1500000004</v>
      </c>
      <c r="L370" s="26">
        <v>0.61376125699463757</v>
      </c>
    </row>
    <row r="371" spans="1:12" x14ac:dyDescent="0.2">
      <c r="A371" s="23"/>
      <c r="B371" s="23"/>
      <c r="C371" s="23"/>
      <c r="D371" s="23" t="s">
        <v>287</v>
      </c>
      <c r="E371" s="25">
        <v>2041417</v>
      </c>
      <c r="F371" s="25">
        <v>0</v>
      </c>
      <c r="G371" s="25">
        <v>2041417</v>
      </c>
      <c r="H371" s="25">
        <v>1926245.7199999997</v>
      </c>
      <c r="I371" s="25">
        <v>1643220.0099999998</v>
      </c>
      <c r="J371" s="25">
        <v>1349700.58</v>
      </c>
      <c r="K371" s="25">
        <v>1349700.58</v>
      </c>
      <c r="L371" s="26">
        <v>0.6611586853641368</v>
      </c>
    </row>
    <row r="372" spans="1:12" x14ac:dyDescent="0.2">
      <c r="A372" s="23"/>
      <c r="B372" s="23"/>
      <c r="C372" s="23" t="s">
        <v>369</v>
      </c>
      <c r="D372" s="23"/>
      <c r="E372" s="25">
        <v>12561732</v>
      </c>
      <c r="F372" s="25">
        <v>147110</v>
      </c>
      <c r="G372" s="25">
        <v>12708842</v>
      </c>
      <c r="H372" s="25">
        <v>12292506.609999999</v>
      </c>
      <c r="I372" s="25">
        <v>11736714.930000002</v>
      </c>
      <c r="J372" s="25">
        <v>9407876.4400000013</v>
      </c>
      <c r="K372" s="25">
        <v>9407876.4400000013</v>
      </c>
      <c r="L372" s="26">
        <v>0.74026228668198102</v>
      </c>
    </row>
    <row r="373" spans="1:12" x14ac:dyDescent="0.2">
      <c r="A373" s="23"/>
      <c r="B373" s="23" t="s">
        <v>370</v>
      </c>
      <c r="C373" s="23"/>
      <c r="D373" s="23"/>
      <c r="E373" s="25">
        <v>12561732</v>
      </c>
      <c r="F373" s="25">
        <v>147110</v>
      </c>
      <c r="G373" s="25">
        <v>12708842</v>
      </c>
      <c r="H373" s="25">
        <v>12292506.609999999</v>
      </c>
      <c r="I373" s="25">
        <v>11736714.930000002</v>
      </c>
      <c r="J373" s="25">
        <v>9407876.4400000013</v>
      </c>
      <c r="K373" s="25">
        <v>9407876.4400000013</v>
      </c>
      <c r="L373" s="26">
        <v>0.74026228668198102</v>
      </c>
    </row>
    <row r="374" spans="1:12" x14ac:dyDescent="0.2">
      <c r="A374" s="23"/>
      <c r="B374" s="23" t="s">
        <v>145</v>
      </c>
      <c r="C374" s="23" t="s">
        <v>260</v>
      </c>
      <c r="D374" s="23" t="s">
        <v>377</v>
      </c>
      <c r="E374" s="25">
        <v>9535014</v>
      </c>
      <c r="F374" s="25">
        <v>595000</v>
      </c>
      <c r="G374" s="25">
        <v>10130014</v>
      </c>
      <c r="H374" s="25">
        <v>10046126.030000001</v>
      </c>
      <c r="I374" s="25">
        <v>10046126.030000001</v>
      </c>
      <c r="J374" s="25">
        <v>8983494.6699999999</v>
      </c>
      <c r="K374" s="25">
        <v>8983494.6699999999</v>
      </c>
      <c r="L374" s="26">
        <v>0.88681957102922071</v>
      </c>
    </row>
    <row r="375" spans="1:12" x14ac:dyDescent="0.2">
      <c r="A375" s="23"/>
      <c r="B375" s="23"/>
      <c r="C375" s="23"/>
      <c r="D375" s="23" t="s">
        <v>378</v>
      </c>
      <c r="E375" s="25">
        <v>1116000</v>
      </c>
      <c r="F375" s="25">
        <v>179245.14</v>
      </c>
      <c r="G375" s="25">
        <v>1295245.1400000001</v>
      </c>
      <c r="H375" s="25">
        <v>1118173.25</v>
      </c>
      <c r="I375" s="25">
        <v>1075202.33</v>
      </c>
      <c r="J375" s="25">
        <v>357972.54</v>
      </c>
      <c r="K375" s="25">
        <v>357222.33999999997</v>
      </c>
      <c r="L375" s="26">
        <v>0.27637435489624762</v>
      </c>
    </row>
    <row r="376" spans="1:12" x14ac:dyDescent="0.2">
      <c r="A376" s="23"/>
      <c r="B376" s="23"/>
      <c r="C376" s="23"/>
      <c r="D376" s="23" t="s">
        <v>399</v>
      </c>
      <c r="E376" s="25">
        <v>0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6">
        <v>0</v>
      </c>
    </row>
    <row r="377" spans="1:12" x14ac:dyDescent="0.2">
      <c r="A377" s="23"/>
      <c r="B377" s="23"/>
      <c r="C377" s="23"/>
      <c r="D377" s="23" t="s">
        <v>287</v>
      </c>
      <c r="E377" s="25">
        <v>107670</v>
      </c>
      <c r="F377" s="25">
        <v>136314.85999999999</v>
      </c>
      <c r="G377" s="25">
        <v>243984.86</v>
      </c>
      <c r="H377" s="25">
        <v>168869.93</v>
      </c>
      <c r="I377" s="25">
        <v>136199.93</v>
      </c>
      <c r="J377" s="25">
        <v>21193.63</v>
      </c>
      <c r="K377" s="25">
        <v>21193.63</v>
      </c>
      <c r="L377" s="26">
        <v>8.6864529217099792E-2</v>
      </c>
    </row>
    <row r="378" spans="1:12" x14ac:dyDescent="0.2">
      <c r="A378" s="23"/>
      <c r="B378" s="23"/>
      <c r="C378" s="23" t="s">
        <v>371</v>
      </c>
      <c r="D378" s="23"/>
      <c r="E378" s="25">
        <v>10758684</v>
      </c>
      <c r="F378" s="25">
        <v>910560</v>
      </c>
      <c r="G378" s="25">
        <v>11669244</v>
      </c>
      <c r="H378" s="25">
        <v>11333169.210000001</v>
      </c>
      <c r="I378" s="25">
        <v>11257528.290000001</v>
      </c>
      <c r="J378" s="25">
        <v>9362660.8399999999</v>
      </c>
      <c r="K378" s="25">
        <v>9361910.6400000006</v>
      </c>
      <c r="L378" s="26">
        <v>0.80233653868236898</v>
      </c>
    </row>
    <row r="379" spans="1:12" x14ac:dyDescent="0.2">
      <c r="A379" s="23"/>
      <c r="B379" s="23" t="s">
        <v>372</v>
      </c>
      <c r="C379" s="23"/>
      <c r="D379" s="23"/>
      <c r="E379" s="25">
        <v>10758684</v>
      </c>
      <c r="F379" s="25">
        <v>910560</v>
      </c>
      <c r="G379" s="25">
        <v>11669244</v>
      </c>
      <c r="H379" s="25">
        <v>11333169.210000001</v>
      </c>
      <c r="I379" s="25">
        <v>11257528.290000001</v>
      </c>
      <c r="J379" s="25">
        <v>9362660.8399999999</v>
      </c>
      <c r="K379" s="25">
        <v>9361910.6400000006</v>
      </c>
      <c r="L379" s="26">
        <v>0.80233653868236898</v>
      </c>
    </row>
    <row r="380" spans="1:12" x14ac:dyDescent="0.2">
      <c r="A380" s="23"/>
      <c r="B380" s="23" t="s">
        <v>146</v>
      </c>
      <c r="C380" s="23" t="s">
        <v>261</v>
      </c>
      <c r="D380" s="23" t="s">
        <v>377</v>
      </c>
      <c r="E380" s="25">
        <v>1282215</v>
      </c>
      <c r="F380" s="25">
        <v>-100000</v>
      </c>
      <c r="G380" s="25">
        <v>1182215</v>
      </c>
      <c r="H380" s="25">
        <v>1072293.29</v>
      </c>
      <c r="I380" s="25">
        <v>1072293.29</v>
      </c>
      <c r="J380" s="25">
        <v>884697.10000000009</v>
      </c>
      <c r="K380" s="25">
        <v>884697.10000000009</v>
      </c>
      <c r="L380" s="26">
        <v>0.748338584775189</v>
      </c>
    </row>
    <row r="381" spans="1:12" x14ac:dyDescent="0.2">
      <c r="A381" s="23"/>
      <c r="B381" s="23"/>
      <c r="C381" s="23"/>
      <c r="D381" s="23" t="s">
        <v>378</v>
      </c>
      <c r="E381" s="25">
        <v>321189</v>
      </c>
      <c r="F381" s="25">
        <v>21500</v>
      </c>
      <c r="G381" s="25">
        <v>342689</v>
      </c>
      <c r="H381" s="25">
        <v>321109.11</v>
      </c>
      <c r="I381" s="25">
        <v>316982.53000000003</v>
      </c>
      <c r="J381" s="25">
        <v>212283.25</v>
      </c>
      <c r="K381" s="25">
        <v>212283.25</v>
      </c>
      <c r="L381" s="26">
        <v>0.61946327428076187</v>
      </c>
    </row>
    <row r="382" spans="1:12" x14ac:dyDescent="0.2">
      <c r="A382" s="23"/>
      <c r="B382" s="23"/>
      <c r="C382" s="23"/>
      <c r="D382" s="23" t="s">
        <v>379</v>
      </c>
      <c r="E382" s="25">
        <v>65000</v>
      </c>
      <c r="F382" s="25">
        <v>0</v>
      </c>
      <c r="G382" s="25">
        <v>65000</v>
      </c>
      <c r="H382" s="25">
        <v>65000</v>
      </c>
      <c r="I382" s="25">
        <v>64999.99</v>
      </c>
      <c r="J382" s="25">
        <v>64999.99</v>
      </c>
      <c r="K382" s="25">
        <v>64999.99</v>
      </c>
      <c r="L382" s="26">
        <v>0.99999984615384607</v>
      </c>
    </row>
    <row r="383" spans="1:12" x14ac:dyDescent="0.2">
      <c r="A383" s="23"/>
      <c r="B383" s="23"/>
      <c r="C383" s="23"/>
      <c r="D383" s="23" t="s">
        <v>287</v>
      </c>
      <c r="E383" s="25">
        <v>50000</v>
      </c>
      <c r="F383" s="25">
        <v>2000</v>
      </c>
      <c r="G383" s="25">
        <v>52000</v>
      </c>
      <c r="H383" s="25">
        <v>50085.96</v>
      </c>
      <c r="I383" s="25">
        <v>50085.96</v>
      </c>
      <c r="J383" s="25">
        <v>21505.31</v>
      </c>
      <c r="K383" s="25">
        <v>21505.31</v>
      </c>
      <c r="L383" s="26">
        <v>0.41356365384615384</v>
      </c>
    </row>
    <row r="384" spans="1:12" x14ac:dyDescent="0.2">
      <c r="A384" s="23"/>
      <c r="B384" s="23"/>
      <c r="C384" s="23" t="s">
        <v>373</v>
      </c>
      <c r="D384" s="23"/>
      <c r="E384" s="25">
        <v>1718404</v>
      </c>
      <c r="F384" s="25">
        <v>-76500</v>
      </c>
      <c r="G384" s="25">
        <v>1641904</v>
      </c>
      <c r="H384" s="25">
        <v>1508488.3599999999</v>
      </c>
      <c r="I384" s="25">
        <v>1504361.77</v>
      </c>
      <c r="J384" s="25">
        <v>1183485.6500000001</v>
      </c>
      <c r="K384" s="25">
        <v>1183485.6500000001</v>
      </c>
      <c r="L384" s="26">
        <v>0.72080075936230137</v>
      </c>
    </row>
    <row r="385" spans="1:12" x14ac:dyDescent="0.2">
      <c r="A385" s="23"/>
      <c r="B385" s="23" t="s">
        <v>374</v>
      </c>
      <c r="C385" s="23"/>
      <c r="D385" s="23"/>
      <c r="E385" s="25">
        <v>1718404</v>
      </c>
      <c r="F385" s="25">
        <v>-76500</v>
      </c>
      <c r="G385" s="25">
        <v>1641904</v>
      </c>
      <c r="H385" s="25">
        <v>1508488.3599999999</v>
      </c>
      <c r="I385" s="25">
        <v>1504361.77</v>
      </c>
      <c r="J385" s="25">
        <v>1183485.6500000001</v>
      </c>
      <c r="K385" s="25">
        <v>1183485.6500000001</v>
      </c>
      <c r="L385" s="26">
        <v>0.72080075936230137</v>
      </c>
    </row>
    <row r="386" spans="1:12" x14ac:dyDescent="0.2">
      <c r="A386" s="23" t="s">
        <v>375</v>
      </c>
      <c r="B386" s="23"/>
      <c r="C386" s="23"/>
      <c r="D386" s="23"/>
      <c r="E386" s="25">
        <v>61463596</v>
      </c>
      <c r="F386" s="25">
        <v>1541340.17</v>
      </c>
      <c r="G386" s="25">
        <v>63004936.170000002</v>
      </c>
      <c r="H386" s="25">
        <v>60194195.190000005</v>
      </c>
      <c r="I386" s="25">
        <v>59169519.500000007</v>
      </c>
      <c r="J386" s="25">
        <v>49308211.650000006</v>
      </c>
      <c r="K386" s="25">
        <v>49209434.140000008</v>
      </c>
      <c r="L386" s="26">
        <v>0.78260870730757559</v>
      </c>
    </row>
    <row r="387" spans="1:12" x14ac:dyDescent="0.2">
      <c r="A387" s="23" t="s">
        <v>286</v>
      </c>
      <c r="B387" s="23" t="s">
        <v>144</v>
      </c>
      <c r="C387" s="23" t="s">
        <v>259</v>
      </c>
      <c r="D387" s="23" t="s">
        <v>378</v>
      </c>
      <c r="E387" s="25">
        <v>0</v>
      </c>
      <c r="F387" s="25">
        <v>0</v>
      </c>
      <c r="G387" s="25">
        <v>0</v>
      </c>
      <c r="H387" s="25">
        <v>21918.01</v>
      </c>
      <c r="I387" s="25">
        <v>21918.01</v>
      </c>
      <c r="J387" s="25">
        <v>21494.51</v>
      </c>
      <c r="K387" s="25">
        <v>21494.51</v>
      </c>
      <c r="L387" s="26">
        <v>0</v>
      </c>
    </row>
    <row r="388" spans="1:12" x14ac:dyDescent="0.2">
      <c r="A388" s="23"/>
      <c r="B388" s="23"/>
      <c r="C388" s="23"/>
      <c r="D388" s="23" t="s">
        <v>287</v>
      </c>
      <c r="E388" s="25">
        <v>802427</v>
      </c>
      <c r="F388" s="25">
        <v>203643</v>
      </c>
      <c r="G388" s="25">
        <v>1006070</v>
      </c>
      <c r="H388" s="25">
        <v>802426.71</v>
      </c>
      <c r="I388" s="25">
        <v>802426.71</v>
      </c>
      <c r="J388" s="25">
        <v>802290.5</v>
      </c>
      <c r="K388" s="25">
        <v>802290.5</v>
      </c>
      <c r="L388" s="26">
        <v>0.79744997862971756</v>
      </c>
    </row>
    <row r="389" spans="1:12" x14ac:dyDescent="0.2">
      <c r="A389" s="23"/>
      <c r="B389" s="23"/>
      <c r="C389" s="23" t="s">
        <v>369</v>
      </c>
      <c r="D389" s="23"/>
      <c r="E389" s="25">
        <v>802427</v>
      </c>
      <c r="F389" s="25">
        <v>203643</v>
      </c>
      <c r="G389" s="25">
        <v>1006070</v>
      </c>
      <c r="H389" s="25">
        <v>824344.72</v>
      </c>
      <c r="I389" s="25">
        <v>824344.72</v>
      </c>
      <c r="J389" s="25">
        <v>823785.01</v>
      </c>
      <c r="K389" s="25">
        <v>823785.01</v>
      </c>
      <c r="L389" s="26">
        <v>0.81881480413887697</v>
      </c>
    </row>
    <row r="390" spans="1:12" x14ac:dyDescent="0.2">
      <c r="A390" s="23"/>
      <c r="B390" s="23" t="s">
        <v>370</v>
      </c>
      <c r="C390" s="23"/>
      <c r="D390" s="23"/>
      <c r="E390" s="25">
        <v>802427</v>
      </c>
      <c r="F390" s="25">
        <v>203643</v>
      </c>
      <c r="G390" s="25">
        <v>1006070</v>
      </c>
      <c r="H390" s="25">
        <v>824344.72</v>
      </c>
      <c r="I390" s="25">
        <v>824344.72</v>
      </c>
      <c r="J390" s="25">
        <v>823785.01</v>
      </c>
      <c r="K390" s="25">
        <v>823785.01</v>
      </c>
      <c r="L390" s="26">
        <v>0.81881480413887697</v>
      </c>
    </row>
    <row r="391" spans="1:12" x14ac:dyDescent="0.2">
      <c r="A391" s="23" t="s">
        <v>376</v>
      </c>
      <c r="B391" s="23"/>
      <c r="C391" s="23"/>
      <c r="D391" s="23"/>
      <c r="E391" s="25">
        <v>802427</v>
      </c>
      <c r="F391" s="25">
        <v>203643</v>
      </c>
      <c r="G391" s="25">
        <v>1006070</v>
      </c>
      <c r="H391" s="25">
        <v>824344.72</v>
      </c>
      <c r="I391" s="25">
        <v>824344.72</v>
      </c>
      <c r="J391" s="25">
        <v>823785.01</v>
      </c>
      <c r="K391" s="25">
        <v>823785.01</v>
      </c>
      <c r="L391" s="26">
        <v>0.81881480413887697</v>
      </c>
    </row>
    <row r="392" spans="1:12" x14ac:dyDescent="0.2">
      <c r="A392" s="23" t="s">
        <v>9</v>
      </c>
      <c r="B392" s="23"/>
      <c r="C392" s="23"/>
      <c r="D392" s="23"/>
      <c r="E392" s="25">
        <v>361451862</v>
      </c>
      <c r="F392" s="25">
        <v>49627629.140000008</v>
      </c>
      <c r="G392" s="25">
        <v>411079491.13999999</v>
      </c>
      <c r="H392" s="25">
        <v>369715288.4000001</v>
      </c>
      <c r="I392" s="25">
        <v>363785046.43000001</v>
      </c>
      <c r="J392" s="25">
        <v>276536597.89000016</v>
      </c>
      <c r="K392" s="25">
        <v>271475993.52000004</v>
      </c>
      <c r="L392" s="26">
        <v>0.67270832977610362</v>
      </c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70"/>
  <sheetViews>
    <sheetView zoomScaleNormal="100" workbookViewId="0">
      <pane xSplit="8" ySplit="1" topLeftCell="J1431" activePane="bottomRight" state="frozen"/>
      <selection pane="topRight" activeCell="I1" sqref="I1"/>
      <selection pane="bottomLeft" activeCell="A2" sqref="A2"/>
      <selection pane="bottomRight" activeCell="G2" sqref="G2:O1470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2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1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30" t="s">
        <v>267</v>
      </c>
      <c r="C2" s="30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30" t="s">
        <v>433</v>
      </c>
      <c r="H2" s="31" t="s">
        <v>434</v>
      </c>
      <c r="I2" s="32">
        <v>77757</v>
      </c>
      <c r="J2" s="32">
        <v>0</v>
      </c>
      <c r="K2" s="32">
        <v>77757</v>
      </c>
      <c r="L2" s="32">
        <v>77204.23</v>
      </c>
      <c r="M2" s="32">
        <v>77204.23</v>
      </c>
      <c r="N2" s="32">
        <v>61581.25</v>
      </c>
      <c r="O2" s="32">
        <v>61581.25</v>
      </c>
    </row>
    <row r="3" spans="1:15" x14ac:dyDescent="0.2">
      <c r="A3" s="1" t="str">
        <f>MID(Tabla1[[#This Row],[Org 2]],1,2)</f>
        <v>01</v>
      </c>
      <c r="B3" s="30" t="s">
        <v>267</v>
      </c>
      <c r="C3" s="30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30" t="s">
        <v>435</v>
      </c>
      <c r="H3" s="31" t="s">
        <v>436</v>
      </c>
      <c r="I3" s="32">
        <v>69902</v>
      </c>
      <c r="J3" s="32">
        <v>0</v>
      </c>
      <c r="K3" s="32">
        <v>69902</v>
      </c>
      <c r="L3" s="32">
        <v>104875.68</v>
      </c>
      <c r="M3" s="32">
        <v>104875.68</v>
      </c>
      <c r="N3" s="32">
        <v>87147.93</v>
      </c>
      <c r="O3" s="32">
        <v>87147.93</v>
      </c>
    </row>
    <row r="4" spans="1:15" x14ac:dyDescent="0.2">
      <c r="A4" s="1" t="str">
        <f>MID(Tabla1[[#This Row],[Org 2]],1,2)</f>
        <v>01</v>
      </c>
      <c r="B4" s="30" t="s">
        <v>267</v>
      </c>
      <c r="C4" s="30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30" t="s">
        <v>437</v>
      </c>
      <c r="H4" s="31" t="s">
        <v>438</v>
      </c>
      <c r="I4" s="32">
        <v>138304</v>
      </c>
      <c r="J4" s="32">
        <v>0</v>
      </c>
      <c r="K4" s="32">
        <v>138304</v>
      </c>
      <c r="L4" s="32">
        <v>85834.38</v>
      </c>
      <c r="M4" s="32">
        <v>85834.38</v>
      </c>
      <c r="N4" s="32">
        <v>71887.87</v>
      </c>
      <c r="O4" s="32">
        <v>71887.87</v>
      </c>
    </row>
    <row r="5" spans="1:15" x14ac:dyDescent="0.2">
      <c r="A5" s="1" t="str">
        <f>MID(Tabla1[[#This Row],[Org 2]],1,2)</f>
        <v>01</v>
      </c>
      <c r="B5" s="30" t="s">
        <v>267</v>
      </c>
      <c r="C5" s="30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30" t="s">
        <v>439</v>
      </c>
      <c r="H5" s="31" t="s">
        <v>440</v>
      </c>
      <c r="I5" s="32">
        <v>11770</v>
      </c>
      <c r="J5" s="32">
        <v>0</v>
      </c>
      <c r="K5" s="32">
        <v>11770</v>
      </c>
      <c r="L5" s="32">
        <v>6061.56</v>
      </c>
      <c r="M5" s="32">
        <v>6061.56</v>
      </c>
      <c r="N5" s="32">
        <v>3289.75</v>
      </c>
      <c r="O5" s="32">
        <v>3289.75</v>
      </c>
    </row>
    <row r="6" spans="1:15" x14ac:dyDescent="0.2">
      <c r="A6" s="1" t="str">
        <f>MID(Tabla1[[#This Row],[Org 2]],1,2)</f>
        <v>01</v>
      </c>
      <c r="B6" s="30" t="s">
        <v>267</v>
      </c>
      <c r="C6" s="30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30" t="s">
        <v>441</v>
      </c>
      <c r="H6" s="31" t="s">
        <v>442</v>
      </c>
      <c r="I6" s="32">
        <v>29928</v>
      </c>
      <c r="J6" s="32">
        <v>0</v>
      </c>
      <c r="K6" s="32">
        <v>29928</v>
      </c>
      <c r="L6" s="32">
        <v>27686.11</v>
      </c>
      <c r="M6" s="32">
        <v>27686.11</v>
      </c>
      <c r="N6" s="32">
        <v>23316.71</v>
      </c>
      <c r="O6" s="32">
        <v>23316.71</v>
      </c>
    </row>
    <row r="7" spans="1:15" x14ac:dyDescent="0.2">
      <c r="A7" s="1" t="str">
        <f>MID(Tabla1[[#This Row],[Org 2]],1,2)</f>
        <v>01</v>
      </c>
      <c r="B7" s="30" t="s">
        <v>267</v>
      </c>
      <c r="C7" s="30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30" t="s">
        <v>443</v>
      </c>
      <c r="H7" s="31" t="s">
        <v>444</v>
      </c>
      <c r="I7" s="32">
        <v>31960</v>
      </c>
      <c r="J7" s="32">
        <v>0</v>
      </c>
      <c r="K7" s="32">
        <v>31960</v>
      </c>
      <c r="L7" s="32">
        <v>38847.93</v>
      </c>
      <c r="M7" s="32">
        <v>38847.93</v>
      </c>
      <c r="N7" s="32">
        <v>32445.59</v>
      </c>
      <c r="O7" s="32">
        <v>32445.59</v>
      </c>
    </row>
    <row r="8" spans="1:15" x14ac:dyDescent="0.2">
      <c r="A8" s="1" t="str">
        <f>MID(Tabla1[[#This Row],[Org 2]],1,2)</f>
        <v>01</v>
      </c>
      <c r="B8" s="30" t="s">
        <v>267</v>
      </c>
      <c r="C8" s="30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30" t="s">
        <v>445</v>
      </c>
      <c r="H8" s="31" t="s">
        <v>446</v>
      </c>
      <c r="I8" s="32">
        <v>148079</v>
      </c>
      <c r="J8" s="32">
        <v>0</v>
      </c>
      <c r="K8" s="32">
        <v>148079</v>
      </c>
      <c r="L8" s="32">
        <v>119088.47</v>
      </c>
      <c r="M8" s="32">
        <v>119088.47</v>
      </c>
      <c r="N8" s="32">
        <v>99682.43</v>
      </c>
      <c r="O8" s="32">
        <v>99682.43</v>
      </c>
    </row>
    <row r="9" spans="1:15" x14ac:dyDescent="0.2">
      <c r="A9" s="1" t="str">
        <f>MID(Tabla1[[#This Row],[Org 2]],1,2)</f>
        <v>01</v>
      </c>
      <c r="B9" s="30" t="s">
        <v>267</v>
      </c>
      <c r="C9" s="30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30" t="s">
        <v>447</v>
      </c>
      <c r="H9" s="31" t="s">
        <v>448</v>
      </c>
      <c r="I9" s="32">
        <v>362186</v>
      </c>
      <c r="J9" s="32">
        <v>-15000</v>
      </c>
      <c r="K9" s="32">
        <v>347186</v>
      </c>
      <c r="L9" s="32">
        <v>349247.79</v>
      </c>
      <c r="M9" s="32">
        <v>349247.79</v>
      </c>
      <c r="N9" s="32">
        <v>296046.59999999998</v>
      </c>
      <c r="O9" s="32">
        <v>296046.59999999998</v>
      </c>
    </row>
    <row r="10" spans="1:15" x14ac:dyDescent="0.2">
      <c r="A10" s="1" t="str">
        <f>MID(Tabla1[[#This Row],[Org 2]],1,2)</f>
        <v>01</v>
      </c>
      <c r="B10" s="30" t="s">
        <v>267</v>
      </c>
      <c r="C10" s="30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30" t="s">
        <v>449</v>
      </c>
      <c r="H10" s="31" t="s">
        <v>450</v>
      </c>
      <c r="I10" s="32">
        <v>16061</v>
      </c>
      <c r="J10" s="32">
        <v>0</v>
      </c>
      <c r="K10" s="32">
        <v>16061</v>
      </c>
      <c r="L10" s="32">
        <v>22070.84</v>
      </c>
      <c r="M10" s="32">
        <v>22070.84</v>
      </c>
      <c r="N10" s="32">
        <v>17812.73</v>
      </c>
      <c r="O10" s="32">
        <v>17812.73</v>
      </c>
    </row>
    <row r="11" spans="1:15" x14ac:dyDescent="0.2">
      <c r="A11" s="1" t="str">
        <f>MID(Tabla1[[#This Row],[Org 2]],1,2)</f>
        <v>01</v>
      </c>
      <c r="B11" s="30" t="s">
        <v>267</v>
      </c>
      <c r="C11" s="30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30" t="s">
        <v>451</v>
      </c>
      <c r="H11" s="31" t="s">
        <v>434</v>
      </c>
      <c r="I11" s="32">
        <v>57012</v>
      </c>
      <c r="J11" s="32">
        <v>13000</v>
      </c>
      <c r="K11" s="32">
        <v>70012</v>
      </c>
      <c r="L11" s="32">
        <v>57745.83</v>
      </c>
      <c r="M11" s="32">
        <v>57745.83</v>
      </c>
      <c r="N11" s="32">
        <v>47810.93</v>
      </c>
      <c r="O11" s="32">
        <v>47810.93</v>
      </c>
    </row>
    <row r="12" spans="1:15" x14ac:dyDescent="0.2">
      <c r="A12" s="1" t="str">
        <f>MID(Tabla1[[#This Row],[Org 2]],1,2)</f>
        <v>01</v>
      </c>
      <c r="B12" s="30" t="s">
        <v>267</v>
      </c>
      <c r="C12" s="30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30" t="s">
        <v>452</v>
      </c>
      <c r="H12" s="31" t="s">
        <v>453</v>
      </c>
      <c r="I12" s="32">
        <v>53681</v>
      </c>
      <c r="J12" s="32">
        <v>16000</v>
      </c>
      <c r="K12" s="32">
        <v>69681</v>
      </c>
      <c r="L12" s="32">
        <v>61807.360000000001</v>
      </c>
      <c r="M12" s="32">
        <v>61807.360000000001</v>
      </c>
      <c r="N12" s="32">
        <v>50284.480000000003</v>
      </c>
      <c r="O12" s="32">
        <v>50284.480000000003</v>
      </c>
    </row>
    <row r="13" spans="1:15" x14ac:dyDescent="0.2">
      <c r="A13" s="1" t="str">
        <f>MID(Tabla1[[#This Row],[Org 2]],1,2)</f>
        <v>01</v>
      </c>
      <c r="B13" s="30" t="s">
        <v>267</v>
      </c>
      <c r="C13" s="30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30" t="s">
        <v>454</v>
      </c>
      <c r="H13" s="31" t="s">
        <v>455</v>
      </c>
      <c r="I13" s="32">
        <v>0</v>
      </c>
      <c r="J13" s="32">
        <v>31000</v>
      </c>
      <c r="K13" s="32">
        <v>31000</v>
      </c>
      <c r="L13" s="32">
        <v>44202.96</v>
      </c>
      <c r="M13" s="32">
        <v>44202.96</v>
      </c>
      <c r="N13" s="32">
        <v>28380.720000000001</v>
      </c>
      <c r="O13" s="32">
        <v>28380.720000000001</v>
      </c>
    </row>
    <row r="14" spans="1:15" x14ac:dyDescent="0.2">
      <c r="A14" s="1" t="str">
        <f>MID(Tabla1[[#This Row],[Org 2]],1,2)</f>
        <v>01</v>
      </c>
      <c r="B14" s="30" t="s">
        <v>267</v>
      </c>
      <c r="C14" s="30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30" t="s">
        <v>456</v>
      </c>
      <c r="H14" s="31" t="s">
        <v>457</v>
      </c>
      <c r="I14" s="32">
        <v>200520</v>
      </c>
      <c r="J14" s="32">
        <v>15000</v>
      </c>
      <c r="K14" s="32">
        <v>215520</v>
      </c>
      <c r="L14" s="32">
        <v>214132.43</v>
      </c>
      <c r="M14" s="32">
        <v>214132.43</v>
      </c>
      <c r="N14" s="32">
        <v>184414.9</v>
      </c>
      <c r="O14" s="32">
        <v>184414.9</v>
      </c>
    </row>
    <row r="15" spans="1:15" x14ac:dyDescent="0.2">
      <c r="A15" s="1" t="str">
        <f>MID(Tabla1[[#This Row],[Org 2]],1,2)</f>
        <v>01</v>
      </c>
      <c r="B15" s="30" t="s">
        <v>267</v>
      </c>
      <c r="C15" s="30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30" t="s">
        <v>458</v>
      </c>
      <c r="H15" s="31" t="s">
        <v>459</v>
      </c>
      <c r="I15" s="32">
        <v>8540</v>
      </c>
      <c r="J15" s="32">
        <v>0</v>
      </c>
      <c r="K15" s="32">
        <v>8540</v>
      </c>
      <c r="L15" s="32">
        <v>6977.72</v>
      </c>
      <c r="M15" s="32">
        <v>6977.72</v>
      </c>
      <c r="N15" s="32">
        <v>2908.17</v>
      </c>
      <c r="O15" s="32">
        <v>2908.17</v>
      </c>
    </row>
    <row r="16" spans="1:15" x14ac:dyDescent="0.2">
      <c r="A16" s="1" t="str">
        <f>MID(Tabla1[[#This Row],[Org 2]],1,2)</f>
        <v>01</v>
      </c>
      <c r="B16" s="30" t="s">
        <v>267</v>
      </c>
      <c r="C16" s="30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30" t="s">
        <v>460</v>
      </c>
      <c r="H16" s="31" t="s">
        <v>461</v>
      </c>
      <c r="I16" s="32">
        <v>900</v>
      </c>
      <c r="J16" s="32">
        <v>0</v>
      </c>
      <c r="K16" s="32">
        <v>900</v>
      </c>
      <c r="L16" s="32">
        <v>676.36</v>
      </c>
      <c r="M16" s="32">
        <v>676.36</v>
      </c>
      <c r="N16" s="32">
        <v>507.27</v>
      </c>
      <c r="O16" s="32">
        <v>507.27</v>
      </c>
    </row>
    <row r="17" spans="1:15" x14ac:dyDescent="0.2">
      <c r="A17" s="1" t="str">
        <f>MID(Tabla1[[#This Row],[Org 2]],1,2)</f>
        <v>01</v>
      </c>
      <c r="B17" s="30" t="s">
        <v>267</v>
      </c>
      <c r="C17" s="30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30" t="s">
        <v>462</v>
      </c>
      <c r="H17" s="31" t="s">
        <v>463</v>
      </c>
      <c r="I17" s="32">
        <v>7000</v>
      </c>
      <c r="J17" s="32">
        <v>0</v>
      </c>
      <c r="K17" s="32">
        <v>7000</v>
      </c>
      <c r="L17" s="32">
        <v>6349.73</v>
      </c>
      <c r="M17" s="32">
        <v>4884.75</v>
      </c>
      <c r="N17" s="32">
        <v>3944.04</v>
      </c>
      <c r="O17" s="32">
        <v>3944.04</v>
      </c>
    </row>
    <row r="18" spans="1:15" x14ac:dyDescent="0.2">
      <c r="A18" s="1" t="str">
        <f>MID(Tabla1[[#This Row],[Org 2]],1,2)</f>
        <v>01</v>
      </c>
      <c r="B18" s="30" t="s">
        <v>267</v>
      </c>
      <c r="C18" s="30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30" t="s">
        <v>464</v>
      </c>
      <c r="H18" s="31" t="s">
        <v>465</v>
      </c>
      <c r="I18" s="32">
        <v>10000</v>
      </c>
      <c r="J18" s="32">
        <v>0</v>
      </c>
      <c r="K18" s="32">
        <v>10000</v>
      </c>
      <c r="L18" s="32">
        <v>3229.28</v>
      </c>
      <c r="M18" s="32">
        <v>3229.28</v>
      </c>
      <c r="N18" s="32">
        <v>2685.76</v>
      </c>
      <c r="O18" s="32">
        <v>2685.76</v>
      </c>
    </row>
    <row r="19" spans="1:15" x14ac:dyDescent="0.2">
      <c r="A19" s="1" t="str">
        <f>MID(Tabla1[[#This Row],[Org 2]],1,2)</f>
        <v>01</v>
      </c>
      <c r="B19" s="30" t="s">
        <v>267</v>
      </c>
      <c r="C19" s="30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30" t="s">
        <v>466</v>
      </c>
      <c r="H19" s="31" t="s">
        <v>467</v>
      </c>
      <c r="I19" s="32">
        <v>1800</v>
      </c>
      <c r="J19" s="32">
        <v>0</v>
      </c>
      <c r="K19" s="32">
        <v>1800</v>
      </c>
      <c r="L19" s="32">
        <v>760.47</v>
      </c>
      <c r="M19" s="32">
        <v>760.47</v>
      </c>
      <c r="N19" s="32">
        <v>233.2</v>
      </c>
      <c r="O19" s="32">
        <v>233.2</v>
      </c>
    </row>
    <row r="20" spans="1:15" x14ac:dyDescent="0.2">
      <c r="A20" s="1" t="str">
        <f>MID(Tabla1[[#This Row],[Org 2]],1,2)</f>
        <v>01</v>
      </c>
      <c r="B20" s="30" t="s">
        <v>267</v>
      </c>
      <c r="C20" s="30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30" t="s">
        <v>468</v>
      </c>
      <c r="H20" s="31" t="s">
        <v>469</v>
      </c>
      <c r="I20" s="32">
        <v>30000</v>
      </c>
      <c r="J20" s="32">
        <v>-22572.15</v>
      </c>
      <c r="K20" s="32">
        <v>7427.85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">
      <c r="A21" s="1" t="str">
        <f>MID(Tabla1[[#This Row],[Org 2]],1,2)</f>
        <v>01</v>
      </c>
      <c r="B21" s="30" t="s">
        <v>267</v>
      </c>
      <c r="C21" s="30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30" t="s">
        <v>470</v>
      </c>
      <c r="H21" s="31" t="s">
        <v>471</v>
      </c>
      <c r="I21" s="32">
        <v>1500</v>
      </c>
      <c r="J21" s="32">
        <v>0</v>
      </c>
      <c r="K21" s="32">
        <v>1500</v>
      </c>
      <c r="L21" s="32">
        <v>1459.84</v>
      </c>
      <c r="M21" s="32">
        <v>1459.84</v>
      </c>
      <c r="N21" s="32">
        <v>1459.84</v>
      </c>
      <c r="O21" s="32">
        <v>1459.84</v>
      </c>
    </row>
    <row r="22" spans="1:15" x14ac:dyDescent="0.2">
      <c r="A22" s="1" t="str">
        <f>MID(Tabla1[[#This Row],[Org 2]],1,2)</f>
        <v>01</v>
      </c>
      <c r="B22" s="30" t="s">
        <v>267</v>
      </c>
      <c r="C22" s="30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30" t="s">
        <v>472</v>
      </c>
      <c r="H22" s="31" t="s">
        <v>473</v>
      </c>
      <c r="I22" s="32">
        <v>50000</v>
      </c>
      <c r="J22" s="32">
        <v>0</v>
      </c>
      <c r="K22" s="32">
        <v>50000</v>
      </c>
      <c r="L22" s="32">
        <v>51526.29</v>
      </c>
      <c r="M22" s="32">
        <v>51526.29</v>
      </c>
      <c r="N22" s="32">
        <v>31274.26</v>
      </c>
      <c r="O22" s="32">
        <v>31274.26</v>
      </c>
    </row>
    <row r="23" spans="1:15" x14ac:dyDescent="0.2">
      <c r="A23" s="1" t="str">
        <f>MID(Tabla1[[#This Row],[Org 2]],1,2)</f>
        <v>01</v>
      </c>
      <c r="B23" s="30" t="s">
        <v>267</v>
      </c>
      <c r="C23" s="30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30" t="s">
        <v>474</v>
      </c>
      <c r="H23" s="31" t="s">
        <v>475</v>
      </c>
      <c r="I23" s="32">
        <v>500</v>
      </c>
      <c r="J23" s="32">
        <v>0</v>
      </c>
      <c r="K23" s="32">
        <v>500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">
      <c r="A24" s="1" t="str">
        <f>MID(Tabla1[[#This Row],[Org 2]],1,2)</f>
        <v>01</v>
      </c>
      <c r="B24" s="30" t="s">
        <v>267</v>
      </c>
      <c r="C24" s="30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30" t="s">
        <v>476</v>
      </c>
      <c r="H24" s="31" t="s">
        <v>477</v>
      </c>
      <c r="I24" s="32">
        <v>100</v>
      </c>
      <c r="J24" s="32">
        <v>0</v>
      </c>
      <c r="K24" s="32">
        <v>100</v>
      </c>
      <c r="L24" s="32">
        <v>0</v>
      </c>
      <c r="M24" s="32">
        <v>0</v>
      </c>
      <c r="N24" s="32">
        <v>0</v>
      </c>
      <c r="O24" s="32">
        <v>0</v>
      </c>
    </row>
    <row r="25" spans="1:15" x14ac:dyDescent="0.2">
      <c r="A25" s="1" t="str">
        <f>MID(Tabla1[[#This Row],[Org 2]],1,2)</f>
        <v>01</v>
      </c>
      <c r="B25" s="30" t="s">
        <v>267</v>
      </c>
      <c r="C25" s="30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30" t="s">
        <v>478</v>
      </c>
      <c r="H25" s="31" t="s">
        <v>479</v>
      </c>
      <c r="I25" s="32">
        <v>900</v>
      </c>
      <c r="J25" s="32">
        <v>0</v>
      </c>
      <c r="K25" s="32">
        <v>900</v>
      </c>
      <c r="L25" s="32">
        <v>735.06</v>
      </c>
      <c r="M25" s="32">
        <v>735.06</v>
      </c>
      <c r="N25" s="32">
        <v>735.06</v>
      </c>
      <c r="O25" s="32">
        <v>735.06</v>
      </c>
    </row>
    <row r="26" spans="1:15" x14ac:dyDescent="0.2">
      <c r="A26" s="1" t="str">
        <f>MID(Tabla1[[#This Row],[Org 2]],1,2)</f>
        <v>01</v>
      </c>
      <c r="B26" s="30" t="s">
        <v>267</v>
      </c>
      <c r="C26" s="30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30" t="s">
        <v>480</v>
      </c>
      <c r="H26" s="31" t="s">
        <v>481</v>
      </c>
      <c r="I26" s="32">
        <v>50000</v>
      </c>
      <c r="J26" s="32">
        <v>10000</v>
      </c>
      <c r="K26" s="32">
        <v>60000</v>
      </c>
      <c r="L26" s="32">
        <v>38481.629999999997</v>
      </c>
      <c r="M26" s="32">
        <v>38481.629999999997</v>
      </c>
      <c r="N26" s="32">
        <v>18516.63</v>
      </c>
      <c r="O26" s="32">
        <v>18516.63</v>
      </c>
    </row>
    <row r="27" spans="1:15" x14ac:dyDescent="0.2">
      <c r="A27" s="1" t="str">
        <f>MID(Tabla1[[#This Row],[Org 2]],1,2)</f>
        <v>01</v>
      </c>
      <c r="B27" s="30" t="s">
        <v>267</v>
      </c>
      <c r="C27" s="30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30" t="s">
        <v>482</v>
      </c>
      <c r="H27" s="31" t="s">
        <v>483</v>
      </c>
      <c r="I27" s="32">
        <v>10000</v>
      </c>
      <c r="J27" s="32">
        <v>-5500</v>
      </c>
      <c r="K27" s="32">
        <v>4500</v>
      </c>
      <c r="L27" s="32">
        <v>4340.0600000000004</v>
      </c>
      <c r="M27" s="32">
        <v>4340.0600000000004</v>
      </c>
      <c r="N27" s="32">
        <v>3696.72</v>
      </c>
      <c r="O27" s="32">
        <v>3696.72</v>
      </c>
    </row>
    <row r="28" spans="1:15" x14ac:dyDescent="0.2">
      <c r="A28" s="1" t="str">
        <f>MID(Tabla1[[#This Row],[Org 2]],1,2)</f>
        <v>01</v>
      </c>
      <c r="B28" s="30" t="s">
        <v>267</v>
      </c>
      <c r="C28" s="30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30" t="s">
        <v>484</v>
      </c>
      <c r="H28" s="31" t="s">
        <v>485</v>
      </c>
      <c r="I28" s="32">
        <v>90000</v>
      </c>
      <c r="J28" s="32">
        <v>-46000</v>
      </c>
      <c r="K28" s="32">
        <v>44000</v>
      </c>
      <c r="L28" s="32">
        <v>63995.31</v>
      </c>
      <c r="M28" s="32">
        <v>63995.31</v>
      </c>
      <c r="N28" s="32">
        <v>42822.55</v>
      </c>
      <c r="O28" s="32">
        <v>42822.55</v>
      </c>
    </row>
    <row r="29" spans="1:15" x14ac:dyDescent="0.2">
      <c r="A29" s="1" t="str">
        <f>MID(Tabla1[[#This Row],[Org 2]],1,2)</f>
        <v>01</v>
      </c>
      <c r="B29" s="30" t="s">
        <v>267</v>
      </c>
      <c r="C29" s="30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30" t="s">
        <v>486</v>
      </c>
      <c r="H29" s="31" t="s">
        <v>487</v>
      </c>
      <c r="I29" s="32">
        <v>55000</v>
      </c>
      <c r="J29" s="32">
        <v>-11000</v>
      </c>
      <c r="K29" s="32">
        <v>44000</v>
      </c>
      <c r="L29" s="32">
        <v>43297.08</v>
      </c>
      <c r="M29" s="32">
        <v>43297.08</v>
      </c>
      <c r="N29" s="32">
        <v>32471.73</v>
      </c>
      <c r="O29" s="32">
        <v>32471.73</v>
      </c>
    </row>
    <row r="30" spans="1:15" x14ac:dyDescent="0.2">
      <c r="A30" s="1" t="str">
        <f>MID(Tabla1[[#This Row],[Org 2]],1,2)</f>
        <v>01</v>
      </c>
      <c r="B30" s="30" t="s">
        <v>267</v>
      </c>
      <c r="C30" s="30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30" t="s">
        <v>488</v>
      </c>
      <c r="H30" s="31" t="s">
        <v>489</v>
      </c>
      <c r="I30" s="32">
        <v>150000</v>
      </c>
      <c r="J30" s="32">
        <v>18000</v>
      </c>
      <c r="K30" s="32">
        <v>168000</v>
      </c>
      <c r="L30" s="32">
        <v>84480.12</v>
      </c>
      <c r="M30" s="32">
        <v>84480.12</v>
      </c>
      <c r="N30" s="32">
        <v>15116.05</v>
      </c>
      <c r="O30" s="32">
        <v>15116.05</v>
      </c>
    </row>
    <row r="31" spans="1:15" x14ac:dyDescent="0.2">
      <c r="A31" s="1" t="str">
        <f>MID(Tabla1[[#This Row],[Org 2]],1,2)</f>
        <v>01</v>
      </c>
      <c r="B31" s="30" t="s">
        <v>267</v>
      </c>
      <c r="C31" s="30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30" t="s">
        <v>490</v>
      </c>
      <c r="H31" s="31" t="s">
        <v>491</v>
      </c>
      <c r="I31" s="32">
        <v>1845000</v>
      </c>
      <c r="J31" s="32">
        <v>50000</v>
      </c>
      <c r="K31" s="32">
        <v>1895000</v>
      </c>
      <c r="L31" s="32">
        <v>1484872</v>
      </c>
      <c r="M31" s="32">
        <v>1484872</v>
      </c>
      <c r="N31" s="32">
        <v>678238.04</v>
      </c>
      <c r="O31" s="32">
        <v>676120.54</v>
      </c>
    </row>
    <row r="32" spans="1:15" x14ac:dyDescent="0.2">
      <c r="A32" s="1" t="str">
        <f>MID(Tabla1[[#This Row],[Org 2]],1,2)</f>
        <v>01</v>
      </c>
      <c r="B32" s="30" t="s">
        <v>267</v>
      </c>
      <c r="C32" s="30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30" t="s">
        <v>492</v>
      </c>
      <c r="H32" s="31" t="s">
        <v>493</v>
      </c>
      <c r="I32" s="32">
        <v>15000</v>
      </c>
      <c r="J32" s="32">
        <v>0</v>
      </c>
      <c r="K32" s="32">
        <v>15000</v>
      </c>
      <c r="L32" s="32">
        <v>6505.97</v>
      </c>
      <c r="M32" s="32">
        <v>6505.97</v>
      </c>
      <c r="N32" s="32">
        <v>6505.97</v>
      </c>
      <c r="O32" s="32">
        <v>5644.63</v>
      </c>
    </row>
    <row r="33" spans="1:15" x14ac:dyDescent="0.2">
      <c r="A33" s="1" t="str">
        <f>MID(Tabla1[[#This Row],[Org 2]],1,2)</f>
        <v>01</v>
      </c>
      <c r="B33" s="30" t="s">
        <v>267</v>
      </c>
      <c r="C33" s="30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30" t="s">
        <v>494</v>
      </c>
      <c r="H33" s="31" t="s">
        <v>495</v>
      </c>
      <c r="I33" s="32">
        <v>24000</v>
      </c>
      <c r="J33" s="32">
        <v>-2500</v>
      </c>
      <c r="K33" s="32">
        <v>21500</v>
      </c>
      <c r="L33" s="32">
        <v>7237.75</v>
      </c>
      <c r="M33" s="32">
        <v>7237.75</v>
      </c>
      <c r="N33" s="32">
        <v>7237.75</v>
      </c>
      <c r="O33" s="32">
        <v>6351.8</v>
      </c>
    </row>
    <row r="34" spans="1:15" x14ac:dyDescent="0.2">
      <c r="A34" s="1" t="str">
        <f>MID(Tabla1[[#This Row],[Org 2]],1,2)</f>
        <v>01</v>
      </c>
      <c r="B34" s="30" t="s">
        <v>267</v>
      </c>
      <c r="C34" s="30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30" t="s">
        <v>496</v>
      </c>
      <c r="H34" s="31" t="s">
        <v>497</v>
      </c>
      <c r="I34" s="32">
        <v>700</v>
      </c>
      <c r="J34" s="32">
        <v>0</v>
      </c>
      <c r="K34" s="32">
        <v>700</v>
      </c>
      <c r="L34" s="32">
        <v>0</v>
      </c>
      <c r="M34" s="32">
        <v>0</v>
      </c>
      <c r="N34" s="32">
        <v>0</v>
      </c>
      <c r="O34" s="32">
        <v>0</v>
      </c>
    </row>
    <row r="35" spans="1:15" x14ac:dyDescent="0.2">
      <c r="A35" s="1" t="str">
        <f>MID(Tabla1[[#This Row],[Org 2]],1,2)</f>
        <v>01</v>
      </c>
      <c r="B35" s="30" t="s">
        <v>267</v>
      </c>
      <c r="C35" s="30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30" t="s">
        <v>498</v>
      </c>
      <c r="H35" s="31" t="s">
        <v>499</v>
      </c>
      <c r="I35" s="32">
        <v>200000</v>
      </c>
      <c r="J35" s="32">
        <v>-199095.75</v>
      </c>
      <c r="K35" s="32">
        <v>904.25</v>
      </c>
      <c r="L35" s="32">
        <v>0</v>
      </c>
      <c r="M35" s="32">
        <v>0</v>
      </c>
      <c r="N35" s="32">
        <v>0</v>
      </c>
      <c r="O35" s="32">
        <v>0</v>
      </c>
    </row>
    <row r="36" spans="1:15" x14ac:dyDescent="0.2">
      <c r="A36" s="1" t="str">
        <f>MID(Tabla1[[#This Row],[Org 2]],1,2)</f>
        <v>01</v>
      </c>
      <c r="B36" s="30" t="s">
        <v>267</v>
      </c>
      <c r="C36" s="30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30" t="s">
        <v>500</v>
      </c>
      <c r="H36" s="31" t="s">
        <v>501</v>
      </c>
      <c r="I36" s="32">
        <v>700000</v>
      </c>
      <c r="J36" s="32">
        <v>-37000</v>
      </c>
      <c r="K36" s="32">
        <v>663000</v>
      </c>
      <c r="L36" s="32">
        <v>662929.25</v>
      </c>
      <c r="M36" s="32">
        <v>503747.25</v>
      </c>
      <c r="N36" s="32">
        <v>240818</v>
      </c>
      <c r="O36" s="32">
        <v>230679</v>
      </c>
    </row>
    <row r="37" spans="1:15" x14ac:dyDescent="0.2">
      <c r="A37" s="1" t="str">
        <f>MID(Tabla1[[#This Row],[Org 2]],1,2)</f>
        <v>01</v>
      </c>
      <c r="B37" s="30" t="s">
        <v>267</v>
      </c>
      <c r="C37" s="30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30" t="s">
        <v>502</v>
      </c>
      <c r="H37" s="31" t="s">
        <v>503</v>
      </c>
      <c r="I37" s="32">
        <v>12000</v>
      </c>
      <c r="J37" s="32">
        <v>0</v>
      </c>
      <c r="K37" s="32">
        <v>12000</v>
      </c>
      <c r="L37" s="32">
        <v>12000</v>
      </c>
      <c r="M37" s="32">
        <v>12000</v>
      </c>
      <c r="N37" s="32">
        <v>12000</v>
      </c>
      <c r="O37" s="32">
        <v>0</v>
      </c>
    </row>
    <row r="38" spans="1:15" x14ac:dyDescent="0.2">
      <c r="A38" s="1" t="str">
        <f>MID(Tabla1[[#This Row],[Org 2]],1,2)</f>
        <v>01</v>
      </c>
      <c r="B38" s="30" t="s">
        <v>267</v>
      </c>
      <c r="C38" s="30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30" t="s">
        <v>504</v>
      </c>
      <c r="H38" s="31" t="s">
        <v>505</v>
      </c>
      <c r="I38" s="32">
        <v>471000</v>
      </c>
      <c r="J38" s="32">
        <v>0</v>
      </c>
      <c r="K38" s="32">
        <v>471000</v>
      </c>
      <c r="L38" s="32">
        <v>235500</v>
      </c>
      <c r="M38" s="32">
        <v>235500</v>
      </c>
      <c r="N38" s="32">
        <v>0</v>
      </c>
      <c r="O38" s="32">
        <v>0</v>
      </c>
    </row>
    <row r="39" spans="1:15" x14ac:dyDescent="0.2">
      <c r="A39" s="1" t="str">
        <f>MID(Tabla1[[#This Row],[Org 2]],1,2)</f>
        <v>01</v>
      </c>
      <c r="B39" s="30" t="s">
        <v>267</v>
      </c>
      <c r="C39" s="30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30" t="s">
        <v>506</v>
      </c>
      <c r="H39" s="31" t="s">
        <v>507</v>
      </c>
      <c r="I39" s="32">
        <v>175000</v>
      </c>
      <c r="J39" s="32">
        <v>0</v>
      </c>
      <c r="K39" s="32">
        <v>175000</v>
      </c>
      <c r="L39" s="32">
        <v>158000</v>
      </c>
      <c r="M39" s="32">
        <v>158000</v>
      </c>
      <c r="N39" s="32">
        <v>158000</v>
      </c>
      <c r="O39" s="32">
        <v>158000</v>
      </c>
    </row>
    <row r="40" spans="1:15" x14ac:dyDescent="0.2">
      <c r="A40" s="1" t="str">
        <f>MID(Tabla1[[#This Row],[Org 2]],1,2)</f>
        <v>01</v>
      </c>
      <c r="B40" s="30" t="s">
        <v>267</v>
      </c>
      <c r="C40" s="30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30" t="s">
        <v>508</v>
      </c>
      <c r="H40" s="31" t="s">
        <v>509</v>
      </c>
      <c r="I40" s="32">
        <v>160000</v>
      </c>
      <c r="J40" s="32">
        <v>0</v>
      </c>
      <c r="K40" s="32">
        <v>160000</v>
      </c>
      <c r="L40" s="32">
        <v>160000</v>
      </c>
      <c r="M40" s="32">
        <v>160000</v>
      </c>
      <c r="N40" s="32">
        <v>0</v>
      </c>
      <c r="O40" s="32">
        <v>0</v>
      </c>
    </row>
    <row r="41" spans="1:15" x14ac:dyDescent="0.2">
      <c r="A41" s="1" t="str">
        <f>MID(Tabla1[[#This Row],[Org 2]],1,2)</f>
        <v>01</v>
      </c>
      <c r="B41" s="30" t="s">
        <v>267</v>
      </c>
      <c r="C41" s="30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30" t="s">
        <v>510</v>
      </c>
      <c r="H41" s="31" t="s">
        <v>511</v>
      </c>
      <c r="I41" s="32">
        <v>50000</v>
      </c>
      <c r="J41" s="32">
        <v>0</v>
      </c>
      <c r="K41" s="32">
        <v>50000</v>
      </c>
      <c r="L41" s="32">
        <v>20000</v>
      </c>
      <c r="M41" s="32">
        <v>20000</v>
      </c>
      <c r="N41" s="32">
        <v>20000</v>
      </c>
      <c r="O41" s="32">
        <v>20000</v>
      </c>
    </row>
    <row r="42" spans="1:15" x14ac:dyDescent="0.2">
      <c r="A42" s="1" t="str">
        <f>MID(Tabla1[[#This Row],[Org 2]],1,2)</f>
        <v>01</v>
      </c>
      <c r="B42" s="30" t="s">
        <v>267</v>
      </c>
      <c r="C42" s="30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30" t="s">
        <v>512</v>
      </c>
      <c r="H42" s="31" t="s">
        <v>513</v>
      </c>
      <c r="I42" s="32">
        <v>160000</v>
      </c>
      <c r="J42" s="32">
        <v>0</v>
      </c>
      <c r="K42" s="32">
        <v>160000</v>
      </c>
      <c r="L42" s="32">
        <v>0</v>
      </c>
      <c r="M42" s="32">
        <v>0</v>
      </c>
      <c r="N42" s="32">
        <v>0</v>
      </c>
      <c r="O42" s="32">
        <v>0</v>
      </c>
    </row>
    <row r="43" spans="1:15" x14ac:dyDescent="0.2">
      <c r="A43" s="1" t="str">
        <f>MID(Tabla1[[#This Row],[Org 2]],1,2)</f>
        <v>01</v>
      </c>
      <c r="B43" s="30" t="s">
        <v>267</v>
      </c>
      <c r="C43" s="30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30" t="s">
        <v>514</v>
      </c>
      <c r="H43" s="31" t="s">
        <v>515</v>
      </c>
      <c r="I43" s="32">
        <v>54800</v>
      </c>
      <c r="J43" s="32">
        <v>0</v>
      </c>
      <c r="K43" s="32">
        <v>54800</v>
      </c>
      <c r="L43" s="32">
        <v>43840</v>
      </c>
      <c r="M43" s="32">
        <v>43840</v>
      </c>
      <c r="N43" s="32">
        <v>0</v>
      </c>
      <c r="O43" s="32">
        <v>0</v>
      </c>
    </row>
    <row r="44" spans="1:15" x14ac:dyDescent="0.2">
      <c r="A44" s="1" t="str">
        <f>MID(Tabla1[[#This Row],[Org 2]],1,2)</f>
        <v>01</v>
      </c>
      <c r="B44" s="30" t="s">
        <v>267</v>
      </c>
      <c r="C44" s="30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30" t="s">
        <v>516</v>
      </c>
      <c r="H44" s="31" t="s">
        <v>517</v>
      </c>
      <c r="I44" s="32">
        <v>50000</v>
      </c>
      <c r="J44" s="32">
        <v>0</v>
      </c>
      <c r="K44" s="32">
        <v>50000</v>
      </c>
      <c r="L44" s="32">
        <v>35000</v>
      </c>
      <c r="M44" s="32">
        <v>35000</v>
      </c>
      <c r="N44" s="32">
        <v>28000</v>
      </c>
      <c r="O44" s="32">
        <v>28000</v>
      </c>
    </row>
    <row r="45" spans="1:15" x14ac:dyDescent="0.2">
      <c r="A45" s="1" t="str">
        <f>MID(Tabla1[[#This Row],[Org 2]],1,2)</f>
        <v>01</v>
      </c>
      <c r="B45" s="30" t="s">
        <v>267</v>
      </c>
      <c r="C45" s="30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30" t="s">
        <v>518</v>
      </c>
      <c r="H45" s="31" t="s">
        <v>519</v>
      </c>
      <c r="I45" s="32">
        <v>157767</v>
      </c>
      <c r="J45" s="32">
        <v>0</v>
      </c>
      <c r="K45" s="32">
        <v>157767</v>
      </c>
      <c r="L45" s="32">
        <v>53766.29</v>
      </c>
      <c r="M45" s="32">
        <v>53766.29</v>
      </c>
      <c r="N45" s="32">
        <v>0</v>
      </c>
      <c r="O45" s="32">
        <v>0</v>
      </c>
    </row>
    <row r="46" spans="1:15" x14ac:dyDescent="0.2">
      <c r="A46" s="1" t="str">
        <f>MID(Tabla1[[#This Row],[Org 2]],1,2)</f>
        <v>01</v>
      </c>
      <c r="B46" s="30" t="s">
        <v>267</v>
      </c>
      <c r="C46" s="30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30" t="s">
        <v>520</v>
      </c>
      <c r="H46" s="31" t="s">
        <v>521</v>
      </c>
      <c r="I46" s="32">
        <v>20000</v>
      </c>
      <c r="J46" s="32">
        <v>0</v>
      </c>
      <c r="K46" s="32">
        <v>20000</v>
      </c>
      <c r="L46" s="32">
        <v>20000</v>
      </c>
      <c r="M46" s="32">
        <v>20000</v>
      </c>
      <c r="N46" s="32">
        <v>12000</v>
      </c>
      <c r="O46" s="32">
        <v>12000</v>
      </c>
    </row>
    <row r="47" spans="1:15" x14ac:dyDescent="0.2">
      <c r="A47" s="1" t="str">
        <f>MID(Tabla1[[#This Row],[Org 2]],1,2)</f>
        <v>01</v>
      </c>
      <c r="B47" s="30" t="s">
        <v>267</v>
      </c>
      <c r="C47" s="30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30" t="s">
        <v>522</v>
      </c>
      <c r="H47" s="31" t="s">
        <v>523</v>
      </c>
      <c r="I47" s="32">
        <v>175000</v>
      </c>
      <c r="J47" s="32">
        <v>0</v>
      </c>
      <c r="K47" s="32">
        <v>175000</v>
      </c>
      <c r="L47" s="32">
        <v>140000</v>
      </c>
      <c r="M47" s="32">
        <v>140000</v>
      </c>
      <c r="N47" s="32">
        <v>140000</v>
      </c>
      <c r="O47" s="32">
        <v>140000</v>
      </c>
    </row>
    <row r="48" spans="1:15" x14ac:dyDescent="0.2">
      <c r="A48" s="1" t="str">
        <f>MID(Tabla1[[#This Row],[Org 2]],1,2)</f>
        <v>01</v>
      </c>
      <c r="B48" s="30" t="s">
        <v>267</v>
      </c>
      <c r="C48" s="30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30" t="s">
        <v>524</v>
      </c>
      <c r="H48" s="31" t="s">
        <v>525</v>
      </c>
      <c r="I48" s="32">
        <v>15000</v>
      </c>
      <c r="J48" s="32">
        <v>0</v>
      </c>
      <c r="K48" s="32">
        <v>15000</v>
      </c>
      <c r="L48" s="32">
        <v>0</v>
      </c>
      <c r="M48" s="32">
        <v>0</v>
      </c>
      <c r="N48" s="32">
        <v>0</v>
      </c>
      <c r="O48" s="32">
        <v>0</v>
      </c>
    </row>
    <row r="49" spans="1:15" x14ac:dyDescent="0.2">
      <c r="A49" s="1" t="str">
        <f>MID(Tabla1[[#This Row],[Org 2]],1,2)</f>
        <v>01</v>
      </c>
      <c r="B49" s="30" t="s">
        <v>267</v>
      </c>
      <c r="C49" s="30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30" t="s">
        <v>526</v>
      </c>
      <c r="H49" s="31" t="s">
        <v>527</v>
      </c>
      <c r="I49" s="32">
        <v>15000</v>
      </c>
      <c r="J49" s="32">
        <v>0</v>
      </c>
      <c r="K49" s="32">
        <v>15000</v>
      </c>
      <c r="L49" s="32">
        <v>15000</v>
      </c>
      <c r="M49" s="32">
        <v>15000</v>
      </c>
      <c r="N49" s="32">
        <v>12000</v>
      </c>
      <c r="O49" s="32">
        <v>12000</v>
      </c>
    </row>
    <row r="50" spans="1:15" x14ac:dyDescent="0.2">
      <c r="A50" s="1" t="str">
        <f>MID(Tabla1[[#This Row],[Org 2]],1,2)</f>
        <v>01</v>
      </c>
      <c r="B50" s="30" t="s">
        <v>267</v>
      </c>
      <c r="C50" s="30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30" t="s">
        <v>528</v>
      </c>
      <c r="H50" s="31" t="s">
        <v>529</v>
      </c>
      <c r="I50" s="32">
        <v>30000</v>
      </c>
      <c r="J50" s="32">
        <v>0</v>
      </c>
      <c r="K50" s="32">
        <v>30000</v>
      </c>
      <c r="L50" s="32">
        <v>0</v>
      </c>
      <c r="M50" s="32">
        <v>0</v>
      </c>
      <c r="N50" s="32">
        <v>0</v>
      </c>
      <c r="O50" s="32">
        <v>0</v>
      </c>
    </row>
    <row r="51" spans="1:15" x14ac:dyDescent="0.2">
      <c r="A51" s="1" t="str">
        <f>MID(Tabla1[[#This Row],[Org 2]],1,2)</f>
        <v>01</v>
      </c>
      <c r="B51" s="30" t="s">
        <v>267</v>
      </c>
      <c r="C51" s="30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30" t="s">
        <v>530</v>
      </c>
      <c r="H51" s="31" t="s">
        <v>531</v>
      </c>
      <c r="I51" s="32">
        <v>64299</v>
      </c>
      <c r="J51" s="32">
        <v>431000</v>
      </c>
      <c r="K51" s="32">
        <v>495299</v>
      </c>
      <c r="L51" s="32">
        <v>241430</v>
      </c>
      <c r="M51" s="32">
        <v>241430</v>
      </c>
      <c r="N51" s="32">
        <v>178070</v>
      </c>
      <c r="O51" s="32">
        <v>178070</v>
      </c>
    </row>
    <row r="52" spans="1:15" x14ac:dyDescent="0.2">
      <c r="A52" s="1" t="str">
        <f>MID(Tabla1[[#This Row],[Org 2]],1,2)</f>
        <v>01</v>
      </c>
      <c r="B52" s="30" t="s">
        <v>267</v>
      </c>
      <c r="C52" s="30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30" t="s">
        <v>532</v>
      </c>
      <c r="H52" s="31" t="s">
        <v>533</v>
      </c>
      <c r="I52" s="32">
        <v>171781</v>
      </c>
      <c r="J52" s="32">
        <v>0</v>
      </c>
      <c r="K52" s="32">
        <v>171781</v>
      </c>
      <c r="L52" s="32">
        <v>14520</v>
      </c>
      <c r="M52" s="32">
        <v>14520</v>
      </c>
      <c r="N52" s="32">
        <v>0</v>
      </c>
      <c r="O52" s="32">
        <v>0</v>
      </c>
    </row>
    <row r="53" spans="1:15" x14ac:dyDescent="0.2">
      <c r="A53" s="1" t="str">
        <f>MID(Tabla1[[#This Row],[Org 2]],1,2)</f>
        <v>01</v>
      </c>
      <c r="B53" s="30" t="s">
        <v>267</v>
      </c>
      <c r="C53" s="30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30" t="s">
        <v>534</v>
      </c>
      <c r="H53" s="31" t="s">
        <v>535</v>
      </c>
      <c r="I53" s="32">
        <v>0</v>
      </c>
      <c r="J53" s="32">
        <v>18100</v>
      </c>
      <c r="K53" s="32">
        <v>18100</v>
      </c>
      <c r="L53" s="32">
        <v>0</v>
      </c>
      <c r="M53" s="32">
        <v>0</v>
      </c>
      <c r="N53" s="32">
        <v>0</v>
      </c>
      <c r="O53" s="32">
        <v>0</v>
      </c>
    </row>
    <row r="54" spans="1:15" x14ac:dyDescent="0.2">
      <c r="A54" s="1" t="str">
        <f>MID(Tabla1[[#This Row],[Org 2]],1,2)</f>
        <v>01</v>
      </c>
      <c r="B54" s="30" t="s">
        <v>267</v>
      </c>
      <c r="C54" s="30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30" t="s">
        <v>536</v>
      </c>
      <c r="H54" s="31" t="s">
        <v>537</v>
      </c>
      <c r="I54" s="32">
        <v>63323</v>
      </c>
      <c r="J54" s="32">
        <v>279600.78999999998</v>
      </c>
      <c r="K54" s="32">
        <v>342923.79</v>
      </c>
      <c r="L54" s="32">
        <v>310856.37</v>
      </c>
      <c r="M54" s="32">
        <v>310856.37</v>
      </c>
      <c r="N54" s="32">
        <v>310667.5</v>
      </c>
      <c r="O54" s="32">
        <v>310667.5</v>
      </c>
    </row>
    <row r="55" spans="1:15" x14ac:dyDescent="0.2">
      <c r="A55" s="1" t="str">
        <f>MID(Tabla1[[#This Row],[Org 2]],1,2)</f>
        <v>01</v>
      </c>
      <c r="B55" s="30" t="s">
        <v>267</v>
      </c>
      <c r="C55" s="30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30" t="s">
        <v>538</v>
      </c>
      <c r="H55" s="31" t="s">
        <v>539</v>
      </c>
      <c r="I55" s="32">
        <v>100000</v>
      </c>
      <c r="J55" s="32">
        <v>68029</v>
      </c>
      <c r="K55" s="32">
        <v>168029</v>
      </c>
      <c r="L55" s="32">
        <v>0</v>
      </c>
      <c r="M55" s="32">
        <v>0</v>
      </c>
      <c r="N55" s="32">
        <v>0</v>
      </c>
      <c r="O55" s="32">
        <v>0</v>
      </c>
    </row>
    <row r="56" spans="1:15" x14ac:dyDescent="0.2">
      <c r="A56" s="1" t="str">
        <f>MID(Tabla1[[#This Row],[Org 2]],1,2)</f>
        <v>01</v>
      </c>
      <c r="B56" s="30" t="s">
        <v>267</v>
      </c>
      <c r="C56" s="30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30" t="s">
        <v>540</v>
      </c>
      <c r="H56" s="31" t="s">
        <v>541</v>
      </c>
      <c r="I56" s="32">
        <v>0</v>
      </c>
      <c r="J56" s="32">
        <v>59000</v>
      </c>
      <c r="K56" s="32">
        <v>59000</v>
      </c>
      <c r="L56" s="32">
        <v>0</v>
      </c>
      <c r="M56" s="32">
        <v>0</v>
      </c>
      <c r="N56" s="32">
        <v>0</v>
      </c>
      <c r="O56" s="32">
        <v>0</v>
      </c>
    </row>
    <row r="57" spans="1:15" x14ac:dyDescent="0.2">
      <c r="A57" s="1" t="str">
        <f>MID(Tabla1[[#This Row],[Org 2]],1,2)</f>
        <v>01</v>
      </c>
      <c r="B57" s="30" t="s">
        <v>267</v>
      </c>
      <c r="C57" s="30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30" t="s">
        <v>542</v>
      </c>
      <c r="H57" s="31" t="s">
        <v>543</v>
      </c>
      <c r="I57" s="32">
        <v>0</v>
      </c>
      <c r="J57" s="32">
        <v>7247.9</v>
      </c>
      <c r="K57" s="32">
        <v>7247.9</v>
      </c>
      <c r="L57" s="32">
        <v>7193.69</v>
      </c>
      <c r="M57" s="32">
        <v>7193.69</v>
      </c>
      <c r="N57" s="32">
        <v>0</v>
      </c>
      <c r="O57" s="32">
        <v>0</v>
      </c>
    </row>
    <row r="58" spans="1:15" x14ac:dyDescent="0.2">
      <c r="A58" s="1" t="str">
        <f>MID(Tabla1[[#This Row],[Org 2]],1,2)</f>
        <v>01</v>
      </c>
      <c r="B58" s="30" t="s">
        <v>267</v>
      </c>
      <c r="C58" s="30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30" t="s">
        <v>544</v>
      </c>
      <c r="H58" s="31" t="s">
        <v>537</v>
      </c>
      <c r="I58" s="32">
        <v>0</v>
      </c>
      <c r="J58" s="32">
        <v>28670.93</v>
      </c>
      <c r="K58" s="32">
        <v>28670.93</v>
      </c>
      <c r="L58" s="32">
        <v>28670.93</v>
      </c>
      <c r="M58" s="32">
        <v>28670.93</v>
      </c>
      <c r="N58" s="32">
        <v>0</v>
      </c>
      <c r="O58" s="32">
        <v>0</v>
      </c>
    </row>
    <row r="59" spans="1:15" x14ac:dyDescent="0.2">
      <c r="A59" s="1" t="str">
        <f>MID(Tabla1[[#This Row],[Org 2]],1,2)</f>
        <v>01</v>
      </c>
      <c r="B59" s="30" t="s">
        <v>267</v>
      </c>
      <c r="C59" s="30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30" t="s">
        <v>545</v>
      </c>
      <c r="H59" s="31" t="s">
        <v>539</v>
      </c>
      <c r="I59" s="32">
        <v>0</v>
      </c>
      <c r="J59" s="32">
        <v>70324.25</v>
      </c>
      <c r="K59" s="32">
        <v>70324.25</v>
      </c>
      <c r="L59" s="32">
        <v>4584.68</v>
      </c>
      <c r="M59" s="32">
        <v>4584.68</v>
      </c>
      <c r="N59" s="32">
        <v>0</v>
      </c>
      <c r="O59" s="32">
        <v>0</v>
      </c>
    </row>
    <row r="60" spans="1:15" x14ac:dyDescent="0.2">
      <c r="A60" s="1" t="str">
        <f>MID(Tabla1[[#This Row],[Org 2]],1,2)</f>
        <v>01</v>
      </c>
      <c r="B60" s="30" t="s">
        <v>267</v>
      </c>
      <c r="C60" s="30" t="s">
        <v>116</v>
      </c>
      <c r="D60" s="11" t="str">
        <f>VLOOKUP(Tabla1[[#This Row],[Prog.]],Hoja2!B:C,2,FALSE)</f>
        <v>Desarrollo empresarial</v>
      </c>
      <c r="E60" s="12" t="str">
        <f t="shared" si="0"/>
        <v>7</v>
      </c>
      <c r="F60" s="12" t="str">
        <f t="shared" si="1"/>
        <v>77</v>
      </c>
      <c r="G60" s="30" t="s">
        <v>941</v>
      </c>
      <c r="H60" s="31" t="s">
        <v>942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</row>
    <row r="61" spans="1:15" x14ac:dyDescent="0.2">
      <c r="A61" s="1" t="str">
        <f>MID(Tabla1[[#This Row],[Org 2]],1,2)</f>
        <v>01</v>
      </c>
      <c r="B61" s="30" t="s">
        <v>267</v>
      </c>
      <c r="C61" s="30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85</v>
      </c>
      <c r="G61" s="30" t="s">
        <v>546</v>
      </c>
      <c r="H61" s="31" t="s">
        <v>547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</row>
    <row r="62" spans="1:15" x14ac:dyDescent="0.2">
      <c r="A62" s="1" t="str">
        <f>MID(Tabla1[[#This Row],[Org 2]],1,2)</f>
        <v>01</v>
      </c>
      <c r="B62" s="30" t="s">
        <v>267</v>
      </c>
      <c r="C62" s="30" t="s">
        <v>116</v>
      </c>
      <c r="D62" s="11" t="str">
        <f>VLOOKUP(Tabla1[[#This Row],[Prog.]],Hoja2!B:C,2,FALSE)</f>
        <v>Desarrollo empresarial</v>
      </c>
      <c r="E62" s="12" t="str">
        <f t="shared" si="0"/>
        <v>8</v>
      </c>
      <c r="F62" s="12" t="str">
        <f t="shared" si="1"/>
        <v>86</v>
      </c>
      <c r="G62" s="30" t="s">
        <v>548</v>
      </c>
      <c r="H62" s="31" t="s">
        <v>549</v>
      </c>
      <c r="I62" s="32">
        <v>0</v>
      </c>
      <c r="J62" s="32">
        <v>150900</v>
      </c>
      <c r="K62" s="32">
        <v>150900</v>
      </c>
      <c r="L62" s="32">
        <v>0</v>
      </c>
      <c r="M62" s="32">
        <v>0</v>
      </c>
      <c r="N62" s="32">
        <v>0</v>
      </c>
      <c r="O62" s="32">
        <v>0</v>
      </c>
    </row>
    <row r="63" spans="1:15" x14ac:dyDescent="0.2">
      <c r="A63" s="1" t="str">
        <f>MID(Tabla1[[#This Row],[Org 2]],1,2)</f>
        <v>01</v>
      </c>
      <c r="B63" s="30" t="s">
        <v>267</v>
      </c>
      <c r="C63" s="30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10</v>
      </c>
      <c r="G63" s="30" t="s">
        <v>550</v>
      </c>
      <c r="H63" s="31" t="s">
        <v>551</v>
      </c>
      <c r="I63" s="32">
        <v>1366033</v>
      </c>
      <c r="J63" s="32">
        <v>0</v>
      </c>
      <c r="K63" s="32">
        <v>1366033</v>
      </c>
      <c r="L63" s="32">
        <v>1365962.64</v>
      </c>
      <c r="M63" s="32">
        <v>1365962.64</v>
      </c>
      <c r="N63" s="32">
        <v>1183681.68</v>
      </c>
      <c r="O63" s="32">
        <v>1183681.68</v>
      </c>
    </row>
    <row r="64" spans="1:15" x14ac:dyDescent="0.2">
      <c r="A64" s="1" t="str">
        <f>MID(Tabla1[[#This Row],[Org 2]],1,2)</f>
        <v>01</v>
      </c>
      <c r="B64" s="30" t="s">
        <v>267</v>
      </c>
      <c r="C64" s="30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30" t="s">
        <v>433</v>
      </c>
      <c r="H64" s="31" t="s">
        <v>434</v>
      </c>
      <c r="I64" s="32">
        <v>860447</v>
      </c>
      <c r="J64" s="32">
        <v>0</v>
      </c>
      <c r="K64" s="32">
        <v>860447</v>
      </c>
      <c r="L64" s="32">
        <v>820529.15</v>
      </c>
      <c r="M64" s="32">
        <v>820529.15</v>
      </c>
      <c r="N64" s="32">
        <v>693411.3</v>
      </c>
      <c r="O64" s="32">
        <v>693411.3</v>
      </c>
    </row>
    <row r="65" spans="1:15" x14ac:dyDescent="0.2">
      <c r="A65" s="1" t="str">
        <f>MID(Tabla1[[#This Row],[Org 2]],1,2)</f>
        <v>01</v>
      </c>
      <c r="B65" s="30" t="s">
        <v>267</v>
      </c>
      <c r="C65" s="30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11</v>
      </c>
      <c r="G65" s="30" t="s">
        <v>552</v>
      </c>
      <c r="H65" s="31" t="s">
        <v>553</v>
      </c>
      <c r="I65" s="32">
        <v>324</v>
      </c>
      <c r="J65" s="32">
        <v>0</v>
      </c>
      <c r="K65" s="32">
        <v>324</v>
      </c>
      <c r="L65" s="32">
        <v>8.9700000000000006</v>
      </c>
      <c r="M65" s="32">
        <v>8.9700000000000006</v>
      </c>
      <c r="N65" s="32">
        <v>8.9700000000000006</v>
      </c>
      <c r="O65" s="32">
        <v>8.9700000000000006</v>
      </c>
    </row>
    <row r="66" spans="1:15" x14ac:dyDescent="0.2">
      <c r="A66" s="1" t="str">
        <f>MID(Tabla1[[#This Row],[Org 2]],1,2)</f>
        <v>01</v>
      </c>
      <c r="B66" s="30" t="s">
        <v>267</v>
      </c>
      <c r="C66" s="30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30" t="s">
        <v>435</v>
      </c>
      <c r="H66" s="31" t="s">
        <v>436</v>
      </c>
      <c r="I66" s="32">
        <v>17476</v>
      </c>
      <c r="J66" s="32">
        <v>0</v>
      </c>
      <c r="K66" s="32">
        <v>17476</v>
      </c>
      <c r="L66" s="32">
        <v>17250.240000000002</v>
      </c>
      <c r="M66" s="32">
        <v>17250.240000000002</v>
      </c>
      <c r="N66" s="32">
        <v>14134.25</v>
      </c>
      <c r="O66" s="32">
        <v>14134.25</v>
      </c>
    </row>
    <row r="67" spans="1:15" x14ac:dyDescent="0.2">
      <c r="A67" s="1" t="str">
        <f>MID(Tabla1[[#This Row],[Org 2]],1,2)</f>
        <v>01</v>
      </c>
      <c r="B67" s="30" t="s">
        <v>267</v>
      </c>
      <c r="C67" s="30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30" t="s">
        <v>439</v>
      </c>
      <c r="H67" s="31" t="s">
        <v>440</v>
      </c>
      <c r="I67" s="32">
        <v>47078</v>
      </c>
      <c r="J67" s="32">
        <v>0</v>
      </c>
      <c r="K67" s="32">
        <v>47078</v>
      </c>
      <c r="L67" s="32">
        <v>45716.51</v>
      </c>
      <c r="M67" s="32">
        <v>45716.51</v>
      </c>
      <c r="N67" s="32">
        <v>38114.89</v>
      </c>
      <c r="O67" s="32">
        <v>38114.89</v>
      </c>
    </row>
    <row r="68" spans="1:15" x14ac:dyDescent="0.2">
      <c r="A68" s="1" t="str">
        <f>MID(Tabla1[[#This Row],[Org 2]],1,2)</f>
        <v>01</v>
      </c>
      <c r="B68" s="30" t="s">
        <v>267</v>
      </c>
      <c r="C68" s="30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30" t="s">
        <v>443</v>
      </c>
      <c r="H68" s="31" t="s">
        <v>444</v>
      </c>
      <c r="I68" s="32">
        <v>17006</v>
      </c>
      <c r="J68" s="32">
        <v>0</v>
      </c>
      <c r="K68" s="32">
        <v>17006</v>
      </c>
      <c r="L68" s="32">
        <v>19956.27</v>
      </c>
      <c r="M68" s="32">
        <v>19956.27</v>
      </c>
      <c r="N68" s="32">
        <v>16432.7</v>
      </c>
      <c r="O68" s="32">
        <v>16432.7</v>
      </c>
    </row>
    <row r="69" spans="1:15" x14ac:dyDescent="0.2">
      <c r="A69" s="1" t="str">
        <f>MID(Tabla1[[#This Row],[Org 2]],1,2)</f>
        <v>01</v>
      </c>
      <c r="B69" s="30" t="s">
        <v>267</v>
      </c>
      <c r="C69" s="30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30" t="s">
        <v>445</v>
      </c>
      <c r="H69" s="31" t="s">
        <v>446</v>
      </c>
      <c r="I69" s="32">
        <v>45467</v>
      </c>
      <c r="J69" s="32">
        <v>0</v>
      </c>
      <c r="K69" s="32">
        <v>45467</v>
      </c>
      <c r="L69" s="32">
        <v>42835.25</v>
      </c>
      <c r="M69" s="32">
        <v>42835.25</v>
      </c>
      <c r="N69" s="32">
        <v>36066.019999999997</v>
      </c>
      <c r="O69" s="32">
        <v>36066.019999999997</v>
      </c>
    </row>
    <row r="70" spans="1:15" x14ac:dyDescent="0.2">
      <c r="A70" s="1" t="str">
        <f>MID(Tabla1[[#This Row],[Org 2]],1,2)</f>
        <v>01</v>
      </c>
      <c r="B70" s="30" t="s">
        <v>267</v>
      </c>
      <c r="C70" s="30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30" t="s">
        <v>447</v>
      </c>
      <c r="H70" s="31" t="s">
        <v>448</v>
      </c>
      <c r="I70" s="32">
        <v>118661</v>
      </c>
      <c r="J70" s="32">
        <v>20000</v>
      </c>
      <c r="K70" s="32">
        <v>138661</v>
      </c>
      <c r="L70" s="32">
        <v>127275.77</v>
      </c>
      <c r="M70" s="32">
        <v>127275.77</v>
      </c>
      <c r="N70" s="32">
        <v>109663.49</v>
      </c>
      <c r="O70" s="32">
        <v>109663.49</v>
      </c>
    </row>
    <row r="71" spans="1:15" x14ac:dyDescent="0.2">
      <c r="A71" s="1" t="str">
        <f>MID(Tabla1[[#This Row],[Org 2]],1,2)</f>
        <v>01</v>
      </c>
      <c r="B71" s="30" t="s">
        <v>267</v>
      </c>
      <c r="C71" s="30" t="s">
        <v>89</v>
      </c>
      <c r="D71" s="11" t="str">
        <f>VLOOKUP(Tabla1[[#This Row],[Prog.]],Hoja2!B:C,2,FALSE)</f>
        <v>Órganos de gobierno</v>
      </c>
      <c r="E71" s="12" t="str">
        <f t="shared" si="2"/>
        <v>1</v>
      </c>
      <c r="F71" s="12" t="str">
        <f t="shared" si="3"/>
        <v>12</v>
      </c>
      <c r="G71" s="30" t="s">
        <v>449</v>
      </c>
      <c r="H71" s="31" t="s">
        <v>450</v>
      </c>
      <c r="I71" s="32">
        <v>3640</v>
      </c>
      <c r="J71" s="32">
        <v>0</v>
      </c>
      <c r="K71" s="32">
        <v>3640</v>
      </c>
      <c r="L71" s="32">
        <v>10182.19</v>
      </c>
      <c r="M71" s="32">
        <v>10182.19</v>
      </c>
      <c r="N71" s="32">
        <v>8205.33</v>
      </c>
      <c r="O71" s="32">
        <v>8205.33</v>
      </c>
    </row>
    <row r="72" spans="1:15" x14ac:dyDescent="0.2">
      <c r="A72" s="1" t="str">
        <f>MID(Tabla1[[#This Row],[Org 2]],1,2)</f>
        <v>01</v>
      </c>
      <c r="B72" s="30" t="s">
        <v>267</v>
      </c>
      <c r="C72" s="30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30" t="s">
        <v>468</v>
      </c>
      <c r="H72" s="31" t="s">
        <v>469</v>
      </c>
      <c r="I72" s="32">
        <v>1000</v>
      </c>
      <c r="J72" s="32">
        <v>0</v>
      </c>
      <c r="K72" s="32">
        <v>1000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2">
      <c r="A73" s="1" t="str">
        <f>MID(Tabla1[[#This Row],[Org 2]],1,2)</f>
        <v>01</v>
      </c>
      <c r="B73" s="30" t="s">
        <v>267</v>
      </c>
      <c r="C73" s="30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30" t="s">
        <v>470</v>
      </c>
      <c r="H73" s="31" t="s">
        <v>471</v>
      </c>
      <c r="I73" s="32">
        <v>1000</v>
      </c>
      <c r="J73" s="32">
        <v>0</v>
      </c>
      <c r="K73" s="32">
        <v>1000</v>
      </c>
      <c r="L73" s="32">
        <v>0</v>
      </c>
      <c r="M73" s="32">
        <v>0</v>
      </c>
      <c r="N73" s="32">
        <v>0</v>
      </c>
      <c r="O73" s="32">
        <v>0</v>
      </c>
    </row>
    <row r="74" spans="1:15" x14ac:dyDescent="0.2">
      <c r="A74" s="1" t="str">
        <f>MID(Tabla1[[#This Row],[Org 2]],1,2)</f>
        <v>01</v>
      </c>
      <c r="B74" s="30" t="s">
        <v>267</v>
      </c>
      <c r="C74" s="30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30" t="s">
        <v>554</v>
      </c>
      <c r="H74" s="31" t="s">
        <v>555</v>
      </c>
      <c r="I74" s="32">
        <v>1000</v>
      </c>
      <c r="J74" s="32">
        <v>0</v>
      </c>
      <c r="K74" s="32">
        <v>1000</v>
      </c>
      <c r="L74" s="32">
        <v>0</v>
      </c>
      <c r="M74" s="32">
        <v>0</v>
      </c>
      <c r="N74" s="32">
        <v>0</v>
      </c>
      <c r="O74" s="32">
        <v>0</v>
      </c>
    </row>
    <row r="75" spans="1:15" x14ac:dyDescent="0.2">
      <c r="A75" s="1" t="str">
        <f>MID(Tabla1[[#This Row],[Org 2]],1,2)</f>
        <v>01</v>
      </c>
      <c r="B75" s="30" t="s">
        <v>267</v>
      </c>
      <c r="C75" s="30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30" t="s">
        <v>556</v>
      </c>
      <c r="H75" s="31" t="s">
        <v>557</v>
      </c>
      <c r="I75" s="32">
        <v>70000</v>
      </c>
      <c r="J75" s="32">
        <v>0</v>
      </c>
      <c r="K75" s="32">
        <v>70000</v>
      </c>
      <c r="L75" s="32">
        <v>32352.959999999999</v>
      </c>
      <c r="M75" s="32">
        <v>32352.959999999999</v>
      </c>
      <c r="N75" s="32">
        <v>32352.959999999999</v>
      </c>
      <c r="O75" s="32">
        <v>32352.959999999999</v>
      </c>
    </row>
    <row r="76" spans="1:15" x14ac:dyDescent="0.2">
      <c r="A76" s="1" t="str">
        <f>MID(Tabla1[[#This Row],[Org 2]],1,2)</f>
        <v>01</v>
      </c>
      <c r="B76" s="30" t="s">
        <v>267</v>
      </c>
      <c r="C76" s="30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22</v>
      </c>
      <c r="G76" s="30" t="s">
        <v>484</v>
      </c>
      <c r="H76" s="31" t="s">
        <v>485</v>
      </c>
      <c r="I76" s="32">
        <v>0</v>
      </c>
      <c r="J76" s="32">
        <v>0</v>
      </c>
      <c r="K76" s="32">
        <v>0</v>
      </c>
      <c r="L76" s="32">
        <v>313.37</v>
      </c>
      <c r="M76" s="32">
        <v>313.37</v>
      </c>
      <c r="N76" s="32">
        <v>313.37</v>
      </c>
      <c r="O76" s="32">
        <v>313.37</v>
      </c>
    </row>
    <row r="77" spans="1:15" x14ac:dyDescent="0.2">
      <c r="A77" s="1" t="str">
        <f>MID(Tabla1[[#This Row],[Org 2]],1,2)</f>
        <v>01</v>
      </c>
      <c r="B77" s="30" t="s">
        <v>267</v>
      </c>
      <c r="C77" s="30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30" t="s">
        <v>558</v>
      </c>
      <c r="H77" s="31" t="s">
        <v>559</v>
      </c>
      <c r="I77" s="32">
        <v>13000</v>
      </c>
      <c r="J77" s="32">
        <v>0</v>
      </c>
      <c r="K77" s="32">
        <v>13000</v>
      </c>
      <c r="L77" s="32">
        <v>4616.2299999999996</v>
      </c>
      <c r="M77" s="32">
        <v>4616.2299999999996</v>
      </c>
      <c r="N77" s="32">
        <v>4616.2299999999996</v>
      </c>
      <c r="O77" s="32">
        <v>4616.2299999999996</v>
      </c>
    </row>
    <row r="78" spans="1:15" x14ac:dyDescent="0.2">
      <c r="A78" s="1" t="str">
        <f>MID(Tabla1[[#This Row],[Org 2]],1,2)</f>
        <v>01</v>
      </c>
      <c r="B78" s="30" t="s">
        <v>267</v>
      </c>
      <c r="C78" s="30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30" t="s">
        <v>560</v>
      </c>
      <c r="H78" s="31" t="s">
        <v>561</v>
      </c>
      <c r="I78" s="32">
        <v>1000</v>
      </c>
      <c r="J78" s="32">
        <v>0</v>
      </c>
      <c r="K78" s="32">
        <v>1000</v>
      </c>
      <c r="L78" s="32">
        <v>203.34</v>
      </c>
      <c r="M78" s="32">
        <v>203.34</v>
      </c>
      <c r="N78" s="32">
        <v>203.34</v>
      </c>
      <c r="O78" s="32">
        <v>203.34</v>
      </c>
    </row>
    <row r="79" spans="1:15" x14ac:dyDescent="0.2">
      <c r="A79" s="1" t="str">
        <f>MID(Tabla1[[#This Row],[Org 2]],1,2)</f>
        <v>01</v>
      </c>
      <c r="B79" s="30" t="s">
        <v>267</v>
      </c>
      <c r="C79" s="30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30" t="s">
        <v>492</v>
      </c>
      <c r="H79" s="31" t="s">
        <v>493</v>
      </c>
      <c r="I79" s="32">
        <v>900</v>
      </c>
      <c r="J79" s="32">
        <v>0</v>
      </c>
      <c r="K79" s="32">
        <v>900</v>
      </c>
      <c r="L79" s="32">
        <v>155.11000000000001</v>
      </c>
      <c r="M79" s="32">
        <v>155.11000000000001</v>
      </c>
      <c r="N79" s="32">
        <v>155.11000000000001</v>
      </c>
      <c r="O79" s="32">
        <v>155.11000000000001</v>
      </c>
    </row>
    <row r="80" spans="1:15" x14ac:dyDescent="0.2">
      <c r="A80" s="1" t="str">
        <f>MID(Tabla1[[#This Row],[Org 2]],1,2)</f>
        <v>01</v>
      </c>
      <c r="B80" s="30" t="s">
        <v>267</v>
      </c>
      <c r="C80" s="30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30" t="s">
        <v>562</v>
      </c>
      <c r="H80" s="31" t="s">
        <v>559</v>
      </c>
      <c r="I80" s="32">
        <v>13000</v>
      </c>
      <c r="J80" s="32">
        <v>0</v>
      </c>
      <c r="K80" s="32">
        <v>13000</v>
      </c>
      <c r="L80" s="32">
        <v>6418.97</v>
      </c>
      <c r="M80" s="32">
        <v>6418.97</v>
      </c>
      <c r="N80" s="32">
        <v>6418.97</v>
      </c>
      <c r="O80" s="32">
        <v>6418.97</v>
      </c>
    </row>
    <row r="81" spans="1:15" x14ac:dyDescent="0.2">
      <c r="A81" s="1" t="str">
        <f>MID(Tabla1[[#This Row],[Org 2]],1,2)</f>
        <v>01</v>
      </c>
      <c r="B81" s="30" t="s">
        <v>267</v>
      </c>
      <c r="C81" s="30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30" t="s">
        <v>563</v>
      </c>
      <c r="H81" s="31" t="s">
        <v>561</v>
      </c>
      <c r="I81" s="32">
        <v>2000</v>
      </c>
      <c r="J81" s="32">
        <v>0</v>
      </c>
      <c r="K81" s="32">
        <v>2000</v>
      </c>
      <c r="L81" s="32">
        <v>935.65</v>
      </c>
      <c r="M81" s="32">
        <v>935.65</v>
      </c>
      <c r="N81" s="32">
        <v>935.65</v>
      </c>
      <c r="O81" s="32">
        <v>935.65</v>
      </c>
    </row>
    <row r="82" spans="1:15" x14ac:dyDescent="0.2">
      <c r="A82" s="1" t="str">
        <f>MID(Tabla1[[#This Row],[Org 2]],1,2)</f>
        <v>01</v>
      </c>
      <c r="B82" s="30" t="s">
        <v>267</v>
      </c>
      <c r="C82" s="30" t="s">
        <v>89</v>
      </c>
      <c r="D82" s="11" t="str">
        <f>VLOOKUP(Tabla1[[#This Row],[Prog.]],Hoja2!B:C,2,FALSE)</f>
        <v>Órganos de gobierno</v>
      </c>
      <c r="E82" s="12" t="str">
        <f t="shared" si="2"/>
        <v>2</v>
      </c>
      <c r="F82" s="12" t="str">
        <f t="shared" si="3"/>
        <v>23</v>
      </c>
      <c r="G82" s="30" t="s">
        <v>494</v>
      </c>
      <c r="H82" s="31" t="s">
        <v>495</v>
      </c>
      <c r="I82" s="32">
        <v>500</v>
      </c>
      <c r="J82" s="32">
        <v>0</v>
      </c>
      <c r="K82" s="32">
        <v>500</v>
      </c>
      <c r="L82" s="32">
        <v>68.2</v>
      </c>
      <c r="M82" s="32">
        <v>68.2</v>
      </c>
      <c r="N82" s="32">
        <v>68.2</v>
      </c>
      <c r="O82" s="32">
        <v>68.2</v>
      </c>
    </row>
    <row r="83" spans="1:15" x14ac:dyDescent="0.2">
      <c r="A83" s="1" t="str">
        <f>MID(Tabla1[[#This Row],[Org 2]],1,2)</f>
        <v>01</v>
      </c>
      <c r="B83" s="30" t="s">
        <v>267</v>
      </c>
      <c r="C83" s="30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30" t="s">
        <v>564</v>
      </c>
      <c r="H83" s="31" t="s">
        <v>565</v>
      </c>
      <c r="I83" s="32">
        <v>0</v>
      </c>
      <c r="J83" s="32">
        <v>0</v>
      </c>
      <c r="K83" s="32">
        <v>0</v>
      </c>
      <c r="L83" s="32">
        <v>87164.99</v>
      </c>
      <c r="M83" s="32">
        <v>87164.99</v>
      </c>
      <c r="N83" s="32">
        <v>79901.179999999993</v>
      </c>
      <c r="O83" s="32">
        <v>79901.179999999993</v>
      </c>
    </row>
    <row r="84" spans="1:15" x14ac:dyDescent="0.2">
      <c r="A84" s="1" t="str">
        <f>MID(Tabla1[[#This Row],[Org 2]],1,2)</f>
        <v>01</v>
      </c>
      <c r="B84" s="30" t="s">
        <v>267</v>
      </c>
      <c r="C84" s="30" t="s">
        <v>89</v>
      </c>
      <c r="D84" s="11" t="str">
        <f>VLOOKUP(Tabla1[[#This Row],[Prog.]],Hoja2!B:C,2,FALSE)</f>
        <v>Órganos de gobierno</v>
      </c>
      <c r="E84" s="12" t="str">
        <f t="shared" si="2"/>
        <v>4</v>
      </c>
      <c r="F84" s="12" t="str">
        <f t="shared" si="3"/>
        <v>48</v>
      </c>
      <c r="G84" s="30" t="s">
        <v>566</v>
      </c>
      <c r="H84" s="31" t="s">
        <v>565</v>
      </c>
      <c r="I84" s="32">
        <v>87165</v>
      </c>
      <c r="J84" s="32">
        <v>0</v>
      </c>
      <c r="K84" s="32">
        <v>87165</v>
      </c>
      <c r="L84" s="32">
        <v>0</v>
      </c>
      <c r="M84" s="32">
        <v>0</v>
      </c>
      <c r="N84" s="32">
        <v>0</v>
      </c>
      <c r="O84" s="32">
        <v>0</v>
      </c>
    </row>
    <row r="85" spans="1:15" x14ac:dyDescent="0.2">
      <c r="A85" s="1" t="str">
        <f>MID(Tabla1[[#This Row],[Org 2]],1,2)</f>
        <v>01</v>
      </c>
      <c r="B85" s="30" t="s">
        <v>267</v>
      </c>
      <c r="C85" s="30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30" t="s">
        <v>435</v>
      </c>
      <c r="H85" s="31" t="s">
        <v>436</v>
      </c>
      <c r="I85" s="32">
        <v>244658</v>
      </c>
      <c r="J85" s="32">
        <v>0</v>
      </c>
      <c r="K85" s="32">
        <v>244658</v>
      </c>
      <c r="L85" s="32">
        <v>230345.31</v>
      </c>
      <c r="M85" s="32">
        <v>230345.31</v>
      </c>
      <c r="N85" s="32">
        <v>189820.74</v>
      </c>
      <c r="O85" s="32">
        <v>189820.74</v>
      </c>
    </row>
    <row r="86" spans="1:15" x14ac:dyDescent="0.2">
      <c r="A86" s="1" t="str">
        <f>MID(Tabla1[[#This Row],[Org 2]],1,2)</f>
        <v>01</v>
      </c>
      <c r="B86" s="30" t="s">
        <v>267</v>
      </c>
      <c r="C86" s="30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30" t="s">
        <v>437</v>
      </c>
      <c r="H86" s="31" t="s">
        <v>438</v>
      </c>
      <c r="I86" s="32">
        <v>30734</v>
      </c>
      <c r="J86" s="32">
        <v>0</v>
      </c>
      <c r="K86" s="32">
        <v>30734</v>
      </c>
      <c r="L86" s="32">
        <v>31684.82</v>
      </c>
      <c r="M86" s="32">
        <v>31684.82</v>
      </c>
      <c r="N86" s="32">
        <v>27008.74</v>
      </c>
      <c r="O86" s="32">
        <v>27008.74</v>
      </c>
    </row>
    <row r="87" spans="1:15" x14ac:dyDescent="0.2">
      <c r="A87" s="1" t="str">
        <f>MID(Tabla1[[#This Row],[Org 2]],1,2)</f>
        <v>01</v>
      </c>
      <c r="B87" s="30" t="s">
        <v>267</v>
      </c>
      <c r="C87" s="30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30" t="s">
        <v>439</v>
      </c>
      <c r="H87" s="31" t="s">
        <v>440</v>
      </c>
      <c r="I87" s="32">
        <v>82387</v>
      </c>
      <c r="J87" s="32">
        <v>0</v>
      </c>
      <c r="K87" s="32">
        <v>82387</v>
      </c>
      <c r="L87" s="32">
        <v>71558.179999999993</v>
      </c>
      <c r="M87" s="32">
        <v>71558.179999999993</v>
      </c>
      <c r="N87" s="32">
        <v>58672.66</v>
      </c>
      <c r="O87" s="32">
        <v>58672.66</v>
      </c>
    </row>
    <row r="88" spans="1:15" x14ac:dyDescent="0.2">
      <c r="A88" s="1" t="str">
        <f>MID(Tabla1[[#This Row],[Org 2]],1,2)</f>
        <v>01</v>
      </c>
      <c r="B88" s="30" t="s">
        <v>267</v>
      </c>
      <c r="C88" s="30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30" t="s">
        <v>441</v>
      </c>
      <c r="H88" s="31" t="s">
        <v>442</v>
      </c>
      <c r="I88" s="32">
        <v>29928</v>
      </c>
      <c r="J88" s="32">
        <v>0</v>
      </c>
      <c r="K88" s="32">
        <v>29928</v>
      </c>
      <c r="L88" s="32">
        <v>32150.35</v>
      </c>
      <c r="M88" s="32">
        <v>32150.35</v>
      </c>
      <c r="N88" s="32">
        <v>24586.48</v>
      </c>
      <c r="O88" s="32">
        <v>24586.48</v>
      </c>
    </row>
    <row r="89" spans="1:15" x14ac:dyDescent="0.2">
      <c r="A89" s="1" t="str">
        <f>MID(Tabla1[[#This Row],[Org 2]],1,2)</f>
        <v>01</v>
      </c>
      <c r="B89" s="30" t="s">
        <v>267</v>
      </c>
      <c r="C89" s="30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30" t="s">
        <v>443</v>
      </c>
      <c r="H89" s="31" t="s">
        <v>444</v>
      </c>
      <c r="I89" s="32">
        <v>101909</v>
      </c>
      <c r="J89" s="32">
        <v>0</v>
      </c>
      <c r="K89" s="32">
        <v>101909</v>
      </c>
      <c r="L89" s="32">
        <v>102116.71</v>
      </c>
      <c r="M89" s="32">
        <v>102116.71</v>
      </c>
      <c r="N89" s="32">
        <v>87306.66</v>
      </c>
      <c r="O89" s="32">
        <v>87306.66</v>
      </c>
    </row>
    <row r="90" spans="1:15" x14ac:dyDescent="0.2">
      <c r="A90" s="1" t="str">
        <f>MID(Tabla1[[#This Row],[Org 2]],1,2)</f>
        <v>01</v>
      </c>
      <c r="B90" s="30" t="s">
        <v>267</v>
      </c>
      <c r="C90" s="30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30" t="s">
        <v>445</v>
      </c>
      <c r="H90" s="31" t="s">
        <v>446</v>
      </c>
      <c r="I90" s="32">
        <v>269501</v>
      </c>
      <c r="J90" s="32">
        <v>0</v>
      </c>
      <c r="K90" s="32">
        <v>269501</v>
      </c>
      <c r="L90" s="32">
        <v>258576.57</v>
      </c>
      <c r="M90" s="32">
        <v>258576.57</v>
      </c>
      <c r="N90" s="32">
        <v>210330.29</v>
      </c>
      <c r="O90" s="32">
        <v>210330.29</v>
      </c>
    </row>
    <row r="91" spans="1:15" x14ac:dyDescent="0.2">
      <c r="A91" s="1" t="str">
        <f>MID(Tabla1[[#This Row],[Org 2]],1,2)</f>
        <v>01</v>
      </c>
      <c r="B91" s="30" t="s">
        <v>267</v>
      </c>
      <c r="C91" s="30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30" t="s">
        <v>447</v>
      </c>
      <c r="H91" s="31" t="s">
        <v>448</v>
      </c>
      <c r="I91" s="32">
        <v>714498</v>
      </c>
      <c r="J91" s="32">
        <v>-25000</v>
      </c>
      <c r="K91" s="32">
        <v>689498</v>
      </c>
      <c r="L91" s="32">
        <v>696264.57</v>
      </c>
      <c r="M91" s="32">
        <v>696264.57</v>
      </c>
      <c r="N91" s="32">
        <v>580420.4</v>
      </c>
      <c r="O91" s="32">
        <v>580420.4</v>
      </c>
    </row>
    <row r="92" spans="1:15" x14ac:dyDescent="0.2">
      <c r="A92" s="1" t="str">
        <f>MID(Tabla1[[#This Row],[Org 2]],1,2)</f>
        <v>01</v>
      </c>
      <c r="B92" s="30" t="s">
        <v>267</v>
      </c>
      <c r="C92" s="30" t="s">
        <v>90</v>
      </c>
      <c r="D92" s="11" t="str">
        <f>VLOOKUP(Tabla1[[#This Row],[Prog.]],Hoja2!B:C,2,FALSE)</f>
        <v>Secretaría General</v>
      </c>
      <c r="E92" s="12" t="str">
        <f t="shared" si="2"/>
        <v>1</v>
      </c>
      <c r="F92" s="12" t="str">
        <f t="shared" si="3"/>
        <v>12</v>
      </c>
      <c r="G92" s="30" t="s">
        <v>449</v>
      </c>
      <c r="H92" s="31" t="s">
        <v>450</v>
      </c>
      <c r="I92" s="32">
        <v>35641</v>
      </c>
      <c r="J92" s="32">
        <v>0</v>
      </c>
      <c r="K92" s="32">
        <v>35641</v>
      </c>
      <c r="L92" s="32">
        <v>52430.7</v>
      </c>
      <c r="M92" s="32">
        <v>52430.7</v>
      </c>
      <c r="N92" s="32">
        <v>44088.95</v>
      </c>
      <c r="O92" s="32">
        <v>44088.95</v>
      </c>
    </row>
    <row r="93" spans="1:15" x14ac:dyDescent="0.2">
      <c r="A93" s="1" t="str">
        <f>MID(Tabla1[[#This Row],[Org 2]],1,2)</f>
        <v>01</v>
      </c>
      <c r="B93" s="30" t="s">
        <v>267</v>
      </c>
      <c r="C93" s="30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20</v>
      </c>
      <c r="G93" s="30" t="s">
        <v>458</v>
      </c>
      <c r="H93" s="31" t="s">
        <v>459</v>
      </c>
      <c r="I93" s="32">
        <v>2500</v>
      </c>
      <c r="J93" s="32">
        <v>0</v>
      </c>
      <c r="K93" s="32">
        <v>2500</v>
      </c>
      <c r="L93" s="32">
        <v>2392</v>
      </c>
      <c r="M93" s="32">
        <v>2392</v>
      </c>
      <c r="N93" s="32">
        <v>1792.32</v>
      </c>
      <c r="O93" s="32">
        <v>1792.32</v>
      </c>
    </row>
    <row r="94" spans="1:15" x14ac:dyDescent="0.2">
      <c r="A94" s="1" t="str">
        <f>MID(Tabla1[[#This Row],[Org 2]],1,2)</f>
        <v>01</v>
      </c>
      <c r="B94" s="30" t="s">
        <v>267</v>
      </c>
      <c r="C94" s="30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21</v>
      </c>
      <c r="G94" s="30" t="s">
        <v>464</v>
      </c>
      <c r="H94" s="31" t="s">
        <v>465</v>
      </c>
      <c r="I94" s="32">
        <v>3500</v>
      </c>
      <c r="J94" s="32">
        <v>0</v>
      </c>
      <c r="K94" s="32">
        <v>3500</v>
      </c>
      <c r="L94" s="32">
        <v>2204</v>
      </c>
      <c r="M94" s="32">
        <v>2204</v>
      </c>
      <c r="N94" s="32">
        <v>1094.6600000000001</v>
      </c>
      <c r="O94" s="32">
        <v>1094.6600000000001</v>
      </c>
    </row>
    <row r="95" spans="1:15" x14ac:dyDescent="0.2">
      <c r="A95" s="1" t="str">
        <f>MID(Tabla1[[#This Row],[Org 2]],1,2)</f>
        <v>01</v>
      </c>
      <c r="B95" s="30" t="s">
        <v>267</v>
      </c>
      <c r="C95" s="30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30" t="s">
        <v>567</v>
      </c>
      <c r="H95" s="31" t="s">
        <v>568</v>
      </c>
      <c r="I95" s="32">
        <v>119760</v>
      </c>
      <c r="J95" s="32">
        <v>-70000</v>
      </c>
      <c r="K95" s="32">
        <v>49760</v>
      </c>
      <c r="L95" s="32">
        <v>86982.93</v>
      </c>
      <c r="M95" s="32">
        <v>86982.93</v>
      </c>
      <c r="N95" s="32">
        <v>86982.93</v>
      </c>
      <c r="O95" s="32">
        <v>76773.509999999995</v>
      </c>
    </row>
    <row r="96" spans="1:15" x14ac:dyDescent="0.2">
      <c r="A96" s="1" t="str">
        <f>MID(Tabla1[[#This Row],[Org 2]],1,2)</f>
        <v>01</v>
      </c>
      <c r="B96" s="30" t="s">
        <v>267</v>
      </c>
      <c r="C96" s="30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30" t="s">
        <v>484</v>
      </c>
      <c r="H96" s="31" t="s">
        <v>485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</row>
    <row r="97" spans="1:15" x14ac:dyDescent="0.2">
      <c r="A97" s="1" t="str">
        <f>MID(Tabla1[[#This Row],[Org 2]],1,2)</f>
        <v>01</v>
      </c>
      <c r="B97" s="30" t="s">
        <v>267</v>
      </c>
      <c r="C97" s="30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22</v>
      </c>
      <c r="G97" s="30" t="s">
        <v>488</v>
      </c>
      <c r="H97" s="31" t="s">
        <v>489</v>
      </c>
      <c r="I97" s="32">
        <v>45000</v>
      </c>
      <c r="J97" s="32">
        <v>0</v>
      </c>
      <c r="K97" s="32">
        <v>45000</v>
      </c>
      <c r="L97" s="32">
        <v>0</v>
      </c>
      <c r="M97" s="32">
        <v>0</v>
      </c>
      <c r="N97" s="32">
        <v>0</v>
      </c>
      <c r="O97" s="32">
        <v>0</v>
      </c>
    </row>
    <row r="98" spans="1:15" x14ac:dyDescent="0.2">
      <c r="A98" s="1" t="str">
        <f>MID(Tabla1[[#This Row],[Org 2]],1,2)</f>
        <v>01</v>
      </c>
      <c r="B98" s="30" t="s">
        <v>267</v>
      </c>
      <c r="C98" s="30" t="s">
        <v>90</v>
      </c>
      <c r="D98" s="11" t="str">
        <f>VLOOKUP(Tabla1[[#This Row],[Prog.]],Hoja2!B:C,2,FALSE)</f>
        <v>Secretaría General</v>
      </c>
      <c r="E98" s="12" t="str">
        <f t="shared" si="2"/>
        <v>2</v>
      </c>
      <c r="F98" s="12" t="str">
        <f t="shared" si="3"/>
        <v>22</v>
      </c>
      <c r="G98" s="30" t="s">
        <v>490</v>
      </c>
      <c r="H98" s="31" t="s">
        <v>491</v>
      </c>
      <c r="I98" s="32">
        <v>62000</v>
      </c>
      <c r="J98" s="32">
        <v>0</v>
      </c>
      <c r="K98" s="32">
        <v>62000</v>
      </c>
      <c r="L98" s="32">
        <v>39647.5</v>
      </c>
      <c r="M98" s="32">
        <v>39647.5</v>
      </c>
      <c r="N98" s="32">
        <v>35700.400000000001</v>
      </c>
      <c r="O98" s="32">
        <v>35700.400000000001</v>
      </c>
    </row>
    <row r="99" spans="1:15" x14ac:dyDescent="0.2">
      <c r="A99" s="1" t="str">
        <f>MID(Tabla1[[#This Row],[Org 2]],1,2)</f>
        <v>01</v>
      </c>
      <c r="B99" s="30" t="s">
        <v>267</v>
      </c>
      <c r="C99" s="30" t="s">
        <v>90</v>
      </c>
      <c r="D99" s="11" t="str">
        <f>VLOOKUP(Tabla1[[#This Row],[Prog.]],Hoja2!B:C,2,FALSE)</f>
        <v>Secretaría General</v>
      </c>
      <c r="E99" s="12" t="str">
        <f t="shared" si="2"/>
        <v>2</v>
      </c>
      <c r="F99" s="12" t="str">
        <f t="shared" si="3"/>
        <v>23</v>
      </c>
      <c r="G99" s="30" t="s">
        <v>492</v>
      </c>
      <c r="H99" s="31" t="s">
        <v>493</v>
      </c>
      <c r="I99" s="32">
        <v>1845</v>
      </c>
      <c r="J99" s="32">
        <v>0</v>
      </c>
      <c r="K99" s="32">
        <v>1845</v>
      </c>
      <c r="L99" s="32">
        <v>0</v>
      </c>
      <c r="M99" s="32">
        <v>0</v>
      </c>
      <c r="N99" s="32">
        <v>0</v>
      </c>
      <c r="O99" s="32">
        <v>0</v>
      </c>
    </row>
    <row r="100" spans="1:15" x14ac:dyDescent="0.2">
      <c r="A100" s="1" t="str">
        <f>MID(Tabla1[[#This Row],[Org 2]],1,2)</f>
        <v>01</v>
      </c>
      <c r="B100" s="30" t="s">
        <v>267</v>
      </c>
      <c r="C100" s="30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30" t="s">
        <v>439</v>
      </c>
      <c r="H100" s="31" t="s">
        <v>440</v>
      </c>
      <c r="I100" s="32">
        <v>35309</v>
      </c>
      <c r="J100" s="32">
        <v>0</v>
      </c>
      <c r="K100" s="32">
        <v>35309</v>
      </c>
      <c r="L100" s="32">
        <v>24072.22</v>
      </c>
      <c r="M100" s="32">
        <v>24072.22</v>
      </c>
      <c r="N100" s="32">
        <v>20553.240000000002</v>
      </c>
      <c r="O100" s="32">
        <v>20553.240000000002</v>
      </c>
    </row>
    <row r="101" spans="1:15" x14ac:dyDescent="0.2">
      <c r="A101" s="1" t="str">
        <f>MID(Tabla1[[#This Row],[Org 2]],1,2)</f>
        <v>01</v>
      </c>
      <c r="B101" s="30" t="s">
        <v>267</v>
      </c>
      <c r="C101" s="30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30" t="s">
        <v>441</v>
      </c>
      <c r="H101" s="31" t="s">
        <v>442</v>
      </c>
      <c r="I101" s="32">
        <v>69833</v>
      </c>
      <c r="J101" s="32">
        <v>0</v>
      </c>
      <c r="K101" s="32">
        <v>69833</v>
      </c>
      <c r="L101" s="32">
        <v>60523.44</v>
      </c>
      <c r="M101" s="32">
        <v>60523.44</v>
      </c>
      <c r="N101" s="32">
        <v>46419.7</v>
      </c>
      <c r="O101" s="32">
        <v>46419.7</v>
      </c>
    </row>
    <row r="102" spans="1:15" x14ac:dyDescent="0.2">
      <c r="A102" s="1" t="str">
        <f>MID(Tabla1[[#This Row],[Org 2]],1,2)</f>
        <v>01</v>
      </c>
      <c r="B102" s="30" t="s">
        <v>267</v>
      </c>
      <c r="C102" s="30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30" t="s">
        <v>569</v>
      </c>
      <c r="H102" s="31" t="s">
        <v>570</v>
      </c>
      <c r="I102" s="32">
        <v>9194</v>
      </c>
      <c r="J102" s="32">
        <v>0</v>
      </c>
      <c r="K102" s="32">
        <v>9194</v>
      </c>
      <c r="L102" s="32">
        <v>9160.59</v>
      </c>
      <c r="M102" s="32">
        <v>9160.59</v>
      </c>
      <c r="N102" s="32">
        <v>2712.25</v>
      </c>
      <c r="O102" s="32">
        <v>2712.25</v>
      </c>
    </row>
    <row r="103" spans="1:15" x14ac:dyDescent="0.2">
      <c r="A103" s="1" t="str">
        <f>MID(Tabla1[[#This Row],[Org 2]],1,2)</f>
        <v>01</v>
      </c>
      <c r="B103" s="30" t="s">
        <v>267</v>
      </c>
      <c r="C103" s="30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30" t="s">
        <v>443</v>
      </c>
      <c r="H103" s="31" t="s">
        <v>444</v>
      </c>
      <c r="I103" s="32">
        <v>27574</v>
      </c>
      <c r="J103" s="32">
        <v>0</v>
      </c>
      <c r="K103" s="32">
        <v>27574</v>
      </c>
      <c r="L103" s="32">
        <v>25687.279999999999</v>
      </c>
      <c r="M103" s="32">
        <v>25687.279999999999</v>
      </c>
      <c r="N103" s="32">
        <v>21031.599999999999</v>
      </c>
      <c r="O103" s="32">
        <v>21031.599999999999</v>
      </c>
    </row>
    <row r="104" spans="1:15" x14ac:dyDescent="0.2">
      <c r="A104" s="1" t="str">
        <f>MID(Tabla1[[#This Row],[Org 2]],1,2)</f>
        <v>01</v>
      </c>
      <c r="B104" s="30" t="s">
        <v>267</v>
      </c>
      <c r="C104" s="30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30" t="s">
        <v>445</v>
      </c>
      <c r="H104" s="31" t="s">
        <v>446</v>
      </c>
      <c r="I104" s="32">
        <v>60445</v>
      </c>
      <c r="J104" s="32">
        <v>0</v>
      </c>
      <c r="K104" s="32">
        <v>60445</v>
      </c>
      <c r="L104" s="32">
        <v>49336.23</v>
      </c>
      <c r="M104" s="32">
        <v>49336.23</v>
      </c>
      <c r="N104" s="32">
        <v>36961.01</v>
      </c>
      <c r="O104" s="32">
        <v>36961.01</v>
      </c>
    </row>
    <row r="105" spans="1:15" x14ac:dyDescent="0.2">
      <c r="A105" s="1" t="str">
        <f>MID(Tabla1[[#This Row],[Org 2]],1,2)</f>
        <v>01</v>
      </c>
      <c r="B105" s="30" t="s">
        <v>267</v>
      </c>
      <c r="C105" s="30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12</v>
      </c>
      <c r="G105" s="30" t="s">
        <v>447</v>
      </c>
      <c r="H105" s="31" t="s">
        <v>448</v>
      </c>
      <c r="I105" s="32">
        <v>162213</v>
      </c>
      <c r="J105" s="32">
        <v>0</v>
      </c>
      <c r="K105" s="32">
        <v>162213</v>
      </c>
      <c r="L105" s="32">
        <v>145026.32999999999</v>
      </c>
      <c r="M105" s="32">
        <v>145026.32999999999</v>
      </c>
      <c r="N105" s="32">
        <v>122090.04</v>
      </c>
      <c r="O105" s="32">
        <v>122090.04</v>
      </c>
    </row>
    <row r="106" spans="1:15" x14ac:dyDescent="0.2">
      <c r="A106" s="1" t="str">
        <f>MID(Tabla1[[#This Row],[Org 2]],1,2)</f>
        <v>01</v>
      </c>
      <c r="B106" s="30" t="s">
        <v>267</v>
      </c>
      <c r="C106" s="30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12</v>
      </c>
      <c r="G106" s="30" t="s">
        <v>449</v>
      </c>
      <c r="H106" s="31" t="s">
        <v>450</v>
      </c>
      <c r="I106" s="32">
        <v>24597</v>
      </c>
      <c r="J106" s="32">
        <v>0</v>
      </c>
      <c r="K106" s="32">
        <v>24597</v>
      </c>
      <c r="L106" s="32">
        <v>23973.13</v>
      </c>
      <c r="M106" s="32">
        <v>23973.13</v>
      </c>
      <c r="N106" s="32">
        <v>18087.759999999998</v>
      </c>
      <c r="O106" s="32">
        <v>18087.759999999998</v>
      </c>
    </row>
    <row r="107" spans="1:15" x14ac:dyDescent="0.2">
      <c r="A107" s="1" t="str">
        <f>MID(Tabla1[[#This Row],[Org 2]],1,2)</f>
        <v>01</v>
      </c>
      <c r="B107" s="30" t="s">
        <v>267</v>
      </c>
      <c r="C107" s="30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30" t="s">
        <v>451</v>
      </c>
      <c r="H107" s="31" t="s">
        <v>434</v>
      </c>
      <c r="I107" s="32">
        <v>286135</v>
      </c>
      <c r="J107" s="32">
        <v>0</v>
      </c>
      <c r="K107" s="32">
        <v>286135</v>
      </c>
      <c r="L107" s="32">
        <v>233452.03</v>
      </c>
      <c r="M107" s="32">
        <v>233452.03</v>
      </c>
      <c r="N107" s="32">
        <v>194067.64</v>
      </c>
      <c r="O107" s="32">
        <v>194067.64</v>
      </c>
    </row>
    <row r="108" spans="1:15" x14ac:dyDescent="0.2">
      <c r="A108" s="1" t="str">
        <f>MID(Tabla1[[#This Row],[Org 2]],1,2)</f>
        <v>01</v>
      </c>
      <c r="B108" s="30" t="s">
        <v>267</v>
      </c>
      <c r="C108" s="30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30" t="s">
        <v>571</v>
      </c>
      <c r="H108" s="31" t="s">
        <v>572</v>
      </c>
      <c r="I108" s="32">
        <v>15000</v>
      </c>
      <c r="J108" s="32">
        <v>0</v>
      </c>
      <c r="K108" s="32">
        <v>15000</v>
      </c>
      <c r="L108" s="32">
        <v>14087.99</v>
      </c>
      <c r="M108" s="32">
        <v>14087.99</v>
      </c>
      <c r="N108" s="32">
        <v>7842.26</v>
      </c>
      <c r="O108" s="32">
        <v>7842.26</v>
      </c>
    </row>
    <row r="109" spans="1:15" x14ac:dyDescent="0.2">
      <c r="A109" s="1" t="str">
        <f>MID(Tabla1[[#This Row],[Org 2]],1,2)</f>
        <v>01</v>
      </c>
      <c r="B109" s="30" t="s">
        <v>267</v>
      </c>
      <c r="C109" s="30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13</v>
      </c>
      <c r="G109" s="30" t="s">
        <v>452</v>
      </c>
      <c r="H109" s="31" t="s">
        <v>453</v>
      </c>
      <c r="I109" s="32">
        <v>242133</v>
      </c>
      <c r="J109" s="32">
        <v>0</v>
      </c>
      <c r="K109" s="32">
        <v>242133</v>
      </c>
      <c r="L109" s="32">
        <v>224270.33</v>
      </c>
      <c r="M109" s="32">
        <v>224270.33</v>
      </c>
      <c r="N109" s="32">
        <v>186456.78</v>
      </c>
      <c r="O109" s="32">
        <v>186456.78</v>
      </c>
    </row>
    <row r="110" spans="1:15" x14ac:dyDescent="0.2">
      <c r="A110" s="1" t="str">
        <f>MID(Tabla1[[#This Row],[Org 2]],1,2)</f>
        <v>01</v>
      </c>
      <c r="B110" s="30" t="s">
        <v>267</v>
      </c>
      <c r="C110" s="30" t="s">
        <v>91</v>
      </c>
      <c r="D110" s="11" t="str">
        <f>VLOOKUP(Tabla1[[#This Row],[Prog.]],Hoja2!B:C,2,FALSE)</f>
        <v>Unidad de régimen interior</v>
      </c>
      <c r="E110" s="12" t="str">
        <f t="shared" si="2"/>
        <v>1</v>
      </c>
      <c r="F110" s="12" t="str">
        <f t="shared" si="3"/>
        <v>13</v>
      </c>
      <c r="G110" s="30" t="s">
        <v>454</v>
      </c>
      <c r="H110" s="31" t="s">
        <v>455</v>
      </c>
      <c r="I110" s="32">
        <v>0</v>
      </c>
      <c r="J110" s="32">
        <v>0</v>
      </c>
      <c r="K110" s="32">
        <v>0</v>
      </c>
      <c r="L110" s="32">
        <v>22363.86</v>
      </c>
      <c r="M110" s="32">
        <v>22363.86</v>
      </c>
      <c r="N110" s="32">
        <v>12984.39</v>
      </c>
      <c r="O110" s="32">
        <v>12984.39</v>
      </c>
    </row>
    <row r="111" spans="1:15" x14ac:dyDescent="0.2">
      <c r="A111" s="1" t="str">
        <f>MID(Tabla1[[#This Row],[Org 2]],1,2)</f>
        <v>01</v>
      </c>
      <c r="B111" s="30" t="s">
        <v>267</v>
      </c>
      <c r="C111" s="30" t="s">
        <v>91</v>
      </c>
      <c r="D111" s="11" t="str">
        <f>VLOOKUP(Tabla1[[#This Row],[Prog.]],Hoja2!B:C,2,FALSE)</f>
        <v>Unidad de régimen interior</v>
      </c>
      <c r="E111" s="12" t="str">
        <f t="shared" si="2"/>
        <v>1</v>
      </c>
      <c r="F111" s="12" t="str">
        <f t="shared" si="3"/>
        <v>15</v>
      </c>
      <c r="G111" s="30" t="s">
        <v>573</v>
      </c>
      <c r="H111" s="31" t="s">
        <v>574</v>
      </c>
      <c r="I111" s="32">
        <v>15000</v>
      </c>
      <c r="J111" s="32">
        <v>0</v>
      </c>
      <c r="K111" s="32">
        <v>15000</v>
      </c>
      <c r="L111" s="32">
        <v>14152.59</v>
      </c>
      <c r="M111" s="32">
        <v>14152.59</v>
      </c>
      <c r="N111" s="32">
        <v>12488.72</v>
      </c>
      <c r="O111" s="32">
        <v>12488.72</v>
      </c>
    </row>
    <row r="112" spans="1:15" x14ac:dyDescent="0.2">
      <c r="A112" s="1" t="str">
        <f>MID(Tabla1[[#This Row],[Org 2]],1,2)</f>
        <v>01</v>
      </c>
      <c r="B112" s="30" t="s">
        <v>267</v>
      </c>
      <c r="C112" s="30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20</v>
      </c>
      <c r="G112" s="30" t="s">
        <v>819</v>
      </c>
      <c r="H112" s="31" t="s">
        <v>820</v>
      </c>
      <c r="I112" s="32">
        <v>0</v>
      </c>
      <c r="J112" s="32">
        <v>0</v>
      </c>
      <c r="K112" s="32">
        <v>0</v>
      </c>
      <c r="L112" s="32">
        <v>1967</v>
      </c>
      <c r="M112" s="32">
        <v>1967</v>
      </c>
      <c r="N112" s="32">
        <v>0</v>
      </c>
      <c r="O112" s="32">
        <v>0</v>
      </c>
    </row>
    <row r="113" spans="1:15" x14ac:dyDescent="0.2">
      <c r="A113" s="1" t="str">
        <f>MID(Tabla1[[#This Row],[Org 2]],1,2)</f>
        <v>01</v>
      </c>
      <c r="B113" s="30" t="s">
        <v>267</v>
      </c>
      <c r="C113" s="30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20</v>
      </c>
      <c r="G113" s="30" t="s">
        <v>458</v>
      </c>
      <c r="H113" s="31" t="s">
        <v>459</v>
      </c>
      <c r="I113" s="32">
        <v>5000</v>
      </c>
      <c r="J113" s="32">
        <v>0</v>
      </c>
      <c r="K113" s="32">
        <v>5000</v>
      </c>
      <c r="L113" s="32">
        <v>1664.6</v>
      </c>
      <c r="M113" s="32">
        <v>1664.6</v>
      </c>
      <c r="N113" s="32">
        <v>1377.88</v>
      </c>
      <c r="O113" s="32">
        <v>1377.88</v>
      </c>
    </row>
    <row r="114" spans="1:15" x14ac:dyDescent="0.2">
      <c r="A114" s="1" t="str">
        <f>MID(Tabla1[[#This Row],[Org 2]],1,2)</f>
        <v>01</v>
      </c>
      <c r="B114" s="30" t="s">
        <v>267</v>
      </c>
      <c r="C114" s="30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21</v>
      </c>
      <c r="G114" s="30" t="s">
        <v>464</v>
      </c>
      <c r="H114" s="31" t="s">
        <v>465</v>
      </c>
      <c r="I114" s="32">
        <v>10000</v>
      </c>
      <c r="J114" s="32">
        <v>0</v>
      </c>
      <c r="K114" s="32">
        <v>10000</v>
      </c>
      <c r="L114" s="32">
        <v>8339.2000000000007</v>
      </c>
      <c r="M114" s="32">
        <v>8339.2000000000007</v>
      </c>
      <c r="N114" s="32">
        <v>7422.03</v>
      </c>
      <c r="O114" s="32">
        <v>7422.03</v>
      </c>
    </row>
    <row r="115" spans="1:15" x14ac:dyDescent="0.2">
      <c r="A115" s="1" t="str">
        <f>MID(Tabla1[[#This Row],[Org 2]],1,2)</f>
        <v>01</v>
      </c>
      <c r="B115" s="30" t="s">
        <v>267</v>
      </c>
      <c r="C115" s="30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21</v>
      </c>
      <c r="G115" s="30" t="s">
        <v>466</v>
      </c>
      <c r="H115" s="31" t="s">
        <v>467</v>
      </c>
      <c r="I115" s="32">
        <v>5000</v>
      </c>
      <c r="J115" s="32">
        <v>0</v>
      </c>
      <c r="K115" s="32">
        <v>5000</v>
      </c>
      <c r="L115" s="32">
        <v>3500</v>
      </c>
      <c r="M115" s="32">
        <v>1097.3499999999999</v>
      </c>
      <c r="N115" s="32">
        <v>1097.3499999999999</v>
      </c>
      <c r="O115" s="32">
        <v>1097.3499999999999</v>
      </c>
    </row>
    <row r="116" spans="1:15" x14ac:dyDescent="0.2">
      <c r="A116" s="1" t="str">
        <f>MID(Tabla1[[#This Row],[Org 2]],1,2)</f>
        <v>01</v>
      </c>
      <c r="B116" s="30" t="s">
        <v>267</v>
      </c>
      <c r="C116" s="30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21</v>
      </c>
      <c r="G116" s="30" t="s">
        <v>575</v>
      </c>
      <c r="H116" s="31" t="s">
        <v>541</v>
      </c>
      <c r="I116" s="32">
        <v>0</v>
      </c>
      <c r="J116" s="32">
        <v>0</v>
      </c>
      <c r="K116" s="32">
        <v>0</v>
      </c>
      <c r="L116" s="32">
        <v>585.16</v>
      </c>
      <c r="M116" s="32">
        <v>585.16</v>
      </c>
      <c r="N116" s="32">
        <v>585.16</v>
      </c>
      <c r="O116" s="32">
        <v>585.16</v>
      </c>
    </row>
    <row r="117" spans="1:15" x14ac:dyDescent="0.2">
      <c r="A117" s="1" t="str">
        <f>MID(Tabla1[[#This Row],[Org 2]],1,2)</f>
        <v>01</v>
      </c>
      <c r="B117" s="30" t="s">
        <v>267</v>
      </c>
      <c r="C117" s="30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30" t="s">
        <v>468</v>
      </c>
      <c r="H117" s="31" t="s">
        <v>469</v>
      </c>
      <c r="I117" s="32">
        <v>112000</v>
      </c>
      <c r="J117" s="32">
        <v>0</v>
      </c>
      <c r="K117" s="32">
        <v>112000</v>
      </c>
      <c r="L117" s="32">
        <v>105931.16</v>
      </c>
      <c r="M117" s="32">
        <v>105931.16</v>
      </c>
      <c r="N117" s="32">
        <v>53257.99</v>
      </c>
      <c r="O117" s="32">
        <v>53257.99</v>
      </c>
    </row>
    <row r="118" spans="1:15" x14ac:dyDescent="0.2">
      <c r="A118" s="1" t="str">
        <f>MID(Tabla1[[#This Row],[Org 2]],1,2)</f>
        <v>01</v>
      </c>
      <c r="B118" s="30" t="s">
        <v>267</v>
      </c>
      <c r="C118" s="30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30" t="s">
        <v>576</v>
      </c>
      <c r="H118" s="31" t="s">
        <v>577</v>
      </c>
      <c r="I118" s="32">
        <v>9000</v>
      </c>
      <c r="J118" s="32">
        <v>0</v>
      </c>
      <c r="K118" s="32">
        <v>9000</v>
      </c>
      <c r="L118" s="32">
        <v>8600</v>
      </c>
      <c r="M118" s="32">
        <v>8600</v>
      </c>
      <c r="N118" s="32">
        <v>4157.7</v>
      </c>
      <c r="O118" s="32">
        <v>4157.7</v>
      </c>
    </row>
    <row r="119" spans="1:15" x14ac:dyDescent="0.2">
      <c r="A119" s="1" t="str">
        <f>MID(Tabla1[[#This Row],[Org 2]],1,2)</f>
        <v>01</v>
      </c>
      <c r="B119" s="30" t="s">
        <v>267</v>
      </c>
      <c r="C119" s="30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30" t="s">
        <v>578</v>
      </c>
      <c r="H119" s="31" t="s">
        <v>579</v>
      </c>
      <c r="I119" s="32">
        <v>14500</v>
      </c>
      <c r="J119" s="32">
        <v>0</v>
      </c>
      <c r="K119" s="32">
        <v>14500</v>
      </c>
      <c r="L119" s="32">
        <v>23280.400000000001</v>
      </c>
      <c r="M119" s="32">
        <v>13740.97</v>
      </c>
      <c r="N119" s="32">
        <v>0</v>
      </c>
      <c r="O119" s="32">
        <v>0</v>
      </c>
    </row>
    <row r="120" spans="1:15" x14ac:dyDescent="0.2">
      <c r="A120" s="1" t="str">
        <f>MID(Tabla1[[#This Row],[Org 2]],1,2)</f>
        <v>01</v>
      </c>
      <c r="B120" s="30" t="s">
        <v>267</v>
      </c>
      <c r="C120" s="30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30" t="s">
        <v>580</v>
      </c>
      <c r="H120" s="31" t="s">
        <v>581</v>
      </c>
      <c r="I120" s="32">
        <v>1000</v>
      </c>
      <c r="J120" s="32">
        <v>0</v>
      </c>
      <c r="K120" s="32">
        <v>1000</v>
      </c>
      <c r="L120" s="32">
        <v>0</v>
      </c>
      <c r="M120" s="32">
        <v>0</v>
      </c>
      <c r="N120" s="32">
        <v>0</v>
      </c>
      <c r="O120" s="32">
        <v>0</v>
      </c>
    </row>
    <row r="121" spans="1:15" x14ac:dyDescent="0.2">
      <c r="A121" s="1" t="str">
        <f>MID(Tabla1[[#This Row],[Org 2]],1,2)</f>
        <v>01</v>
      </c>
      <c r="B121" s="30" t="s">
        <v>267</v>
      </c>
      <c r="C121" s="30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30" t="s">
        <v>476</v>
      </c>
      <c r="H121" s="31" t="s">
        <v>477</v>
      </c>
      <c r="I121" s="32">
        <v>1500</v>
      </c>
      <c r="J121" s="32">
        <v>0</v>
      </c>
      <c r="K121" s="32">
        <v>1500</v>
      </c>
      <c r="L121" s="32">
        <v>0</v>
      </c>
      <c r="M121" s="32">
        <v>0</v>
      </c>
      <c r="N121" s="32">
        <v>0</v>
      </c>
      <c r="O121" s="32">
        <v>0</v>
      </c>
    </row>
    <row r="122" spans="1:15" x14ac:dyDescent="0.2">
      <c r="A122" s="1" t="str">
        <f>MID(Tabla1[[#This Row],[Org 2]],1,2)</f>
        <v>01</v>
      </c>
      <c r="B122" s="30" t="s">
        <v>267</v>
      </c>
      <c r="C122" s="30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30" t="s">
        <v>554</v>
      </c>
      <c r="H122" s="31" t="s">
        <v>555</v>
      </c>
      <c r="I122" s="32">
        <v>1000</v>
      </c>
      <c r="J122" s="32">
        <v>0</v>
      </c>
      <c r="K122" s="32">
        <v>1000</v>
      </c>
      <c r="L122" s="32">
        <v>66.900000000000006</v>
      </c>
      <c r="M122" s="32">
        <v>66.900000000000006</v>
      </c>
      <c r="N122" s="32">
        <v>66.900000000000006</v>
      </c>
      <c r="O122" s="32">
        <v>66.900000000000006</v>
      </c>
    </row>
    <row r="123" spans="1:15" x14ac:dyDescent="0.2">
      <c r="A123" s="1" t="str">
        <f>MID(Tabla1[[#This Row],[Org 2]],1,2)</f>
        <v>01</v>
      </c>
      <c r="B123" s="30" t="s">
        <v>267</v>
      </c>
      <c r="C123" s="30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30" t="s">
        <v>556</v>
      </c>
      <c r="H123" s="31" t="s">
        <v>557</v>
      </c>
      <c r="I123" s="32">
        <v>11500</v>
      </c>
      <c r="J123" s="32">
        <v>0</v>
      </c>
      <c r="K123" s="32">
        <v>11500</v>
      </c>
      <c r="L123" s="32">
        <v>7351.06</v>
      </c>
      <c r="M123" s="32">
        <v>7351.06</v>
      </c>
      <c r="N123" s="32">
        <v>2153.56</v>
      </c>
      <c r="O123" s="32">
        <v>2153.56</v>
      </c>
    </row>
    <row r="124" spans="1:15" x14ac:dyDescent="0.2">
      <c r="A124" s="1" t="str">
        <f>MID(Tabla1[[#This Row],[Org 2]],1,2)</f>
        <v>01</v>
      </c>
      <c r="B124" s="30" t="s">
        <v>267</v>
      </c>
      <c r="C124" s="30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30" t="s">
        <v>480</v>
      </c>
      <c r="H124" s="31" t="s">
        <v>481</v>
      </c>
      <c r="I124" s="32">
        <v>3500</v>
      </c>
      <c r="J124" s="32">
        <v>0</v>
      </c>
      <c r="K124" s="32">
        <v>3500</v>
      </c>
      <c r="L124" s="32">
        <v>3911.1</v>
      </c>
      <c r="M124" s="32">
        <v>3911.1</v>
      </c>
      <c r="N124" s="32">
        <v>1297.5</v>
      </c>
      <c r="O124" s="32">
        <v>1297.5</v>
      </c>
    </row>
    <row r="125" spans="1:15" x14ac:dyDescent="0.2">
      <c r="A125" s="1" t="str">
        <f>MID(Tabla1[[#This Row],[Org 2]],1,2)</f>
        <v>01</v>
      </c>
      <c r="B125" s="30" t="s">
        <v>267</v>
      </c>
      <c r="C125" s="30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22</v>
      </c>
      <c r="G125" s="30" t="s">
        <v>482</v>
      </c>
      <c r="H125" s="31" t="s">
        <v>483</v>
      </c>
      <c r="I125" s="32">
        <v>1000</v>
      </c>
      <c r="J125" s="32">
        <v>0</v>
      </c>
      <c r="K125" s="32">
        <v>1000</v>
      </c>
      <c r="L125" s="32">
        <v>0</v>
      </c>
      <c r="M125" s="32">
        <v>0</v>
      </c>
      <c r="N125" s="32">
        <v>0</v>
      </c>
      <c r="O125" s="32">
        <v>0</v>
      </c>
    </row>
    <row r="126" spans="1:15" x14ac:dyDescent="0.2">
      <c r="A126" s="1" t="str">
        <f>MID(Tabla1[[#This Row],[Org 2]],1,2)</f>
        <v>01</v>
      </c>
      <c r="B126" s="30" t="s">
        <v>267</v>
      </c>
      <c r="C126" s="30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22</v>
      </c>
      <c r="G126" s="30" t="s">
        <v>484</v>
      </c>
      <c r="H126" s="31" t="s">
        <v>485</v>
      </c>
      <c r="I126" s="32">
        <v>9500</v>
      </c>
      <c r="J126" s="32">
        <v>0</v>
      </c>
      <c r="K126" s="32">
        <v>9500</v>
      </c>
      <c r="L126" s="32">
        <v>11175.75</v>
      </c>
      <c r="M126" s="32">
        <v>11175.75</v>
      </c>
      <c r="N126" s="32">
        <v>10570.75</v>
      </c>
      <c r="O126" s="32">
        <v>10570.75</v>
      </c>
    </row>
    <row r="127" spans="1:15" x14ac:dyDescent="0.2">
      <c r="A127" s="1" t="str">
        <f>MID(Tabla1[[#This Row],[Org 2]],1,2)</f>
        <v>01</v>
      </c>
      <c r="B127" s="30" t="s">
        <v>267</v>
      </c>
      <c r="C127" s="30" t="s">
        <v>91</v>
      </c>
      <c r="D127" s="11" t="str">
        <f>VLOOKUP(Tabla1[[#This Row],[Prog.]],Hoja2!B:C,2,FALSE)</f>
        <v>Unidad de régimen interior</v>
      </c>
      <c r="E127" s="12" t="str">
        <f t="shared" si="2"/>
        <v>2</v>
      </c>
      <c r="F127" s="12" t="str">
        <f t="shared" si="3"/>
        <v>22</v>
      </c>
      <c r="G127" s="30" t="s">
        <v>490</v>
      </c>
      <c r="H127" s="31" t="s">
        <v>491</v>
      </c>
      <c r="I127" s="32">
        <v>6500</v>
      </c>
      <c r="J127" s="32">
        <v>0</v>
      </c>
      <c r="K127" s="32">
        <v>6500</v>
      </c>
      <c r="L127" s="32">
        <v>907.5</v>
      </c>
      <c r="M127" s="32">
        <v>907.5</v>
      </c>
      <c r="N127" s="32">
        <v>0</v>
      </c>
      <c r="O127" s="32">
        <v>0</v>
      </c>
    </row>
    <row r="128" spans="1:15" x14ac:dyDescent="0.2">
      <c r="A128" s="1" t="str">
        <f>MID(Tabla1[[#This Row],[Org 2]],1,2)</f>
        <v>01</v>
      </c>
      <c r="B128" s="30" t="s">
        <v>267</v>
      </c>
      <c r="C128" s="30" t="s">
        <v>91</v>
      </c>
      <c r="D128" s="11" t="str">
        <f>VLOOKUP(Tabla1[[#This Row],[Prog.]],Hoja2!B:C,2,FALSE)</f>
        <v>Unidad de régimen interior</v>
      </c>
      <c r="E128" s="12" t="str">
        <f t="shared" si="2"/>
        <v>2</v>
      </c>
      <c r="F128" s="12" t="str">
        <f t="shared" si="3"/>
        <v>23</v>
      </c>
      <c r="G128" s="30" t="s">
        <v>492</v>
      </c>
      <c r="H128" s="31" t="s">
        <v>493</v>
      </c>
      <c r="I128" s="32">
        <v>1000</v>
      </c>
      <c r="J128" s="32">
        <v>0</v>
      </c>
      <c r="K128" s="32">
        <v>1000</v>
      </c>
      <c r="L128" s="32">
        <v>261.8</v>
      </c>
      <c r="M128" s="32">
        <v>261.8</v>
      </c>
      <c r="N128" s="32">
        <v>261.8</v>
      </c>
      <c r="O128" s="32">
        <v>243.1</v>
      </c>
    </row>
    <row r="129" spans="1:15" x14ac:dyDescent="0.2">
      <c r="A129" s="1" t="str">
        <f>MID(Tabla1[[#This Row],[Org 2]],1,2)</f>
        <v>01</v>
      </c>
      <c r="B129" s="30" t="s">
        <v>267</v>
      </c>
      <c r="C129" s="30" t="s">
        <v>91</v>
      </c>
      <c r="D129" s="11" t="str">
        <f>VLOOKUP(Tabla1[[#This Row],[Prog.]],Hoja2!B:C,2,FALSE)</f>
        <v>Unidad de régimen interior</v>
      </c>
      <c r="E129" s="12" t="str">
        <f t="shared" si="2"/>
        <v>2</v>
      </c>
      <c r="F129" s="12" t="str">
        <f t="shared" si="3"/>
        <v>23</v>
      </c>
      <c r="G129" s="30" t="s">
        <v>494</v>
      </c>
      <c r="H129" s="31" t="s">
        <v>495</v>
      </c>
      <c r="I129" s="32">
        <v>1000</v>
      </c>
      <c r="J129" s="32">
        <v>0</v>
      </c>
      <c r="K129" s="32">
        <v>1000</v>
      </c>
      <c r="L129" s="32">
        <v>476.35</v>
      </c>
      <c r="M129" s="32">
        <v>476.35</v>
      </c>
      <c r="N129" s="32">
        <v>476.35</v>
      </c>
      <c r="O129" s="32">
        <v>476.35</v>
      </c>
    </row>
    <row r="130" spans="1:15" x14ac:dyDescent="0.2">
      <c r="A130" s="1" t="str">
        <f>MID(Tabla1[[#This Row],[Org 2]],1,2)</f>
        <v>01</v>
      </c>
      <c r="B130" s="30" t="s">
        <v>267</v>
      </c>
      <c r="C130" s="30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12</v>
      </c>
      <c r="G130" s="30" t="s">
        <v>569</v>
      </c>
      <c r="H130" s="31" t="s">
        <v>570</v>
      </c>
      <c r="I130" s="32">
        <v>4571</v>
      </c>
      <c r="J130" s="32">
        <v>0</v>
      </c>
      <c r="K130" s="32">
        <v>4571</v>
      </c>
      <c r="L130" s="32">
        <v>0</v>
      </c>
      <c r="M130" s="32">
        <v>0</v>
      </c>
      <c r="N130" s="32">
        <v>0</v>
      </c>
      <c r="O130" s="32">
        <v>0</v>
      </c>
    </row>
    <row r="131" spans="1:15" x14ac:dyDescent="0.2">
      <c r="A131" s="1" t="str">
        <f>MID(Tabla1[[#This Row],[Org 2]],1,2)</f>
        <v>01</v>
      </c>
      <c r="B131" s="30" t="s">
        <v>267</v>
      </c>
      <c r="C131" s="30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30" t="s">
        <v>445</v>
      </c>
      <c r="H131" s="31" t="s">
        <v>446</v>
      </c>
      <c r="I131" s="32">
        <v>2168</v>
      </c>
      <c r="J131" s="32">
        <v>0</v>
      </c>
      <c r="K131" s="32">
        <v>2168</v>
      </c>
      <c r="L131" s="32">
        <v>0</v>
      </c>
      <c r="M131" s="32">
        <v>0</v>
      </c>
      <c r="N131" s="32">
        <v>0</v>
      </c>
      <c r="O131" s="32">
        <v>0</v>
      </c>
    </row>
    <row r="132" spans="1:15" x14ac:dyDescent="0.2">
      <c r="A132" s="1" t="str">
        <f>MID(Tabla1[[#This Row],[Org 2]],1,2)</f>
        <v>01</v>
      </c>
      <c r="B132" s="30" t="s">
        <v>267</v>
      </c>
      <c r="C132" s="30" t="s">
        <v>92</v>
      </c>
      <c r="D132" s="11" t="str">
        <f>VLOOKUP(Tabla1[[#This Row],[Prog.]],Hoja2!B:C,2,FALSE)</f>
        <v>Imprenta municipal</v>
      </c>
      <c r="E132" s="12" t="str">
        <f t="shared" si="4"/>
        <v>1</v>
      </c>
      <c r="F132" s="12" t="str">
        <f t="shared" si="5"/>
        <v>12</v>
      </c>
      <c r="G132" s="30" t="s">
        <v>447</v>
      </c>
      <c r="H132" s="31" t="s">
        <v>448</v>
      </c>
      <c r="I132" s="32">
        <v>5659</v>
      </c>
      <c r="J132" s="32">
        <v>0</v>
      </c>
      <c r="K132" s="32">
        <v>5659</v>
      </c>
      <c r="L132" s="32">
        <v>491.42</v>
      </c>
      <c r="M132" s="32">
        <v>491.42</v>
      </c>
      <c r="N132" s="32">
        <v>0</v>
      </c>
      <c r="O132" s="32">
        <v>0</v>
      </c>
    </row>
    <row r="133" spans="1:15" x14ac:dyDescent="0.2">
      <c r="A133" s="1" t="str">
        <f>MID(Tabla1[[#This Row],[Org 2]],1,2)</f>
        <v>01</v>
      </c>
      <c r="B133" s="30" t="s">
        <v>267</v>
      </c>
      <c r="C133" s="30" t="s">
        <v>92</v>
      </c>
      <c r="D133" s="11" t="str">
        <f>VLOOKUP(Tabla1[[#This Row],[Prog.]],Hoja2!B:C,2,FALSE)</f>
        <v>Imprenta municipal</v>
      </c>
      <c r="E133" s="12" t="str">
        <f t="shared" si="4"/>
        <v>1</v>
      </c>
      <c r="F133" s="12" t="str">
        <f t="shared" si="5"/>
        <v>13</v>
      </c>
      <c r="G133" s="30" t="s">
        <v>451</v>
      </c>
      <c r="H133" s="31" t="s">
        <v>434</v>
      </c>
      <c r="I133" s="32">
        <v>56804</v>
      </c>
      <c r="J133" s="32">
        <v>0</v>
      </c>
      <c r="K133" s="32">
        <v>56804</v>
      </c>
      <c r="L133" s="32">
        <v>45661.2</v>
      </c>
      <c r="M133" s="32">
        <v>45661.2</v>
      </c>
      <c r="N133" s="32">
        <v>38855.040000000001</v>
      </c>
      <c r="O133" s="32">
        <v>38855.040000000001</v>
      </c>
    </row>
    <row r="134" spans="1:15" x14ac:dyDescent="0.2">
      <c r="A134" s="1" t="str">
        <f>MID(Tabla1[[#This Row],[Org 2]],1,2)</f>
        <v>01</v>
      </c>
      <c r="B134" s="30" t="s">
        <v>267</v>
      </c>
      <c r="C134" s="30" t="s">
        <v>92</v>
      </c>
      <c r="D134" s="11" t="str">
        <f>VLOOKUP(Tabla1[[#This Row],[Prog.]],Hoja2!B:C,2,FALSE)</f>
        <v>Imprenta municipal</v>
      </c>
      <c r="E134" s="12" t="str">
        <f t="shared" si="4"/>
        <v>1</v>
      </c>
      <c r="F134" s="12" t="str">
        <f t="shared" si="5"/>
        <v>13</v>
      </c>
      <c r="G134" s="30" t="s">
        <v>452</v>
      </c>
      <c r="H134" s="31" t="s">
        <v>453</v>
      </c>
      <c r="I134" s="32">
        <v>61537</v>
      </c>
      <c r="J134" s="32">
        <v>0</v>
      </c>
      <c r="K134" s="32">
        <v>61537</v>
      </c>
      <c r="L134" s="32">
        <v>48110.83</v>
      </c>
      <c r="M134" s="32">
        <v>48110.83</v>
      </c>
      <c r="N134" s="32">
        <v>41720.33</v>
      </c>
      <c r="O134" s="32">
        <v>41720.33</v>
      </c>
    </row>
    <row r="135" spans="1:15" x14ac:dyDescent="0.2">
      <c r="A135" s="1" t="str">
        <f>MID(Tabla1[[#This Row],[Org 2]],1,2)</f>
        <v>01</v>
      </c>
      <c r="B135" s="30" t="s">
        <v>267</v>
      </c>
      <c r="C135" s="30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20</v>
      </c>
      <c r="G135" s="30" t="s">
        <v>458</v>
      </c>
      <c r="H135" s="31" t="s">
        <v>459</v>
      </c>
      <c r="I135" s="32">
        <v>5200</v>
      </c>
      <c r="J135" s="32">
        <v>0</v>
      </c>
      <c r="K135" s="32">
        <v>5200</v>
      </c>
      <c r="L135" s="32">
        <v>5170.63</v>
      </c>
      <c r="M135" s="32">
        <v>5170.63</v>
      </c>
      <c r="N135" s="32">
        <v>3449.92</v>
      </c>
      <c r="O135" s="32">
        <v>3449.92</v>
      </c>
    </row>
    <row r="136" spans="1:15" x14ac:dyDescent="0.2">
      <c r="A136" s="1" t="str">
        <f>MID(Tabla1[[#This Row],[Org 2]],1,2)</f>
        <v>01</v>
      </c>
      <c r="B136" s="30" t="s">
        <v>267</v>
      </c>
      <c r="C136" s="30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21</v>
      </c>
      <c r="G136" s="30" t="s">
        <v>464</v>
      </c>
      <c r="H136" s="31" t="s">
        <v>465</v>
      </c>
      <c r="I136" s="32">
        <v>9000</v>
      </c>
      <c r="J136" s="32">
        <v>0</v>
      </c>
      <c r="K136" s="32">
        <v>9000</v>
      </c>
      <c r="L136" s="32">
        <v>3799.97</v>
      </c>
      <c r="M136" s="32">
        <v>3799.97</v>
      </c>
      <c r="N136" s="32">
        <v>2045.65</v>
      </c>
      <c r="O136" s="32">
        <v>2045.65</v>
      </c>
    </row>
    <row r="137" spans="1:15" x14ac:dyDescent="0.2">
      <c r="A137" s="1" t="str">
        <f>MID(Tabla1[[#This Row],[Org 2]],1,2)</f>
        <v>01</v>
      </c>
      <c r="B137" s="30" t="s">
        <v>267</v>
      </c>
      <c r="C137" s="30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21</v>
      </c>
      <c r="G137" s="30" t="s">
        <v>466</v>
      </c>
      <c r="H137" s="31" t="s">
        <v>467</v>
      </c>
      <c r="I137" s="32">
        <v>500</v>
      </c>
      <c r="J137" s="32">
        <v>0</v>
      </c>
      <c r="K137" s="32">
        <v>500</v>
      </c>
      <c r="L137" s="32">
        <v>0</v>
      </c>
      <c r="M137" s="32">
        <v>0</v>
      </c>
      <c r="N137" s="32">
        <v>0</v>
      </c>
      <c r="O137" s="32">
        <v>0</v>
      </c>
    </row>
    <row r="138" spans="1:15" x14ac:dyDescent="0.2">
      <c r="A138" s="1" t="str">
        <f>MID(Tabla1[[#This Row],[Org 2]],1,2)</f>
        <v>01</v>
      </c>
      <c r="B138" s="30" t="s">
        <v>267</v>
      </c>
      <c r="C138" s="30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30" t="s">
        <v>472</v>
      </c>
      <c r="H138" s="31" t="s">
        <v>473</v>
      </c>
      <c r="I138" s="32">
        <v>7000</v>
      </c>
      <c r="J138" s="32">
        <v>0</v>
      </c>
      <c r="K138" s="32">
        <v>7000</v>
      </c>
      <c r="L138" s="32">
        <v>6000</v>
      </c>
      <c r="M138" s="32">
        <v>6000</v>
      </c>
      <c r="N138" s="32">
        <v>2565.87</v>
      </c>
      <c r="O138" s="32">
        <v>2565.87</v>
      </c>
    </row>
    <row r="139" spans="1:15" x14ac:dyDescent="0.2">
      <c r="A139" s="1" t="str">
        <f>MID(Tabla1[[#This Row],[Org 2]],1,2)</f>
        <v>01</v>
      </c>
      <c r="B139" s="30" t="s">
        <v>267</v>
      </c>
      <c r="C139" s="30" t="s">
        <v>92</v>
      </c>
      <c r="D139" s="11" t="str">
        <f>VLOOKUP(Tabla1[[#This Row],[Prog.]],Hoja2!B:C,2,FALSE)</f>
        <v>Imprenta municipal</v>
      </c>
      <c r="E139" s="12" t="str">
        <f t="shared" si="4"/>
        <v>2</v>
      </c>
      <c r="F139" s="12" t="str">
        <f t="shared" si="5"/>
        <v>22</v>
      </c>
      <c r="G139" s="30" t="s">
        <v>578</v>
      </c>
      <c r="H139" s="31" t="s">
        <v>579</v>
      </c>
      <c r="I139" s="32">
        <v>2000</v>
      </c>
      <c r="J139" s="32">
        <v>0</v>
      </c>
      <c r="K139" s="32">
        <v>2000</v>
      </c>
      <c r="L139" s="32">
        <v>1065.77</v>
      </c>
      <c r="M139" s="32">
        <v>1065.77</v>
      </c>
      <c r="N139" s="32">
        <v>1065.75</v>
      </c>
      <c r="O139" s="32">
        <v>1065.75</v>
      </c>
    </row>
    <row r="140" spans="1:15" x14ac:dyDescent="0.2">
      <c r="A140" s="1" t="str">
        <f>MID(Tabla1[[#This Row],[Org 2]],1,2)</f>
        <v>01</v>
      </c>
      <c r="B140" s="30" t="s">
        <v>267</v>
      </c>
      <c r="C140" s="30" t="s">
        <v>92</v>
      </c>
      <c r="D140" s="11" t="str">
        <f>VLOOKUP(Tabla1[[#This Row],[Prog.]],Hoja2!B:C,2,FALSE)</f>
        <v>Imprenta municipal</v>
      </c>
      <c r="E140" s="12" t="str">
        <f t="shared" si="4"/>
        <v>2</v>
      </c>
      <c r="F140" s="12" t="str">
        <f t="shared" si="5"/>
        <v>22</v>
      </c>
      <c r="G140" s="30" t="s">
        <v>476</v>
      </c>
      <c r="H140" s="31" t="s">
        <v>477</v>
      </c>
      <c r="I140" s="32">
        <v>112000</v>
      </c>
      <c r="J140" s="32">
        <v>0</v>
      </c>
      <c r="K140" s="32">
        <v>112000</v>
      </c>
      <c r="L140" s="32">
        <v>45055.66</v>
      </c>
      <c r="M140" s="32">
        <v>45055.66</v>
      </c>
      <c r="N140" s="32">
        <v>19023.04</v>
      </c>
      <c r="O140" s="32">
        <v>19023.04</v>
      </c>
    </row>
    <row r="141" spans="1:15" x14ac:dyDescent="0.2">
      <c r="A141" s="1" t="str">
        <f>MID(Tabla1[[#This Row],[Org 2]],1,2)</f>
        <v>01</v>
      </c>
      <c r="B141" s="30" t="s">
        <v>267</v>
      </c>
      <c r="C141" s="30" t="s">
        <v>92</v>
      </c>
      <c r="D141" s="11" t="str">
        <f>VLOOKUP(Tabla1[[#This Row],[Prog.]],Hoja2!B:C,2,FALSE)</f>
        <v>Imprenta municipal</v>
      </c>
      <c r="E141" s="12" t="str">
        <f t="shared" si="4"/>
        <v>2</v>
      </c>
      <c r="F141" s="12" t="str">
        <f t="shared" si="5"/>
        <v>22</v>
      </c>
      <c r="G141" s="30" t="s">
        <v>484</v>
      </c>
      <c r="H141" s="31" t="s">
        <v>485</v>
      </c>
      <c r="I141" s="32">
        <v>2000</v>
      </c>
      <c r="J141" s="32">
        <v>0</v>
      </c>
      <c r="K141" s="32">
        <v>2000</v>
      </c>
      <c r="L141" s="32">
        <v>1600</v>
      </c>
      <c r="M141" s="32">
        <v>1600</v>
      </c>
      <c r="N141" s="32">
        <v>0</v>
      </c>
      <c r="O141" s="32">
        <v>0</v>
      </c>
    </row>
    <row r="142" spans="1:15" x14ac:dyDescent="0.2">
      <c r="A142" s="1" t="str">
        <f>MID(Tabla1[[#This Row],[Org 2]],1,2)</f>
        <v>01</v>
      </c>
      <c r="B142" s="30" t="s">
        <v>267</v>
      </c>
      <c r="C142" s="30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30" t="s">
        <v>435</v>
      </c>
      <c r="H142" s="31" t="s">
        <v>436</v>
      </c>
      <c r="I142" s="32">
        <v>17476</v>
      </c>
      <c r="J142" s="32">
        <v>0</v>
      </c>
      <c r="K142" s="32">
        <v>17476</v>
      </c>
      <c r="L142" s="32">
        <v>18335.240000000002</v>
      </c>
      <c r="M142" s="32">
        <v>18335.240000000002</v>
      </c>
      <c r="N142" s="32">
        <v>15497.84</v>
      </c>
      <c r="O142" s="32">
        <v>15497.84</v>
      </c>
    </row>
    <row r="143" spans="1:15" x14ac:dyDescent="0.2">
      <c r="A143" s="1" t="str">
        <f>MID(Tabla1[[#This Row],[Org 2]],1,2)</f>
        <v>01</v>
      </c>
      <c r="B143" s="30" t="s">
        <v>267</v>
      </c>
      <c r="C143" s="30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30" t="s">
        <v>437</v>
      </c>
      <c r="H143" s="31" t="s">
        <v>438</v>
      </c>
      <c r="I143" s="32">
        <v>92202</v>
      </c>
      <c r="J143" s="32">
        <v>0</v>
      </c>
      <c r="K143" s="32">
        <v>92202</v>
      </c>
      <c r="L143" s="32">
        <v>75166.55</v>
      </c>
      <c r="M143" s="32">
        <v>75166.55</v>
      </c>
      <c r="N143" s="32">
        <v>53371.91</v>
      </c>
      <c r="O143" s="32">
        <v>53371.91</v>
      </c>
    </row>
    <row r="144" spans="1:15" x14ac:dyDescent="0.2">
      <c r="A144" s="1" t="str">
        <f>MID(Tabla1[[#This Row],[Org 2]],1,2)</f>
        <v>01</v>
      </c>
      <c r="B144" s="30" t="s">
        <v>267</v>
      </c>
      <c r="C144" s="30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30" t="s">
        <v>441</v>
      </c>
      <c r="H144" s="31" t="s">
        <v>442</v>
      </c>
      <c r="I144" s="32">
        <v>9976</v>
      </c>
      <c r="J144" s="32">
        <v>0</v>
      </c>
      <c r="K144" s="32">
        <v>9976</v>
      </c>
      <c r="L144" s="32">
        <v>10165.540000000001</v>
      </c>
      <c r="M144" s="32">
        <v>10165.540000000001</v>
      </c>
      <c r="N144" s="32">
        <v>8644.74</v>
      </c>
      <c r="O144" s="32">
        <v>8644.74</v>
      </c>
    </row>
    <row r="145" spans="1:15" x14ac:dyDescent="0.2">
      <c r="A145" s="1" t="str">
        <f>MID(Tabla1[[#This Row],[Org 2]],1,2)</f>
        <v>01</v>
      </c>
      <c r="B145" s="30" t="s">
        <v>267</v>
      </c>
      <c r="C145" s="30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30" t="s">
        <v>443</v>
      </c>
      <c r="H145" s="31" t="s">
        <v>444</v>
      </c>
      <c r="I145" s="32">
        <v>26505</v>
      </c>
      <c r="J145" s="32">
        <v>0</v>
      </c>
      <c r="K145" s="32">
        <v>26505</v>
      </c>
      <c r="L145" s="32">
        <v>25405.34</v>
      </c>
      <c r="M145" s="32">
        <v>25405.34</v>
      </c>
      <c r="N145" s="32">
        <v>20018.560000000001</v>
      </c>
      <c r="O145" s="32">
        <v>20018.560000000001</v>
      </c>
    </row>
    <row r="146" spans="1:15" x14ac:dyDescent="0.2">
      <c r="A146" s="1" t="str">
        <f>MID(Tabla1[[#This Row],[Org 2]],1,2)</f>
        <v>01</v>
      </c>
      <c r="B146" s="30" t="s">
        <v>267</v>
      </c>
      <c r="C146" s="30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12</v>
      </c>
      <c r="G146" s="30" t="s">
        <v>445</v>
      </c>
      <c r="H146" s="31" t="s">
        <v>446</v>
      </c>
      <c r="I146" s="32">
        <v>68322</v>
      </c>
      <c r="J146" s="32">
        <v>0</v>
      </c>
      <c r="K146" s="32">
        <v>68322</v>
      </c>
      <c r="L146" s="32">
        <v>55100.67</v>
      </c>
      <c r="M146" s="32">
        <v>55100.67</v>
      </c>
      <c r="N146" s="32">
        <v>46276.23</v>
      </c>
      <c r="O146" s="32">
        <v>46276.23</v>
      </c>
    </row>
    <row r="147" spans="1:15" x14ac:dyDescent="0.2">
      <c r="A147" s="1" t="str">
        <f>MID(Tabla1[[#This Row],[Org 2]],1,2)</f>
        <v>01</v>
      </c>
      <c r="B147" s="30" t="s">
        <v>267</v>
      </c>
      <c r="C147" s="30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12</v>
      </c>
      <c r="G147" s="30" t="s">
        <v>447</v>
      </c>
      <c r="H147" s="31" t="s">
        <v>448</v>
      </c>
      <c r="I147" s="32">
        <v>179249</v>
      </c>
      <c r="J147" s="32">
        <v>0</v>
      </c>
      <c r="K147" s="32">
        <v>179249</v>
      </c>
      <c r="L147" s="32">
        <v>188801.71</v>
      </c>
      <c r="M147" s="32">
        <v>188801.71</v>
      </c>
      <c r="N147" s="32">
        <v>157472.35</v>
      </c>
      <c r="O147" s="32">
        <v>157472.35</v>
      </c>
    </row>
    <row r="148" spans="1:15" x14ac:dyDescent="0.2">
      <c r="A148" s="1" t="str">
        <f>MID(Tabla1[[#This Row],[Org 2]],1,2)</f>
        <v>01</v>
      </c>
      <c r="B148" s="30" t="s">
        <v>267</v>
      </c>
      <c r="C148" s="30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12</v>
      </c>
      <c r="G148" s="30" t="s">
        <v>449</v>
      </c>
      <c r="H148" s="31" t="s">
        <v>450</v>
      </c>
      <c r="I148" s="32">
        <v>10420</v>
      </c>
      <c r="J148" s="32">
        <v>0</v>
      </c>
      <c r="K148" s="32">
        <v>10420</v>
      </c>
      <c r="L148" s="32">
        <v>12623.2</v>
      </c>
      <c r="M148" s="32">
        <v>12623.2</v>
      </c>
      <c r="N148" s="32">
        <v>10035.82</v>
      </c>
      <c r="O148" s="32">
        <v>10035.82</v>
      </c>
    </row>
    <row r="149" spans="1:15" x14ac:dyDescent="0.2">
      <c r="A149" s="1" t="str">
        <f>MID(Tabla1[[#This Row],[Org 2]],1,2)</f>
        <v>01</v>
      </c>
      <c r="B149" s="30" t="s">
        <v>267</v>
      </c>
      <c r="C149" s="30" t="s">
        <v>93</v>
      </c>
      <c r="D149" s="11" t="str">
        <f>VLOOKUP(Tabla1[[#This Row],[Prog.]],Hoja2!B:C,2,FALSE)</f>
        <v>Archivo municipal</v>
      </c>
      <c r="E149" s="12" t="str">
        <f t="shared" si="4"/>
        <v>1</v>
      </c>
      <c r="F149" s="12" t="str">
        <f t="shared" si="5"/>
        <v>13</v>
      </c>
      <c r="G149" s="30" t="s">
        <v>451</v>
      </c>
      <c r="H149" s="31" t="s">
        <v>434</v>
      </c>
      <c r="I149" s="32">
        <v>15480</v>
      </c>
      <c r="J149" s="32">
        <v>0</v>
      </c>
      <c r="K149" s="32">
        <v>15480</v>
      </c>
      <c r="L149" s="32">
        <v>15084.27</v>
      </c>
      <c r="M149" s="32">
        <v>15084.27</v>
      </c>
      <c r="N149" s="32">
        <v>8964.7800000000007</v>
      </c>
      <c r="O149" s="32">
        <v>8964.7800000000007</v>
      </c>
    </row>
    <row r="150" spans="1:15" x14ac:dyDescent="0.2">
      <c r="A150" s="1" t="str">
        <f>MID(Tabla1[[#This Row],[Org 2]],1,2)</f>
        <v>01</v>
      </c>
      <c r="B150" s="30" t="s">
        <v>267</v>
      </c>
      <c r="C150" s="30" t="s">
        <v>93</v>
      </c>
      <c r="D150" s="11" t="str">
        <f>VLOOKUP(Tabla1[[#This Row],[Prog.]],Hoja2!B:C,2,FALSE)</f>
        <v>Archivo municipal</v>
      </c>
      <c r="E150" s="12" t="str">
        <f t="shared" si="4"/>
        <v>1</v>
      </c>
      <c r="F150" s="12" t="str">
        <f t="shared" si="5"/>
        <v>13</v>
      </c>
      <c r="G150" s="30" t="s">
        <v>452</v>
      </c>
      <c r="H150" s="31" t="s">
        <v>453</v>
      </c>
      <c r="I150" s="32">
        <v>14308</v>
      </c>
      <c r="J150" s="32">
        <v>0</v>
      </c>
      <c r="K150" s="32">
        <v>14308</v>
      </c>
      <c r="L150" s="32">
        <v>20811.45</v>
      </c>
      <c r="M150" s="32">
        <v>20811.45</v>
      </c>
      <c r="N150" s="32">
        <v>18376.75</v>
      </c>
      <c r="O150" s="32">
        <v>18376.75</v>
      </c>
    </row>
    <row r="151" spans="1:15" x14ac:dyDescent="0.2">
      <c r="A151" s="1" t="str">
        <f>MID(Tabla1[[#This Row],[Org 2]],1,2)</f>
        <v>01</v>
      </c>
      <c r="B151" s="30" t="s">
        <v>267</v>
      </c>
      <c r="C151" s="30" t="s">
        <v>93</v>
      </c>
      <c r="D151" s="11" t="str">
        <f>VLOOKUP(Tabla1[[#This Row],[Prog.]],Hoja2!B:C,2,FALSE)</f>
        <v>Archivo municipal</v>
      </c>
      <c r="E151" s="12" t="str">
        <f t="shared" si="4"/>
        <v>1</v>
      </c>
      <c r="F151" s="12" t="str">
        <f t="shared" si="5"/>
        <v>13</v>
      </c>
      <c r="G151" s="30" t="s">
        <v>454</v>
      </c>
      <c r="H151" s="31" t="s">
        <v>455</v>
      </c>
      <c r="I151" s="32">
        <v>39600</v>
      </c>
      <c r="J151" s="32">
        <v>0</v>
      </c>
      <c r="K151" s="32">
        <v>39600</v>
      </c>
      <c r="L151" s="32">
        <v>26715.02</v>
      </c>
      <c r="M151" s="32">
        <v>26715.02</v>
      </c>
      <c r="N151" s="32">
        <v>22989.43</v>
      </c>
      <c r="O151" s="32">
        <v>22989.43</v>
      </c>
    </row>
    <row r="152" spans="1:15" x14ac:dyDescent="0.2">
      <c r="A152" s="1" t="str">
        <f>MID(Tabla1[[#This Row],[Org 2]],1,2)</f>
        <v>01</v>
      </c>
      <c r="B152" s="30" t="s">
        <v>267</v>
      </c>
      <c r="C152" s="30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20</v>
      </c>
      <c r="G152" s="30" t="s">
        <v>458</v>
      </c>
      <c r="H152" s="31" t="s">
        <v>459</v>
      </c>
      <c r="I152" s="32">
        <v>1600</v>
      </c>
      <c r="J152" s="32">
        <v>0</v>
      </c>
      <c r="K152" s="32">
        <v>1600</v>
      </c>
      <c r="L152" s="32">
        <v>1485</v>
      </c>
      <c r="M152" s="32">
        <v>1485</v>
      </c>
      <c r="N152" s="32">
        <v>985.53</v>
      </c>
      <c r="O152" s="32">
        <v>985.53</v>
      </c>
    </row>
    <row r="153" spans="1:15" x14ac:dyDescent="0.2">
      <c r="A153" s="1" t="str">
        <f>MID(Tabla1[[#This Row],[Org 2]],1,2)</f>
        <v>01</v>
      </c>
      <c r="B153" s="30" t="s">
        <v>267</v>
      </c>
      <c r="C153" s="30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21</v>
      </c>
      <c r="G153" s="30" t="s">
        <v>464</v>
      </c>
      <c r="H153" s="31" t="s">
        <v>465</v>
      </c>
      <c r="I153" s="32">
        <v>1000</v>
      </c>
      <c r="J153" s="32">
        <v>0</v>
      </c>
      <c r="K153" s="32">
        <v>1000</v>
      </c>
      <c r="L153" s="32">
        <v>450</v>
      </c>
      <c r="M153" s="32">
        <v>450</v>
      </c>
      <c r="N153" s="32">
        <v>298.98</v>
      </c>
      <c r="O153" s="32">
        <v>298.98</v>
      </c>
    </row>
    <row r="154" spans="1:15" x14ac:dyDescent="0.2">
      <c r="A154" s="1" t="str">
        <f>MID(Tabla1[[#This Row],[Org 2]],1,2)</f>
        <v>01</v>
      </c>
      <c r="B154" s="30" t="s">
        <v>267</v>
      </c>
      <c r="C154" s="30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30" t="s">
        <v>468</v>
      </c>
      <c r="H154" s="31" t="s">
        <v>469</v>
      </c>
      <c r="I154" s="32">
        <v>910</v>
      </c>
      <c r="J154" s="32">
        <v>0</v>
      </c>
      <c r="K154" s="32">
        <v>910</v>
      </c>
      <c r="L154" s="32">
        <v>730.01</v>
      </c>
      <c r="M154" s="32">
        <v>730.01</v>
      </c>
      <c r="N154" s="32">
        <v>76.61</v>
      </c>
      <c r="O154" s="32">
        <v>76.61</v>
      </c>
    </row>
    <row r="155" spans="1:15" x14ac:dyDescent="0.2">
      <c r="A155" s="1" t="str">
        <f>MID(Tabla1[[#This Row],[Org 2]],1,2)</f>
        <v>01</v>
      </c>
      <c r="B155" s="30" t="s">
        <v>267</v>
      </c>
      <c r="C155" s="30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30" t="s">
        <v>470</v>
      </c>
      <c r="H155" s="31" t="s">
        <v>471</v>
      </c>
      <c r="I155" s="32">
        <v>59000</v>
      </c>
      <c r="J155" s="32">
        <v>0</v>
      </c>
      <c r="K155" s="32">
        <v>59000</v>
      </c>
      <c r="L155" s="32">
        <v>62762.33</v>
      </c>
      <c r="M155" s="32">
        <v>59621.03</v>
      </c>
      <c r="N155" s="32">
        <v>59621.03</v>
      </c>
      <c r="O155" s="32">
        <v>59621.03</v>
      </c>
    </row>
    <row r="156" spans="1:15" x14ac:dyDescent="0.2">
      <c r="A156" s="1" t="str">
        <f>MID(Tabla1[[#This Row],[Org 2]],1,2)</f>
        <v>01</v>
      </c>
      <c r="B156" s="30" t="s">
        <v>267</v>
      </c>
      <c r="C156" s="30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30" t="s">
        <v>476</v>
      </c>
      <c r="H156" s="31" t="s">
        <v>477</v>
      </c>
      <c r="I156" s="32">
        <v>1000</v>
      </c>
      <c r="J156" s="32">
        <v>0</v>
      </c>
      <c r="K156" s="32">
        <v>1000</v>
      </c>
      <c r="L156" s="32">
        <v>2200</v>
      </c>
      <c r="M156" s="32">
        <v>1374.35</v>
      </c>
      <c r="N156" s="32">
        <v>1374.35</v>
      </c>
      <c r="O156" s="32">
        <v>1374.35</v>
      </c>
    </row>
    <row r="157" spans="1:15" x14ac:dyDescent="0.2">
      <c r="A157" s="1" t="str">
        <f>MID(Tabla1[[#This Row],[Org 2]],1,2)</f>
        <v>01</v>
      </c>
      <c r="B157" s="30" t="s">
        <v>267</v>
      </c>
      <c r="C157" s="30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30" t="s">
        <v>480</v>
      </c>
      <c r="H157" s="31" t="s">
        <v>481</v>
      </c>
      <c r="I157" s="32">
        <v>3000</v>
      </c>
      <c r="J157" s="32">
        <v>0</v>
      </c>
      <c r="K157" s="32">
        <v>3000</v>
      </c>
      <c r="L157" s="32">
        <v>60.5</v>
      </c>
      <c r="M157" s="32">
        <v>60.5</v>
      </c>
      <c r="N157" s="32">
        <v>60.5</v>
      </c>
      <c r="O157" s="32">
        <v>60.5</v>
      </c>
    </row>
    <row r="158" spans="1:15" x14ac:dyDescent="0.2">
      <c r="A158" s="1" t="str">
        <f>MID(Tabla1[[#This Row],[Org 2]],1,2)</f>
        <v>01</v>
      </c>
      <c r="B158" s="30" t="s">
        <v>267</v>
      </c>
      <c r="C158" s="30" t="s">
        <v>93</v>
      </c>
      <c r="D158" s="11" t="str">
        <f>VLOOKUP(Tabla1[[#This Row],[Prog.]],Hoja2!B:C,2,FALSE)</f>
        <v>Archivo municipal</v>
      </c>
      <c r="E158" s="12" t="str">
        <f t="shared" si="4"/>
        <v>2</v>
      </c>
      <c r="F158" s="12" t="str">
        <f t="shared" si="5"/>
        <v>22</v>
      </c>
      <c r="G158" s="30" t="s">
        <v>482</v>
      </c>
      <c r="H158" s="31" t="s">
        <v>483</v>
      </c>
      <c r="I158" s="32">
        <v>4500</v>
      </c>
      <c r="J158" s="32">
        <v>-1780</v>
      </c>
      <c r="K158" s="32">
        <v>2720</v>
      </c>
      <c r="L158" s="32">
        <v>0</v>
      </c>
      <c r="M158" s="32">
        <v>0</v>
      </c>
      <c r="N158" s="32">
        <v>0</v>
      </c>
      <c r="O158" s="32">
        <v>0</v>
      </c>
    </row>
    <row r="159" spans="1:15" x14ac:dyDescent="0.2">
      <c r="A159" s="1" t="str">
        <f>MID(Tabla1[[#This Row],[Org 2]],1,2)</f>
        <v>01</v>
      </c>
      <c r="B159" s="30" t="s">
        <v>267</v>
      </c>
      <c r="C159" s="30" t="s">
        <v>93</v>
      </c>
      <c r="D159" s="11" t="str">
        <f>VLOOKUP(Tabla1[[#This Row],[Prog.]],Hoja2!B:C,2,FALSE)</f>
        <v>Archivo municipal</v>
      </c>
      <c r="E159" s="12" t="str">
        <f t="shared" si="4"/>
        <v>2</v>
      </c>
      <c r="F159" s="12" t="str">
        <f t="shared" si="5"/>
        <v>22</v>
      </c>
      <c r="G159" s="30" t="s">
        <v>488</v>
      </c>
      <c r="H159" s="31" t="s">
        <v>489</v>
      </c>
      <c r="I159" s="32">
        <v>80500</v>
      </c>
      <c r="J159" s="32">
        <v>0</v>
      </c>
      <c r="K159" s="32">
        <v>80500</v>
      </c>
      <c r="L159" s="32">
        <v>80500</v>
      </c>
      <c r="M159" s="32">
        <v>80500</v>
      </c>
      <c r="N159" s="32">
        <v>60042.48</v>
      </c>
      <c r="O159" s="32">
        <v>60042.48</v>
      </c>
    </row>
    <row r="160" spans="1:15" x14ac:dyDescent="0.2">
      <c r="A160" s="1" t="str">
        <f>MID(Tabla1[[#This Row],[Org 2]],1,2)</f>
        <v>01</v>
      </c>
      <c r="B160" s="30" t="s">
        <v>267</v>
      </c>
      <c r="C160" s="30" t="s">
        <v>93</v>
      </c>
      <c r="D160" s="11" t="str">
        <f>VLOOKUP(Tabla1[[#This Row],[Prog.]],Hoja2!B:C,2,FALSE)</f>
        <v>Archivo municipal</v>
      </c>
      <c r="E160" s="12" t="str">
        <f t="shared" si="4"/>
        <v>2</v>
      </c>
      <c r="F160" s="12" t="str">
        <f t="shared" si="5"/>
        <v>22</v>
      </c>
      <c r="G160" s="30" t="s">
        <v>490</v>
      </c>
      <c r="H160" s="31" t="s">
        <v>491</v>
      </c>
      <c r="I160" s="32">
        <v>58100</v>
      </c>
      <c r="J160" s="32">
        <v>0</v>
      </c>
      <c r="K160" s="32">
        <v>58100</v>
      </c>
      <c r="L160" s="32">
        <v>58565.06</v>
      </c>
      <c r="M160" s="32">
        <v>58565.06</v>
      </c>
      <c r="N160" s="32">
        <v>21851.119999999999</v>
      </c>
      <c r="O160" s="32">
        <v>16171.19</v>
      </c>
    </row>
    <row r="161" spans="1:15" x14ac:dyDescent="0.2">
      <c r="A161" s="1" t="str">
        <f>MID(Tabla1[[#This Row],[Org 2]],1,2)</f>
        <v>01</v>
      </c>
      <c r="B161" s="30" t="s">
        <v>267</v>
      </c>
      <c r="C161" s="30" t="s">
        <v>93</v>
      </c>
      <c r="D161" s="11" t="str">
        <f>VLOOKUP(Tabla1[[#This Row],[Prog.]],Hoja2!B:C,2,FALSE)</f>
        <v>Archivo municipal</v>
      </c>
      <c r="E161" s="12" t="str">
        <f t="shared" si="4"/>
        <v>6</v>
      </c>
      <c r="F161" s="12" t="str">
        <f t="shared" si="5"/>
        <v>62</v>
      </c>
      <c r="G161" s="30" t="s">
        <v>538</v>
      </c>
      <c r="H161" s="31" t="s">
        <v>539</v>
      </c>
      <c r="I161" s="32">
        <v>3000</v>
      </c>
      <c r="J161" s="32">
        <v>5080</v>
      </c>
      <c r="K161" s="32">
        <v>8080</v>
      </c>
      <c r="L161" s="32">
        <v>8079.53</v>
      </c>
      <c r="M161" s="32">
        <v>8079.53</v>
      </c>
      <c r="N161" s="32">
        <v>1579.53</v>
      </c>
      <c r="O161" s="32">
        <v>1579.53</v>
      </c>
    </row>
    <row r="162" spans="1:15" x14ac:dyDescent="0.2">
      <c r="A162" s="1" t="str">
        <f>MID(Tabla1[[#This Row],[Org 2]],1,2)</f>
        <v>01</v>
      </c>
      <c r="B162" s="30" t="s">
        <v>267</v>
      </c>
      <c r="C162" s="30" t="s">
        <v>93</v>
      </c>
      <c r="D162" s="11" t="str">
        <f>VLOOKUP(Tabla1[[#This Row],[Prog.]],Hoja2!B:C,2,FALSE)</f>
        <v>Archivo municipal</v>
      </c>
      <c r="E162" s="12" t="str">
        <f t="shared" si="4"/>
        <v>6</v>
      </c>
      <c r="F162" s="12" t="str">
        <f t="shared" si="5"/>
        <v>68</v>
      </c>
      <c r="G162" s="30" t="s">
        <v>582</v>
      </c>
      <c r="H162" s="31" t="s">
        <v>583</v>
      </c>
      <c r="I162" s="32">
        <v>7000</v>
      </c>
      <c r="J162" s="32">
        <v>-3300</v>
      </c>
      <c r="K162" s="32">
        <v>3700</v>
      </c>
      <c r="L162" s="32">
        <v>2700</v>
      </c>
      <c r="M162" s="32">
        <v>2700</v>
      </c>
      <c r="N162" s="32">
        <v>0</v>
      </c>
      <c r="O162" s="32">
        <v>0</v>
      </c>
    </row>
    <row r="163" spans="1:15" x14ac:dyDescent="0.2">
      <c r="A163" s="1" t="str">
        <f>MID(Tabla1[[#This Row],[Org 2]],1,2)</f>
        <v>01</v>
      </c>
      <c r="B163" s="30" t="s">
        <v>267</v>
      </c>
      <c r="C163" s="30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30" t="s">
        <v>435</v>
      </c>
      <c r="H163" s="31" t="s">
        <v>436</v>
      </c>
      <c r="I163" s="32">
        <v>17476</v>
      </c>
      <c r="J163" s="32">
        <v>0</v>
      </c>
      <c r="K163" s="32">
        <v>17476</v>
      </c>
      <c r="L163" s="32">
        <v>18335.240000000002</v>
      </c>
      <c r="M163" s="32">
        <v>18335.240000000002</v>
      </c>
      <c r="N163" s="32">
        <v>15497.84</v>
      </c>
      <c r="O163" s="32">
        <v>15497.84</v>
      </c>
    </row>
    <row r="164" spans="1:15" x14ac:dyDescent="0.2">
      <c r="A164" s="1" t="str">
        <f>MID(Tabla1[[#This Row],[Org 2]],1,2)</f>
        <v>01</v>
      </c>
      <c r="B164" s="30" t="s">
        <v>267</v>
      </c>
      <c r="C164" s="30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30" t="s">
        <v>439</v>
      </c>
      <c r="H164" s="31" t="s">
        <v>440</v>
      </c>
      <c r="I164" s="32">
        <v>11770</v>
      </c>
      <c r="J164" s="32">
        <v>0</v>
      </c>
      <c r="K164" s="32">
        <v>11770</v>
      </c>
      <c r="L164" s="32">
        <v>12936.61</v>
      </c>
      <c r="M164" s="32">
        <v>12936.61</v>
      </c>
      <c r="N164" s="32">
        <v>11016.38</v>
      </c>
      <c r="O164" s="32">
        <v>11016.38</v>
      </c>
    </row>
    <row r="165" spans="1:15" x14ac:dyDescent="0.2">
      <c r="A165" s="1" t="str">
        <f>MID(Tabla1[[#This Row],[Org 2]],1,2)</f>
        <v>01</v>
      </c>
      <c r="B165" s="30" t="s">
        <v>267</v>
      </c>
      <c r="C165" s="30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30" t="s">
        <v>441</v>
      </c>
      <c r="H165" s="31" t="s">
        <v>442</v>
      </c>
      <c r="I165" s="32">
        <v>9976</v>
      </c>
      <c r="J165" s="32">
        <v>0</v>
      </c>
      <c r="K165" s="32">
        <v>9976</v>
      </c>
      <c r="L165" s="32">
        <v>10026.540000000001</v>
      </c>
      <c r="M165" s="32">
        <v>10026.540000000001</v>
      </c>
      <c r="N165" s="32">
        <v>7907.13</v>
      </c>
      <c r="O165" s="32">
        <v>7907.13</v>
      </c>
    </row>
    <row r="166" spans="1:15" x14ac:dyDescent="0.2">
      <c r="A166" s="1" t="str">
        <f>MID(Tabla1[[#This Row],[Org 2]],1,2)</f>
        <v>01</v>
      </c>
      <c r="B166" s="30" t="s">
        <v>267</v>
      </c>
      <c r="C166" s="30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30" t="s">
        <v>443</v>
      </c>
      <c r="H166" s="31" t="s">
        <v>444</v>
      </c>
      <c r="I166" s="32">
        <v>14952</v>
      </c>
      <c r="J166" s="32">
        <v>0</v>
      </c>
      <c r="K166" s="32">
        <v>14952</v>
      </c>
      <c r="L166" s="32">
        <v>16170.39</v>
      </c>
      <c r="M166" s="32">
        <v>16170.39</v>
      </c>
      <c r="N166" s="32">
        <v>13521.22</v>
      </c>
      <c r="O166" s="32">
        <v>13521.22</v>
      </c>
    </row>
    <row r="167" spans="1:15" x14ac:dyDescent="0.2">
      <c r="A167" s="1" t="str">
        <f>MID(Tabla1[[#This Row],[Org 2]],1,2)</f>
        <v>01</v>
      </c>
      <c r="B167" s="30" t="s">
        <v>267</v>
      </c>
      <c r="C167" s="30" t="s">
        <v>94</v>
      </c>
      <c r="D167" s="11" t="str">
        <f>VLOOKUP(Tabla1[[#This Row],[Prog.]],Hoja2!B:C,2,FALSE)</f>
        <v>Gobierno y relaciones</v>
      </c>
      <c r="E167" s="12" t="str">
        <f t="shared" si="4"/>
        <v>1</v>
      </c>
      <c r="F167" s="12" t="str">
        <f t="shared" si="5"/>
        <v>12</v>
      </c>
      <c r="G167" s="30" t="s">
        <v>445</v>
      </c>
      <c r="H167" s="31" t="s">
        <v>446</v>
      </c>
      <c r="I167" s="32">
        <v>27787</v>
      </c>
      <c r="J167" s="32">
        <v>0</v>
      </c>
      <c r="K167" s="32">
        <v>27787</v>
      </c>
      <c r="L167" s="32">
        <v>28111.1</v>
      </c>
      <c r="M167" s="32">
        <v>28111.1</v>
      </c>
      <c r="N167" s="32">
        <v>24064.76</v>
      </c>
      <c r="O167" s="32">
        <v>24064.76</v>
      </c>
    </row>
    <row r="168" spans="1:15" x14ac:dyDescent="0.2">
      <c r="A168" s="1" t="str">
        <f>MID(Tabla1[[#This Row],[Org 2]],1,2)</f>
        <v>01</v>
      </c>
      <c r="B168" s="30" t="s">
        <v>267</v>
      </c>
      <c r="C168" s="30" t="s">
        <v>94</v>
      </c>
      <c r="D168" s="11" t="str">
        <f>VLOOKUP(Tabla1[[#This Row],[Prog.]],Hoja2!B:C,2,FALSE)</f>
        <v>Gobierno y relaciones</v>
      </c>
      <c r="E168" s="12" t="str">
        <f t="shared" si="4"/>
        <v>1</v>
      </c>
      <c r="F168" s="12" t="str">
        <f t="shared" si="5"/>
        <v>12</v>
      </c>
      <c r="G168" s="30" t="s">
        <v>447</v>
      </c>
      <c r="H168" s="31" t="s">
        <v>448</v>
      </c>
      <c r="I168" s="32">
        <v>63175</v>
      </c>
      <c r="J168" s="32">
        <v>13000</v>
      </c>
      <c r="K168" s="32">
        <v>76175</v>
      </c>
      <c r="L168" s="32">
        <v>63956.23</v>
      </c>
      <c r="M168" s="32">
        <v>63956.23</v>
      </c>
      <c r="N168" s="32">
        <v>54701.65</v>
      </c>
      <c r="O168" s="32">
        <v>54701.65</v>
      </c>
    </row>
    <row r="169" spans="1:15" x14ac:dyDescent="0.2">
      <c r="A169" s="1" t="str">
        <f>MID(Tabla1[[#This Row],[Org 2]],1,2)</f>
        <v>01</v>
      </c>
      <c r="B169" s="30" t="s">
        <v>267</v>
      </c>
      <c r="C169" s="30" t="s">
        <v>94</v>
      </c>
      <c r="D169" s="11" t="str">
        <f>VLOOKUP(Tabla1[[#This Row],[Prog.]],Hoja2!B:C,2,FALSE)</f>
        <v>Gobierno y relaciones</v>
      </c>
      <c r="E169" s="12" t="str">
        <f t="shared" si="4"/>
        <v>1</v>
      </c>
      <c r="F169" s="12" t="str">
        <f t="shared" si="5"/>
        <v>12</v>
      </c>
      <c r="G169" s="30" t="s">
        <v>449</v>
      </c>
      <c r="H169" s="31" t="s">
        <v>450</v>
      </c>
      <c r="I169" s="32">
        <v>6818</v>
      </c>
      <c r="J169" s="32">
        <v>0</v>
      </c>
      <c r="K169" s="32">
        <v>6818</v>
      </c>
      <c r="L169" s="32">
        <v>9342.99</v>
      </c>
      <c r="M169" s="32">
        <v>9342.99</v>
      </c>
      <c r="N169" s="32">
        <v>7690.33</v>
      </c>
      <c r="O169" s="32">
        <v>7690.33</v>
      </c>
    </row>
    <row r="170" spans="1:15" x14ac:dyDescent="0.2">
      <c r="A170" s="1" t="str">
        <f>MID(Tabla1[[#This Row],[Org 2]],1,2)</f>
        <v>01</v>
      </c>
      <c r="B170" s="30" t="s">
        <v>267</v>
      </c>
      <c r="C170" s="30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20</v>
      </c>
      <c r="G170" s="30" t="s">
        <v>458</v>
      </c>
      <c r="H170" s="31" t="s">
        <v>459</v>
      </c>
      <c r="I170" s="32">
        <v>4500</v>
      </c>
      <c r="J170" s="32">
        <v>0</v>
      </c>
      <c r="K170" s="32">
        <v>4500</v>
      </c>
      <c r="L170" s="32">
        <v>2552.89</v>
      </c>
      <c r="M170" s="32">
        <v>2552.89</v>
      </c>
      <c r="N170" s="32">
        <v>1994.68</v>
      </c>
      <c r="O170" s="32">
        <v>1994.68</v>
      </c>
    </row>
    <row r="171" spans="1:15" x14ac:dyDescent="0.2">
      <c r="A171" s="1" t="str">
        <f>MID(Tabla1[[#This Row],[Org 2]],1,2)</f>
        <v>01</v>
      </c>
      <c r="B171" s="30" t="s">
        <v>267</v>
      </c>
      <c r="C171" s="30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21</v>
      </c>
      <c r="G171" s="30" t="s">
        <v>464</v>
      </c>
      <c r="H171" s="31" t="s">
        <v>465</v>
      </c>
      <c r="I171" s="32">
        <v>3500</v>
      </c>
      <c r="J171" s="32">
        <v>0</v>
      </c>
      <c r="K171" s="32">
        <v>3500</v>
      </c>
      <c r="L171" s="32">
        <v>2140.3200000000002</v>
      </c>
      <c r="M171" s="32">
        <v>2140.3200000000002</v>
      </c>
      <c r="N171" s="32">
        <v>2078.48</v>
      </c>
      <c r="O171" s="32">
        <v>2078.48</v>
      </c>
    </row>
    <row r="172" spans="1:15" x14ac:dyDescent="0.2">
      <c r="A172" s="1" t="str">
        <f>MID(Tabla1[[#This Row],[Org 2]],1,2)</f>
        <v>01</v>
      </c>
      <c r="B172" s="30" t="s">
        <v>267</v>
      </c>
      <c r="C172" s="30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22</v>
      </c>
      <c r="G172" s="30" t="s">
        <v>470</v>
      </c>
      <c r="H172" s="31" t="s">
        <v>471</v>
      </c>
      <c r="I172" s="32">
        <v>50500</v>
      </c>
      <c r="J172" s="32">
        <v>0</v>
      </c>
      <c r="K172" s="32">
        <v>50500</v>
      </c>
      <c r="L172" s="32">
        <v>55050.78</v>
      </c>
      <c r="M172" s="32">
        <v>55050.78</v>
      </c>
      <c r="N172" s="32">
        <v>48896.14</v>
      </c>
      <c r="O172" s="32">
        <v>48896.14</v>
      </c>
    </row>
    <row r="173" spans="1:15" x14ac:dyDescent="0.2">
      <c r="A173" s="1" t="str">
        <f>MID(Tabla1[[#This Row],[Org 2]],1,2)</f>
        <v>01</v>
      </c>
      <c r="B173" s="30" t="s">
        <v>267</v>
      </c>
      <c r="C173" s="30" t="s">
        <v>94</v>
      </c>
      <c r="D173" s="11" t="str">
        <f>VLOOKUP(Tabla1[[#This Row],[Prog.]],Hoja2!B:C,2,FALSE)</f>
        <v>Gobierno y relaciones</v>
      </c>
      <c r="E173" s="12" t="str">
        <f t="shared" si="4"/>
        <v>2</v>
      </c>
      <c r="F173" s="12" t="str">
        <f t="shared" si="5"/>
        <v>22</v>
      </c>
      <c r="G173" s="30" t="s">
        <v>480</v>
      </c>
      <c r="H173" s="31" t="s">
        <v>481</v>
      </c>
      <c r="I173" s="32">
        <v>59000</v>
      </c>
      <c r="J173" s="32">
        <v>0</v>
      </c>
      <c r="K173" s="32">
        <v>59000</v>
      </c>
      <c r="L173" s="32">
        <v>23837</v>
      </c>
      <c r="M173" s="32">
        <v>23837</v>
      </c>
      <c r="N173" s="32">
        <v>13854.5</v>
      </c>
      <c r="O173" s="32">
        <v>13854.5</v>
      </c>
    </row>
    <row r="174" spans="1:15" x14ac:dyDescent="0.2">
      <c r="A174" s="1" t="str">
        <f>MID(Tabla1[[#This Row],[Org 2]],1,2)</f>
        <v>01</v>
      </c>
      <c r="B174" s="30" t="s">
        <v>267</v>
      </c>
      <c r="C174" s="30" t="s">
        <v>94</v>
      </c>
      <c r="D174" s="11" t="str">
        <f>VLOOKUP(Tabla1[[#This Row],[Prog.]],Hoja2!B:C,2,FALSE)</f>
        <v>Gobierno y relaciones</v>
      </c>
      <c r="E174" s="12" t="str">
        <f t="shared" si="4"/>
        <v>2</v>
      </c>
      <c r="F174" s="12" t="str">
        <f t="shared" si="5"/>
        <v>22</v>
      </c>
      <c r="G174" s="30" t="s">
        <v>484</v>
      </c>
      <c r="H174" s="31" t="s">
        <v>485</v>
      </c>
      <c r="I174" s="32">
        <v>25000</v>
      </c>
      <c r="J174" s="32">
        <v>0</v>
      </c>
      <c r="K174" s="32">
        <v>25000</v>
      </c>
      <c r="L174" s="32">
        <v>25931.56</v>
      </c>
      <c r="M174" s="32">
        <v>25931.56</v>
      </c>
      <c r="N174" s="32">
        <v>12675.85</v>
      </c>
      <c r="O174" s="32">
        <v>12675.85</v>
      </c>
    </row>
    <row r="175" spans="1:15" x14ac:dyDescent="0.2">
      <c r="A175" s="1" t="str">
        <f>MID(Tabla1[[#This Row],[Org 2]],1,2)</f>
        <v>01</v>
      </c>
      <c r="B175" s="30" t="s">
        <v>267</v>
      </c>
      <c r="C175" s="30" t="s">
        <v>94</v>
      </c>
      <c r="D175" s="11" t="str">
        <f>VLOOKUP(Tabla1[[#This Row],[Prog.]],Hoja2!B:C,2,FALSE)</f>
        <v>Gobierno y relaciones</v>
      </c>
      <c r="E175" s="12" t="str">
        <f t="shared" si="4"/>
        <v>2</v>
      </c>
      <c r="F175" s="12" t="str">
        <f t="shared" si="5"/>
        <v>23</v>
      </c>
      <c r="G175" s="30" t="s">
        <v>496</v>
      </c>
      <c r="H175" s="31" t="s">
        <v>497</v>
      </c>
      <c r="I175" s="32">
        <v>13000</v>
      </c>
      <c r="J175" s="32">
        <v>0</v>
      </c>
      <c r="K175" s="32">
        <v>13000</v>
      </c>
      <c r="L175" s="32">
        <v>9000</v>
      </c>
      <c r="M175" s="32">
        <v>9000</v>
      </c>
      <c r="N175" s="32">
        <v>9000</v>
      </c>
      <c r="O175" s="32">
        <v>9000</v>
      </c>
    </row>
    <row r="176" spans="1:15" x14ac:dyDescent="0.2">
      <c r="A176" s="1" t="str">
        <f>MID(Tabla1[[#This Row],[Org 2]],1,2)</f>
        <v>01</v>
      </c>
      <c r="B176" s="30" t="s">
        <v>267</v>
      </c>
      <c r="C176" s="30" t="s">
        <v>94</v>
      </c>
      <c r="D176" s="11" t="str">
        <f>VLOOKUP(Tabla1[[#This Row],[Prog.]],Hoja2!B:C,2,FALSE)</f>
        <v>Gobierno y relaciones</v>
      </c>
      <c r="E176" s="12" t="str">
        <f t="shared" si="4"/>
        <v>4</v>
      </c>
      <c r="F176" s="12" t="str">
        <f t="shared" si="5"/>
        <v>46</v>
      </c>
      <c r="G176" s="30" t="s">
        <v>584</v>
      </c>
      <c r="H176" s="31" t="s">
        <v>585</v>
      </c>
      <c r="I176" s="32">
        <v>13700</v>
      </c>
      <c r="J176" s="32">
        <v>0</v>
      </c>
      <c r="K176" s="32">
        <v>13700</v>
      </c>
      <c r="L176" s="32">
        <v>0</v>
      </c>
      <c r="M176" s="32">
        <v>0</v>
      </c>
      <c r="N176" s="32">
        <v>0</v>
      </c>
      <c r="O176" s="32">
        <v>0</v>
      </c>
    </row>
    <row r="177" spans="1:15" x14ac:dyDescent="0.2">
      <c r="A177" s="1" t="str">
        <f>MID(Tabla1[[#This Row],[Org 2]],1,2)</f>
        <v>01</v>
      </c>
      <c r="B177" s="30" t="s">
        <v>267</v>
      </c>
      <c r="C177" s="30" t="s">
        <v>94</v>
      </c>
      <c r="D177" s="11" t="str">
        <f>VLOOKUP(Tabla1[[#This Row],[Prog.]],Hoja2!B:C,2,FALSE)</f>
        <v>Gobierno y relaciones</v>
      </c>
      <c r="E177" s="12" t="str">
        <f t="shared" si="4"/>
        <v>4</v>
      </c>
      <c r="F177" s="12" t="str">
        <f t="shared" si="5"/>
        <v>46</v>
      </c>
      <c r="G177" s="30" t="s">
        <v>586</v>
      </c>
      <c r="H177" s="31" t="s">
        <v>587</v>
      </c>
      <c r="I177" s="32">
        <v>46000</v>
      </c>
      <c r="J177" s="32">
        <v>0</v>
      </c>
      <c r="K177" s="32">
        <v>46000</v>
      </c>
      <c r="L177" s="32">
        <v>42547.839999999997</v>
      </c>
      <c r="M177" s="32">
        <v>42547.839999999997</v>
      </c>
      <c r="N177" s="32">
        <v>42547.839999999997</v>
      </c>
      <c r="O177" s="32">
        <v>42547.839999999997</v>
      </c>
    </row>
    <row r="178" spans="1:15" x14ac:dyDescent="0.2">
      <c r="A178" s="1" t="str">
        <f>MID(Tabla1[[#This Row],[Org 2]],1,2)</f>
        <v>01</v>
      </c>
      <c r="B178" s="30" t="s">
        <v>267</v>
      </c>
      <c r="C178" s="30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30" t="s">
        <v>435</v>
      </c>
      <c r="H178" s="31" t="s">
        <v>436</v>
      </c>
      <c r="I178" s="32">
        <v>122329</v>
      </c>
      <c r="J178" s="32">
        <v>0</v>
      </c>
      <c r="K178" s="32">
        <v>122329</v>
      </c>
      <c r="L178" s="32">
        <v>88378.96</v>
      </c>
      <c r="M178" s="32">
        <v>88378.96</v>
      </c>
      <c r="N178" s="32">
        <v>74998.009999999995</v>
      </c>
      <c r="O178" s="32">
        <v>74998.009999999995</v>
      </c>
    </row>
    <row r="179" spans="1:15" x14ac:dyDescent="0.2">
      <c r="A179" s="1" t="str">
        <f>MID(Tabla1[[#This Row],[Org 2]],1,2)</f>
        <v>01</v>
      </c>
      <c r="B179" s="30" t="s">
        <v>267</v>
      </c>
      <c r="C179" s="30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30" t="s">
        <v>437</v>
      </c>
      <c r="H179" s="31" t="s">
        <v>438</v>
      </c>
      <c r="I179" s="32">
        <v>30734</v>
      </c>
      <c r="J179" s="32">
        <v>0</v>
      </c>
      <c r="K179" s="32">
        <v>30734</v>
      </c>
      <c r="L179" s="32">
        <v>15985.91</v>
      </c>
      <c r="M179" s="32">
        <v>15985.91</v>
      </c>
      <c r="N179" s="32">
        <v>13530.83</v>
      </c>
      <c r="O179" s="32">
        <v>13530.83</v>
      </c>
    </row>
    <row r="180" spans="1:15" x14ac:dyDescent="0.2">
      <c r="A180" s="1" t="str">
        <f>MID(Tabla1[[#This Row],[Org 2]],1,2)</f>
        <v>01</v>
      </c>
      <c r="B180" s="30" t="s">
        <v>267</v>
      </c>
      <c r="C180" s="30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30" t="s">
        <v>439</v>
      </c>
      <c r="H180" s="31" t="s">
        <v>440</v>
      </c>
      <c r="I180" s="32">
        <v>153004</v>
      </c>
      <c r="J180" s="32">
        <v>0</v>
      </c>
      <c r="K180" s="32">
        <v>153004</v>
      </c>
      <c r="L180" s="32">
        <v>149908.04999999999</v>
      </c>
      <c r="M180" s="32">
        <v>149908.04999999999</v>
      </c>
      <c r="N180" s="32">
        <v>118755.72</v>
      </c>
      <c r="O180" s="32">
        <v>118755.72</v>
      </c>
    </row>
    <row r="181" spans="1:15" x14ac:dyDescent="0.2">
      <c r="A181" s="1" t="str">
        <f>MID(Tabla1[[#This Row],[Org 2]],1,2)</f>
        <v>01</v>
      </c>
      <c r="B181" s="30" t="s">
        <v>267</v>
      </c>
      <c r="C181" s="30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30" t="s">
        <v>441</v>
      </c>
      <c r="H181" s="31" t="s">
        <v>442</v>
      </c>
      <c r="I181" s="32">
        <v>29928</v>
      </c>
      <c r="J181" s="32">
        <v>0</v>
      </c>
      <c r="K181" s="32">
        <v>29928</v>
      </c>
      <c r="L181" s="32">
        <v>39306.800000000003</v>
      </c>
      <c r="M181" s="32">
        <v>39306.800000000003</v>
      </c>
      <c r="N181" s="32">
        <v>29650.46</v>
      </c>
      <c r="O181" s="32">
        <v>29650.46</v>
      </c>
    </row>
    <row r="182" spans="1:15" x14ac:dyDescent="0.2">
      <c r="A182" s="1" t="str">
        <f>MID(Tabla1[[#This Row],[Org 2]],1,2)</f>
        <v>01</v>
      </c>
      <c r="B182" s="30" t="s">
        <v>267</v>
      </c>
      <c r="C182" s="30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30" t="s">
        <v>443</v>
      </c>
      <c r="H182" s="31" t="s">
        <v>444</v>
      </c>
      <c r="I182" s="32">
        <v>88295</v>
      </c>
      <c r="J182" s="32">
        <v>0</v>
      </c>
      <c r="K182" s="32">
        <v>88295</v>
      </c>
      <c r="L182" s="32">
        <v>89555.839999999997</v>
      </c>
      <c r="M182" s="32">
        <v>89555.839999999997</v>
      </c>
      <c r="N182" s="32">
        <v>77062.3</v>
      </c>
      <c r="O182" s="32">
        <v>77062.3</v>
      </c>
    </row>
    <row r="183" spans="1:15" x14ac:dyDescent="0.2">
      <c r="A183" s="1" t="str">
        <f>MID(Tabla1[[#This Row],[Org 2]],1,2)</f>
        <v>01</v>
      </c>
      <c r="B183" s="30" t="s">
        <v>267</v>
      </c>
      <c r="C183" s="30" t="s">
        <v>95</v>
      </c>
      <c r="D183" s="11" t="str">
        <f>VLOOKUP(Tabla1[[#This Row],[Prog.]],Hoja2!B:C,2,FALSE)</f>
        <v>Intervención General</v>
      </c>
      <c r="E183" s="12" t="str">
        <f t="shared" si="4"/>
        <v>1</v>
      </c>
      <c r="F183" s="12" t="str">
        <f t="shared" si="5"/>
        <v>12</v>
      </c>
      <c r="G183" s="30" t="s">
        <v>445</v>
      </c>
      <c r="H183" s="31" t="s">
        <v>446</v>
      </c>
      <c r="I183" s="32">
        <v>217972</v>
      </c>
      <c r="J183" s="32">
        <v>0</v>
      </c>
      <c r="K183" s="32">
        <v>217972</v>
      </c>
      <c r="L183" s="32">
        <v>181917.75</v>
      </c>
      <c r="M183" s="32">
        <v>181917.75</v>
      </c>
      <c r="N183" s="32">
        <v>152906.19</v>
      </c>
      <c r="O183" s="32">
        <v>152906.19</v>
      </c>
    </row>
    <row r="184" spans="1:15" x14ac:dyDescent="0.2">
      <c r="A184" s="1" t="str">
        <f>MID(Tabla1[[#This Row],[Org 2]],1,2)</f>
        <v>01</v>
      </c>
      <c r="B184" s="30" t="s">
        <v>267</v>
      </c>
      <c r="C184" s="30" t="s">
        <v>95</v>
      </c>
      <c r="D184" s="11" t="str">
        <f>VLOOKUP(Tabla1[[#This Row],[Prog.]],Hoja2!B:C,2,FALSE)</f>
        <v>Intervención General</v>
      </c>
      <c r="E184" s="12" t="str">
        <f t="shared" si="4"/>
        <v>1</v>
      </c>
      <c r="F184" s="12" t="str">
        <f t="shared" si="5"/>
        <v>12</v>
      </c>
      <c r="G184" s="30" t="s">
        <v>447</v>
      </c>
      <c r="H184" s="31" t="s">
        <v>448</v>
      </c>
      <c r="I184" s="32">
        <v>555019</v>
      </c>
      <c r="J184" s="32">
        <v>-50000</v>
      </c>
      <c r="K184" s="32">
        <v>505019</v>
      </c>
      <c r="L184" s="32">
        <v>476841.68</v>
      </c>
      <c r="M184" s="32">
        <v>476841.68</v>
      </c>
      <c r="N184" s="32">
        <v>405647.95</v>
      </c>
      <c r="O184" s="32">
        <v>405647.95</v>
      </c>
    </row>
    <row r="185" spans="1:15" x14ac:dyDescent="0.2">
      <c r="A185" s="1" t="str">
        <f>MID(Tabla1[[#This Row],[Org 2]],1,2)</f>
        <v>01</v>
      </c>
      <c r="B185" s="30" t="s">
        <v>267</v>
      </c>
      <c r="C185" s="30" t="s">
        <v>95</v>
      </c>
      <c r="D185" s="11" t="str">
        <f>VLOOKUP(Tabla1[[#This Row],[Prog.]],Hoja2!B:C,2,FALSE)</f>
        <v>Intervención General</v>
      </c>
      <c r="E185" s="12" t="str">
        <f t="shared" si="4"/>
        <v>1</v>
      </c>
      <c r="F185" s="12" t="str">
        <f t="shared" si="5"/>
        <v>12</v>
      </c>
      <c r="G185" s="30" t="s">
        <v>449</v>
      </c>
      <c r="H185" s="31" t="s">
        <v>450</v>
      </c>
      <c r="I185" s="32">
        <v>41531</v>
      </c>
      <c r="J185" s="32">
        <v>0</v>
      </c>
      <c r="K185" s="32">
        <v>41531</v>
      </c>
      <c r="L185" s="32">
        <v>45234.02</v>
      </c>
      <c r="M185" s="32">
        <v>45234.02</v>
      </c>
      <c r="N185" s="32">
        <v>38319.040000000001</v>
      </c>
      <c r="O185" s="32">
        <v>38319.040000000001</v>
      </c>
    </row>
    <row r="186" spans="1:15" x14ac:dyDescent="0.2">
      <c r="A186" s="1" t="str">
        <f>MID(Tabla1[[#This Row],[Org 2]],1,2)</f>
        <v>01</v>
      </c>
      <c r="B186" s="30" t="s">
        <v>267</v>
      </c>
      <c r="C186" s="30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20</v>
      </c>
      <c r="G186" s="30" t="s">
        <v>458</v>
      </c>
      <c r="H186" s="31" t="s">
        <v>459</v>
      </c>
      <c r="I186" s="32">
        <v>2000</v>
      </c>
      <c r="J186" s="32">
        <v>0</v>
      </c>
      <c r="K186" s="32">
        <v>2000</v>
      </c>
      <c r="L186" s="32">
        <v>786.6</v>
      </c>
      <c r="M186" s="32">
        <v>786.6</v>
      </c>
      <c r="N186" s="32">
        <v>479.16</v>
      </c>
      <c r="O186" s="32">
        <v>479.16</v>
      </c>
    </row>
    <row r="187" spans="1:15" x14ac:dyDescent="0.2">
      <c r="A187" s="1" t="str">
        <f>MID(Tabla1[[#This Row],[Org 2]],1,2)</f>
        <v>01</v>
      </c>
      <c r="B187" s="30" t="s">
        <v>267</v>
      </c>
      <c r="C187" s="30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21</v>
      </c>
      <c r="G187" s="30" t="s">
        <v>464</v>
      </c>
      <c r="H187" s="31" t="s">
        <v>465</v>
      </c>
      <c r="I187" s="32">
        <v>1000</v>
      </c>
      <c r="J187" s="32">
        <v>0</v>
      </c>
      <c r="K187" s="32">
        <v>1000</v>
      </c>
      <c r="L187" s="32">
        <v>399</v>
      </c>
      <c r="M187" s="32">
        <v>399</v>
      </c>
      <c r="N187" s="32">
        <v>241.6</v>
      </c>
      <c r="O187" s="32">
        <v>241.6</v>
      </c>
    </row>
    <row r="188" spans="1:15" x14ac:dyDescent="0.2">
      <c r="A188" s="1" t="str">
        <f>MID(Tabla1[[#This Row],[Org 2]],1,2)</f>
        <v>01</v>
      </c>
      <c r="B188" s="30" t="s">
        <v>267</v>
      </c>
      <c r="C188" s="30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22</v>
      </c>
      <c r="G188" s="30" t="s">
        <v>480</v>
      </c>
      <c r="H188" s="31" t="s">
        <v>481</v>
      </c>
      <c r="I188" s="32">
        <v>100</v>
      </c>
      <c r="J188" s="32">
        <v>0</v>
      </c>
      <c r="K188" s="32">
        <v>100</v>
      </c>
      <c r="L188" s="32">
        <v>19.2</v>
      </c>
      <c r="M188" s="32">
        <v>19.2</v>
      </c>
      <c r="N188" s="32">
        <v>19.2</v>
      </c>
      <c r="O188" s="32">
        <v>19.2</v>
      </c>
    </row>
    <row r="189" spans="1:15" x14ac:dyDescent="0.2">
      <c r="A189" s="1" t="str">
        <f>MID(Tabla1[[#This Row],[Org 2]],1,2)</f>
        <v>01</v>
      </c>
      <c r="B189" s="30" t="s">
        <v>267</v>
      </c>
      <c r="C189" s="30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22</v>
      </c>
      <c r="G189" s="30" t="s">
        <v>484</v>
      </c>
      <c r="H189" s="31" t="s">
        <v>485</v>
      </c>
      <c r="I189" s="32">
        <v>1000</v>
      </c>
      <c r="J189" s="32">
        <v>0</v>
      </c>
      <c r="K189" s="32">
        <v>1000</v>
      </c>
      <c r="L189" s="32">
        <v>0</v>
      </c>
      <c r="M189" s="32">
        <v>0</v>
      </c>
      <c r="N189" s="32">
        <v>0</v>
      </c>
      <c r="O189" s="32">
        <v>0</v>
      </c>
    </row>
    <row r="190" spans="1:15" x14ac:dyDescent="0.2">
      <c r="A190" s="1" t="str">
        <f>MID(Tabla1[[#This Row],[Org 2]],1,2)</f>
        <v>01</v>
      </c>
      <c r="B190" s="30" t="s">
        <v>267</v>
      </c>
      <c r="C190" s="30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22</v>
      </c>
      <c r="G190" s="30" t="s">
        <v>488</v>
      </c>
      <c r="H190" s="31" t="s">
        <v>489</v>
      </c>
      <c r="I190" s="32">
        <v>64260</v>
      </c>
      <c r="J190" s="32">
        <v>0</v>
      </c>
      <c r="K190" s="32">
        <v>64260</v>
      </c>
      <c r="L190" s="32">
        <v>55976</v>
      </c>
      <c r="M190" s="32">
        <v>55975.99</v>
      </c>
      <c r="N190" s="32">
        <v>22022</v>
      </c>
      <c r="O190" s="32">
        <v>22022</v>
      </c>
    </row>
    <row r="191" spans="1:15" x14ac:dyDescent="0.2">
      <c r="A191" s="1" t="str">
        <f>MID(Tabla1[[#This Row],[Org 2]],1,2)</f>
        <v>01</v>
      </c>
      <c r="B191" s="30" t="s">
        <v>267</v>
      </c>
      <c r="C191" s="30" t="s">
        <v>95</v>
      </c>
      <c r="D191" s="11" t="str">
        <f>VLOOKUP(Tabla1[[#This Row],[Prog.]],Hoja2!B:C,2,FALSE)</f>
        <v>Intervención General</v>
      </c>
      <c r="E191" s="12" t="str">
        <f t="shared" si="4"/>
        <v>2</v>
      </c>
      <c r="F191" s="12" t="str">
        <f t="shared" si="5"/>
        <v>23</v>
      </c>
      <c r="G191" s="30" t="s">
        <v>492</v>
      </c>
      <c r="H191" s="31" t="s">
        <v>493</v>
      </c>
      <c r="I191" s="32">
        <v>400</v>
      </c>
      <c r="J191" s="32">
        <v>0</v>
      </c>
      <c r="K191" s="32">
        <v>400</v>
      </c>
      <c r="L191" s="32">
        <v>193.89</v>
      </c>
      <c r="M191" s="32">
        <v>193.89</v>
      </c>
      <c r="N191" s="32">
        <v>193.89</v>
      </c>
      <c r="O191" s="32">
        <v>0</v>
      </c>
    </row>
    <row r="192" spans="1:15" x14ac:dyDescent="0.2">
      <c r="A192" s="1" t="str">
        <f>MID(Tabla1[[#This Row],[Org 2]],1,2)</f>
        <v>01</v>
      </c>
      <c r="B192" s="30" t="s">
        <v>267</v>
      </c>
      <c r="C192" s="30" t="s">
        <v>95</v>
      </c>
      <c r="D192" s="11" t="str">
        <f>VLOOKUP(Tabla1[[#This Row],[Prog.]],Hoja2!B:C,2,FALSE)</f>
        <v>Intervención General</v>
      </c>
      <c r="E192" s="12" t="str">
        <f t="shared" si="4"/>
        <v>2</v>
      </c>
      <c r="F192" s="12" t="str">
        <f t="shared" si="5"/>
        <v>23</v>
      </c>
      <c r="G192" s="30" t="s">
        <v>494</v>
      </c>
      <c r="H192" s="31" t="s">
        <v>495</v>
      </c>
      <c r="I192" s="32">
        <v>400</v>
      </c>
      <c r="J192" s="32">
        <v>0</v>
      </c>
      <c r="K192" s="32">
        <v>400</v>
      </c>
      <c r="L192" s="32">
        <v>0</v>
      </c>
      <c r="M192" s="32">
        <v>0</v>
      </c>
      <c r="N192" s="32">
        <v>0</v>
      </c>
      <c r="O192" s="32">
        <v>0</v>
      </c>
    </row>
    <row r="193" spans="1:15" x14ac:dyDescent="0.2">
      <c r="A193" s="1" t="str">
        <f>MID(Tabla1[[#This Row],[Org 2]],1,2)</f>
        <v>01</v>
      </c>
      <c r="B193" s="30" t="s">
        <v>267</v>
      </c>
      <c r="C193" s="30" t="s">
        <v>95</v>
      </c>
      <c r="D193" s="11" t="str">
        <f>VLOOKUP(Tabla1[[#This Row],[Prog.]],Hoja2!B:C,2,FALSE)</f>
        <v>Intervención General</v>
      </c>
      <c r="E193" s="12" t="str">
        <f t="shared" si="4"/>
        <v>2</v>
      </c>
      <c r="F193" s="12" t="str">
        <f t="shared" si="5"/>
        <v>23</v>
      </c>
      <c r="G193" s="30" t="s">
        <v>496</v>
      </c>
      <c r="H193" s="31" t="s">
        <v>497</v>
      </c>
      <c r="I193" s="32">
        <v>200</v>
      </c>
      <c r="J193" s="32">
        <v>0</v>
      </c>
      <c r="K193" s="32">
        <v>200</v>
      </c>
      <c r="L193" s="32">
        <v>0</v>
      </c>
      <c r="M193" s="32">
        <v>0</v>
      </c>
      <c r="N193" s="32">
        <v>0</v>
      </c>
      <c r="O193" s="32">
        <v>0</v>
      </c>
    </row>
    <row r="194" spans="1:15" x14ac:dyDescent="0.2">
      <c r="A194" s="1" t="str">
        <f>MID(Tabla1[[#This Row],[Org 2]],1,2)</f>
        <v>02</v>
      </c>
      <c r="B194" s="30" t="s">
        <v>268</v>
      </c>
      <c r="C194" s="30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30" t="s">
        <v>435</v>
      </c>
      <c r="H194" s="31" t="s">
        <v>436</v>
      </c>
      <c r="I194" s="32">
        <v>78640</v>
      </c>
      <c r="J194" s="32">
        <v>0</v>
      </c>
      <c r="K194" s="32">
        <v>78640</v>
      </c>
      <c r="L194" s="32">
        <v>64127.49</v>
      </c>
      <c r="M194" s="32">
        <v>64127.49</v>
      </c>
      <c r="N194" s="32">
        <v>55584.61</v>
      </c>
      <c r="O194" s="32">
        <v>55584.61</v>
      </c>
    </row>
    <row r="195" spans="1:15" x14ac:dyDescent="0.2">
      <c r="A195" s="1" t="str">
        <f>MID(Tabla1[[#This Row],[Org 2]],1,2)</f>
        <v>02</v>
      </c>
      <c r="B195" s="30" t="s">
        <v>268</v>
      </c>
      <c r="C195" s="30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30" t="s">
        <v>439</v>
      </c>
      <c r="H195" s="31" t="s">
        <v>440</v>
      </c>
      <c r="I195" s="32">
        <v>47078</v>
      </c>
      <c r="J195" s="32">
        <v>0</v>
      </c>
      <c r="K195" s="32">
        <v>47078</v>
      </c>
      <c r="L195" s="32">
        <v>33032.269999999997</v>
      </c>
      <c r="M195" s="32">
        <v>33032.269999999997</v>
      </c>
      <c r="N195" s="32">
        <v>27328.02</v>
      </c>
      <c r="O195" s="32">
        <v>27328.02</v>
      </c>
    </row>
    <row r="196" spans="1:15" x14ac:dyDescent="0.2">
      <c r="A196" s="1" t="str">
        <f>MID(Tabla1[[#This Row],[Org 2]],1,2)</f>
        <v>02</v>
      </c>
      <c r="B196" s="30" t="s">
        <v>268</v>
      </c>
      <c r="C196" s="30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30" t="s">
        <v>443</v>
      </c>
      <c r="H196" s="31" t="s">
        <v>444</v>
      </c>
      <c r="I196" s="32">
        <v>31726</v>
      </c>
      <c r="J196" s="32">
        <v>0</v>
      </c>
      <c r="K196" s="32">
        <v>31726</v>
      </c>
      <c r="L196" s="32">
        <v>33678.699999999997</v>
      </c>
      <c r="M196" s="32">
        <v>33678.699999999997</v>
      </c>
      <c r="N196" s="32">
        <v>28938.720000000001</v>
      </c>
      <c r="O196" s="32">
        <v>28938.720000000001</v>
      </c>
    </row>
    <row r="197" spans="1:15" x14ac:dyDescent="0.2">
      <c r="A197" s="1" t="str">
        <f>MID(Tabla1[[#This Row],[Org 2]],1,2)</f>
        <v>02</v>
      </c>
      <c r="B197" s="30" t="s">
        <v>268</v>
      </c>
      <c r="C197" s="30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1</v>
      </c>
      <c r="F197" s="12" t="str">
        <f t="shared" si="7"/>
        <v>12</v>
      </c>
      <c r="G197" s="30" t="s">
        <v>445</v>
      </c>
      <c r="H197" s="31" t="s">
        <v>446</v>
      </c>
      <c r="I197" s="32">
        <v>90704</v>
      </c>
      <c r="J197" s="32">
        <v>0</v>
      </c>
      <c r="K197" s="32">
        <v>90704</v>
      </c>
      <c r="L197" s="32">
        <v>70908.789999999994</v>
      </c>
      <c r="M197" s="32">
        <v>70908.789999999994</v>
      </c>
      <c r="N197" s="32">
        <v>61575.3</v>
      </c>
      <c r="O197" s="32">
        <v>61575.3</v>
      </c>
    </row>
    <row r="198" spans="1:15" x14ac:dyDescent="0.2">
      <c r="A198" s="1" t="str">
        <f>MID(Tabla1[[#This Row],[Org 2]],1,2)</f>
        <v>02</v>
      </c>
      <c r="B198" s="30" t="s">
        <v>268</v>
      </c>
      <c r="C198" s="30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1</v>
      </c>
      <c r="F198" s="12" t="str">
        <f t="shared" si="7"/>
        <v>12</v>
      </c>
      <c r="G198" s="30" t="s">
        <v>447</v>
      </c>
      <c r="H198" s="31" t="s">
        <v>448</v>
      </c>
      <c r="I198" s="32">
        <v>211896</v>
      </c>
      <c r="J198" s="32">
        <v>-40000</v>
      </c>
      <c r="K198" s="32">
        <v>171896</v>
      </c>
      <c r="L198" s="32">
        <v>164130.25</v>
      </c>
      <c r="M198" s="32">
        <v>164130.25</v>
      </c>
      <c r="N198" s="32">
        <v>141732.84</v>
      </c>
      <c r="O198" s="32">
        <v>141732.84</v>
      </c>
    </row>
    <row r="199" spans="1:15" x14ac:dyDescent="0.2">
      <c r="A199" s="1" t="str">
        <f>MID(Tabla1[[#This Row],[Org 2]],1,2)</f>
        <v>02</v>
      </c>
      <c r="B199" s="30" t="s">
        <v>268</v>
      </c>
      <c r="C199" s="30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1</v>
      </c>
      <c r="F199" s="12" t="str">
        <f t="shared" si="7"/>
        <v>12</v>
      </c>
      <c r="G199" s="30" t="s">
        <v>449</v>
      </c>
      <c r="H199" s="31" t="s">
        <v>450</v>
      </c>
      <c r="I199" s="32">
        <v>16059</v>
      </c>
      <c r="J199" s="32">
        <v>0</v>
      </c>
      <c r="K199" s="32">
        <v>16059</v>
      </c>
      <c r="L199" s="32">
        <v>21144.79</v>
      </c>
      <c r="M199" s="32">
        <v>21144.79</v>
      </c>
      <c r="N199" s="32">
        <v>17907.189999999999</v>
      </c>
      <c r="O199" s="32">
        <v>17907.189999999999</v>
      </c>
    </row>
    <row r="200" spans="1:15" x14ac:dyDescent="0.2">
      <c r="A200" s="1" t="str">
        <f>MID(Tabla1[[#This Row],[Org 2]],1,2)</f>
        <v>02</v>
      </c>
      <c r="B200" s="30" t="s">
        <v>268</v>
      </c>
      <c r="C200" s="30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20</v>
      </c>
      <c r="G200" s="30" t="s">
        <v>458</v>
      </c>
      <c r="H200" s="31" t="s">
        <v>459</v>
      </c>
      <c r="I200" s="32">
        <v>15750</v>
      </c>
      <c r="J200" s="32">
        <v>0</v>
      </c>
      <c r="K200" s="32">
        <v>15750</v>
      </c>
      <c r="L200" s="32">
        <v>9531.65</v>
      </c>
      <c r="M200" s="32">
        <v>9531.65</v>
      </c>
      <c r="N200" s="32">
        <v>6411.93</v>
      </c>
      <c r="O200" s="32">
        <v>6411.93</v>
      </c>
    </row>
    <row r="201" spans="1:15" x14ac:dyDescent="0.2">
      <c r="A201" s="1" t="str">
        <f>MID(Tabla1[[#This Row],[Org 2]],1,2)</f>
        <v>02</v>
      </c>
      <c r="B201" s="30" t="s">
        <v>268</v>
      </c>
      <c r="C201" s="30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30" t="s">
        <v>588</v>
      </c>
      <c r="H201" s="31" t="s">
        <v>589</v>
      </c>
      <c r="I201" s="32">
        <v>2000</v>
      </c>
      <c r="J201" s="32">
        <v>0</v>
      </c>
      <c r="K201" s="32">
        <v>2000</v>
      </c>
      <c r="L201" s="32">
        <v>0</v>
      </c>
      <c r="M201" s="32">
        <v>0</v>
      </c>
      <c r="N201" s="32">
        <v>0</v>
      </c>
      <c r="O201" s="32">
        <v>0</v>
      </c>
    </row>
    <row r="202" spans="1:15" x14ac:dyDescent="0.2">
      <c r="A202" s="1" t="str">
        <f>MID(Tabla1[[#This Row],[Org 2]],1,2)</f>
        <v>02</v>
      </c>
      <c r="B202" s="30" t="s">
        <v>268</v>
      </c>
      <c r="C202" s="30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22</v>
      </c>
      <c r="G202" s="30" t="s">
        <v>480</v>
      </c>
      <c r="H202" s="31" t="s">
        <v>481</v>
      </c>
      <c r="I202" s="32">
        <v>8000</v>
      </c>
      <c r="J202" s="32">
        <v>0</v>
      </c>
      <c r="K202" s="32">
        <v>8000</v>
      </c>
      <c r="L202" s="32">
        <v>0</v>
      </c>
      <c r="M202" s="32">
        <v>0</v>
      </c>
      <c r="N202" s="32">
        <v>0</v>
      </c>
      <c r="O202" s="32">
        <v>0</v>
      </c>
    </row>
    <row r="203" spans="1:15" x14ac:dyDescent="0.2">
      <c r="A203" s="1" t="str">
        <f>MID(Tabla1[[#This Row],[Org 2]],1,2)</f>
        <v>02</v>
      </c>
      <c r="B203" s="30" t="s">
        <v>268</v>
      </c>
      <c r="C203" s="30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22</v>
      </c>
      <c r="G203" s="30" t="s">
        <v>484</v>
      </c>
      <c r="H203" s="31" t="s">
        <v>485</v>
      </c>
      <c r="I203" s="32">
        <v>4000</v>
      </c>
      <c r="J203" s="32">
        <v>0</v>
      </c>
      <c r="K203" s="32">
        <v>4000</v>
      </c>
      <c r="L203" s="32">
        <v>1923.97</v>
      </c>
      <c r="M203" s="32">
        <v>1923.97</v>
      </c>
      <c r="N203" s="32">
        <v>1923.97</v>
      </c>
      <c r="O203" s="32">
        <v>1923.97</v>
      </c>
    </row>
    <row r="204" spans="1:15" x14ac:dyDescent="0.2">
      <c r="A204" s="1" t="str">
        <f>MID(Tabla1[[#This Row],[Org 2]],1,2)</f>
        <v>02</v>
      </c>
      <c r="B204" s="30" t="s">
        <v>268</v>
      </c>
      <c r="C204" s="30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2</v>
      </c>
      <c r="F204" s="12" t="str">
        <f t="shared" si="7"/>
        <v>22</v>
      </c>
      <c r="G204" s="30" t="s">
        <v>488</v>
      </c>
      <c r="H204" s="31" t="s">
        <v>489</v>
      </c>
      <c r="I204" s="32">
        <v>10000</v>
      </c>
      <c r="J204" s="32">
        <v>18500</v>
      </c>
      <c r="K204" s="32">
        <v>28500</v>
      </c>
      <c r="L204" s="32">
        <v>17545</v>
      </c>
      <c r="M204" s="32">
        <v>17545</v>
      </c>
      <c r="N204" s="32">
        <v>17545</v>
      </c>
      <c r="O204" s="32">
        <v>17545</v>
      </c>
    </row>
    <row r="205" spans="1:15" x14ac:dyDescent="0.2">
      <c r="A205" s="1" t="str">
        <f>MID(Tabla1[[#This Row],[Org 2]],1,2)</f>
        <v>02</v>
      </c>
      <c r="B205" s="30" t="s">
        <v>268</v>
      </c>
      <c r="C205" s="30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2</v>
      </c>
      <c r="F205" s="12" t="str">
        <f t="shared" si="7"/>
        <v>23</v>
      </c>
      <c r="G205" s="30" t="s">
        <v>492</v>
      </c>
      <c r="H205" s="31" t="s">
        <v>493</v>
      </c>
      <c r="I205" s="32">
        <v>500</v>
      </c>
      <c r="J205" s="32">
        <v>0</v>
      </c>
      <c r="K205" s="32">
        <v>500</v>
      </c>
      <c r="L205" s="32">
        <v>0</v>
      </c>
      <c r="M205" s="32">
        <v>0</v>
      </c>
      <c r="N205" s="32">
        <v>0</v>
      </c>
      <c r="O205" s="32">
        <v>0</v>
      </c>
    </row>
    <row r="206" spans="1:15" x14ac:dyDescent="0.2">
      <c r="A206" s="1" t="str">
        <f>MID(Tabla1[[#This Row],[Org 2]],1,2)</f>
        <v>02</v>
      </c>
      <c r="B206" s="30" t="s">
        <v>268</v>
      </c>
      <c r="C206" s="30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2</v>
      </c>
      <c r="F206" s="12" t="str">
        <f t="shared" si="7"/>
        <v>23</v>
      </c>
      <c r="G206" s="30" t="s">
        <v>494</v>
      </c>
      <c r="H206" s="31" t="s">
        <v>495</v>
      </c>
      <c r="I206" s="32">
        <v>500</v>
      </c>
      <c r="J206" s="32">
        <v>0</v>
      </c>
      <c r="K206" s="32">
        <v>500</v>
      </c>
      <c r="L206" s="32">
        <v>0</v>
      </c>
      <c r="M206" s="32">
        <v>0</v>
      </c>
      <c r="N206" s="32">
        <v>0</v>
      </c>
      <c r="O206" s="32">
        <v>0</v>
      </c>
    </row>
    <row r="207" spans="1:15" x14ac:dyDescent="0.2">
      <c r="A207" s="1" t="str">
        <f>MID(Tabla1[[#This Row],[Org 2]],1,2)</f>
        <v>02</v>
      </c>
      <c r="B207" s="30" t="s">
        <v>268</v>
      </c>
      <c r="C207" s="30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4</v>
      </c>
      <c r="F207" s="12" t="str">
        <f t="shared" si="7"/>
        <v>44</v>
      </c>
      <c r="G207" s="30" t="s">
        <v>590</v>
      </c>
      <c r="H207" s="31" t="s">
        <v>591</v>
      </c>
      <c r="I207" s="32">
        <v>740000</v>
      </c>
      <c r="J207" s="32">
        <v>-293822.63</v>
      </c>
      <c r="K207" s="32">
        <v>446177.37</v>
      </c>
      <c r="L207" s="32">
        <v>100155.13</v>
      </c>
      <c r="M207" s="32">
        <v>100155.13</v>
      </c>
      <c r="N207" s="32">
        <v>0</v>
      </c>
      <c r="O207" s="32">
        <v>0</v>
      </c>
    </row>
    <row r="208" spans="1:15" x14ac:dyDescent="0.2">
      <c r="A208" s="1" t="str">
        <f>MID(Tabla1[[#This Row],[Org 2]],1,2)</f>
        <v>02</v>
      </c>
      <c r="B208" s="30" t="s">
        <v>268</v>
      </c>
      <c r="C208" s="30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6</v>
      </c>
      <c r="F208" s="12" t="str">
        <f t="shared" si="7"/>
        <v>61</v>
      </c>
      <c r="G208" s="30" t="s">
        <v>534</v>
      </c>
      <c r="H208" s="31" t="s">
        <v>535</v>
      </c>
      <c r="I208" s="32">
        <v>63000</v>
      </c>
      <c r="J208" s="32">
        <v>0</v>
      </c>
      <c r="K208" s="32">
        <v>63000</v>
      </c>
      <c r="L208" s="32">
        <v>47895.83</v>
      </c>
      <c r="M208" s="32">
        <v>47895.83</v>
      </c>
      <c r="N208" s="32">
        <v>47895.82</v>
      </c>
      <c r="O208" s="32">
        <v>47895.82</v>
      </c>
    </row>
    <row r="209" spans="1:15" x14ac:dyDescent="0.2">
      <c r="A209" s="1" t="str">
        <f>MID(Tabla1[[#This Row],[Org 2]],1,2)</f>
        <v>02</v>
      </c>
      <c r="B209" s="30" t="s">
        <v>268</v>
      </c>
      <c r="C209" s="30" t="s">
        <v>96</v>
      </c>
      <c r="D209" s="11" t="str">
        <f>VLOOKUP(Tabla1[[#This Row],[Prog.]],Hoja2!B:C,2,FALSE)</f>
        <v>Dirección del área de urbanismo y vivienda</v>
      </c>
      <c r="E209" s="12" t="str">
        <f t="shared" si="6"/>
        <v>7</v>
      </c>
      <c r="F209" s="12" t="str">
        <f t="shared" si="7"/>
        <v>74</v>
      </c>
      <c r="G209" s="30" t="s">
        <v>592</v>
      </c>
      <c r="H209" s="31" t="s">
        <v>593</v>
      </c>
      <c r="I209" s="32">
        <v>3201000</v>
      </c>
      <c r="J209" s="32">
        <v>0</v>
      </c>
      <c r="K209" s="32">
        <v>3201000</v>
      </c>
      <c r="L209" s="32">
        <v>3200838.96</v>
      </c>
      <c r="M209" s="32">
        <v>3200838.96</v>
      </c>
      <c r="N209" s="32">
        <v>0</v>
      </c>
      <c r="O209" s="32">
        <v>0</v>
      </c>
    </row>
    <row r="210" spans="1:15" x14ac:dyDescent="0.2">
      <c r="A210" s="1" t="str">
        <f>MID(Tabla1[[#This Row],[Org 2]],1,2)</f>
        <v>02</v>
      </c>
      <c r="B210" s="30" t="s">
        <v>268</v>
      </c>
      <c r="C210" s="30" t="s">
        <v>96</v>
      </c>
      <c r="D210" s="11" t="str">
        <f>VLOOKUP(Tabla1[[#This Row],[Prog.]],Hoja2!B:C,2,FALSE)</f>
        <v>Dirección del área de urbanismo y vivienda</v>
      </c>
      <c r="E210" s="12" t="str">
        <f t="shared" si="6"/>
        <v>7</v>
      </c>
      <c r="F210" s="12" t="str">
        <f t="shared" si="7"/>
        <v>78</v>
      </c>
      <c r="G210" s="30" t="s">
        <v>943</v>
      </c>
      <c r="H210" s="31" t="s">
        <v>944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</row>
    <row r="211" spans="1:15" x14ac:dyDescent="0.2">
      <c r="A211" s="1" t="str">
        <f>MID(Tabla1[[#This Row],[Org 2]],1,2)</f>
        <v>02</v>
      </c>
      <c r="B211" s="30" t="s">
        <v>268</v>
      </c>
      <c r="C211" s="30" t="s">
        <v>96</v>
      </c>
      <c r="D211" s="11" t="str">
        <f>VLOOKUP(Tabla1[[#This Row],[Prog.]],Hoja2!B:C,2,FALSE)</f>
        <v>Dirección del área de urbanismo y vivienda</v>
      </c>
      <c r="E211" s="12" t="str">
        <f t="shared" si="6"/>
        <v>8</v>
      </c>
      <c r="F211" s="12" t="str">
        <f t="shared" si="7"/>
        <v>82</v>
      </c>
      <c r="G211" s="30" t="s">
        <v>594</v>
      </c>
      <c r="H211" s="31" t="s">
        <v>595</v>
      </c>
      <c r="I211" s="32">
        <v>11075000</v>
      </c>
      <c r="J211" s="32">
        <v>0</v>
      </c>
      <c r="K211" s="32">
        <v>11075000</v>
      </c>
      <c r="L211" s="32">
        <v>11075000</v>
      </c>
      <c r="M211" s="32">
        <v>11075000</v>
      </c>
      <c r="N211" s="32">
        <v>0</v>
      </c>
      <c r="O211" s="32">
        <v>0</v>
      </c>
    </row>
    <row r="212" spans="1:15" x14ac:dyDescent="0.2">
      <c r="A212" s="1" t="str">
        <f>MID(Tabla1[[#This Row],[Org 2]],1,2)</f>
        <v>02</v>
      </c>
      <c r="B212" s="30" t="s">
        <v>268</v>
      </c>
      <c r="C212" s="30" t="s">
        <v>96</v>
      </c>
      <c r="D212" s="11" t="str">
        <f>VLOOKUP(Tabla1[[#This Row],[Prog.]],Hoja2!B:C,2,FALSE)</f>
        <v>Dirección del área de urbanismo y vivienda</v>
      </c>
      <c r="E212" s="12" t="str">
        <f t="shared" si="6"/>
        <v>8</v>
      </c>
      <c r="F212" s="12" t="str">
        <f t="shared" si="7"/>
        <v>83</v>
      </c>
      <c r="G212" s="30" t="s">
        <v>596</v>
      </c>
      <c r="H212" s="31" t="s">
        <v>597</v>
      </c>
      <c r="I212" s="32">
        <v>5000</v>
      </c>
      <c r="J212" s="32">
        <v>0</v>
      </c>
      <c r="K212" s="32">
        <v>5000</v>
      </c>
      <c r="L212" s="32">
        <v>0</v>
      </c>
      <c r="M212" s="32">
        <v>0</v>
      </c>
      <c r="N212" s="32">
        <v>0</v>
      </c>
      <c r="O212" s="32">
        <v>0</v>
      </c>
    </row>
    <row r="213" spans="1:15" x14ac:dyDescent="0.2">
      <c r="A213" s="1" t="str">
        <f>MID(Tabla1[[#This Row],[Org 2]],1,2)</f>
        <v>02</v>
      </c>
      <c r="B213" s="30" t="s">
        <v>268</v>
      </c>
      <c r="C213" s="30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30" t="s">
        <v>435</v>
      </c>
      <c r="H213" s="31" t="s">
        <v>436</v>
      </c>
      <c r="I213" s="32">
        <v>244659</v>
      </c>
      <c r="J213" s="32">
        <v>0</v>
      </c>
      <c r="K213" s="32">
        <v>244659</v>
      </c>
      <c r="L213" s="32">
        <v>183566.85</v>
      </c>
      <c r="M213" s="32">
        <v>183566.85</v>
      </c>
      <c r="N213" s="32">
        <v>155495.48000000001</v>
      </c>
      <c r="O213" s="32">
        <v>155495.48000000001</v>
      </c>
    </row>
    <row r="214" spans="1:15" x14ac:dyDescent="0.2">
      <c r="A214" s="1" t="str">
        <f>MID(Tabla1[[#This Row],[Org 2]],1,2)</f>
        <v>02</v>
      </c>
      <c r="B214" s="30" t="s">
        <v>268</v>
      </c>
      <c r="C214" s="30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30" t="s">
        <v>437</v>
      </c>
      <c r="H214" s="31" t="s">
        <v>438</v>
      </c>
      <c r="I214" s="32">
        <v>30734</v>
      </c>
      <c r="J214" s="32">
        <v>0</v>
      </c>
      <c r="K214" s="32">
        <v>30734</v>
      </c>
      <c r="L214" s="32">
        <v>42092.23</v>
      </c>
      <c r="M214" s="32">
        <v>42092.23</v>
      </c>
      <c r="N214" s="32">
        <v>34932.33</v>
      </c>
      <c r="O214" s="32">
        <v>34932.33</v>
      </c>
    </row>
    <row r="215" spans="1:15" x14ac:dyDescent="0.2">
      <c r="A215" s="1" t="str">
        <f>MID(Tabla1[[#This Row],[Org 2]],1,2)</f>
        <v>02</v>
      </c>
      <c r="B215" s="30" t="s">
        <v>268</v>
      </c>
      <c r="C215" s="30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30" t="s">
        <v>439</v>
      </c>
      <c r="H215" s="31" t="s">
        <v>440</v>
      </c>
      <c r="I215" s="32">
        <v>153004</v>
      </c>
      <c r="J215" s="32">
        <v>0</v>
      </c>
      <c r="K215" s="32">
        <v>153004</v>
      </c>
      <c r="L215" s="32">
        <v>124884.89</v>
      </c>
      <c r="M215" s="32">
        <v>124884.89</v>
      </c>
      <c r="N215" s="32">
        <v>105638.14</v>
      </c>
      <c r="O215" s="32">
        <v>105638.14</v>
      </c>
    </row>
    <row r="216" spans="1:15" x14ac:dyDescent="0.2">
      <c r="A216" s="1" t="str">
        <f>MID(Tabla1[[#This Row],[Org 2]],1,2)</f>
        <v>02</v>
      </c>
      <c r="B216" s="30" t="s">
        <v>268</v>
      </c>
      <c r="C216" s="30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30" t="s">
        <v>441</v>
      </c>
      <c r="H216" s="31" t="s">
        <v>442</v>
      </c>
      <c r="I216" s="32">
        <v>49881</v>
      </c>
      <c r="J216" s="32">
        <v>0</v>
      </c>
      <c r="K216" s="32">
        <v>49881</v>
      </c>
      <c r="L216" s="32">
        <v>41462.19</v>
      </c>
      <c r="M216" s="32">
        <v>41462.19</v>
      </c>
      <c r="N216" s="32">
        <v>35551.22</v>
      </c>
      <c r="O216" s="32">
        <v>35551.22</v>
      </c>
    </row>
    <row r="217" spans="1:15" x14ac:dyDescent="0.2">
      <c r="A217" s="1" t="str">
        <f>MID(Tabla1[[#This Row],[Org 2]],1,2)</f>
        <v>02</v>
      </c>
      <c r="B217" s="30" t="s">
        <v>268</v>
      </c>
      <c r="C217" s="30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12</v>
      </c>
      <c r="G217" s="30" t="s">
        <v>443</v>
      </c>
      <c r="H217" s="31" t="s">
        <v>444</v>
      </c>
      <c r="I217" s="32">
        <v>103046</v>
      </c>
      <c r="J217" s="32">
        <v>0</v>
      </c>
      <c r="K217" s="32">
        <v>103046</v>
      </c>
      <c r="L217" s="32">
        <v>103589.4</v>
      </c>
      <c r="M217" s="32">
        <v>103589.4</v>
      </c>
      <c r="N217" s="32">
        <v>87508.78</v>
      </c>
      <c r="O217" s="32">
        <v>87508.78</v>
      </c>
    </row>
    <row r="218" spans="1:15" x14ac:dyDescent="0.2">
      <c r="A218" s="1" t="str">
        <f>MID(Tabla1[[#This Row],[Org 2]],1,2)</f>
        <v>02</v>
      </c>
      <c r="B218" s="30" t="s">
        <v>268</v>
      </c>
      <c r="C218" s="30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12</v>
      </c>
      <c r="G218" s="30" t="s">
        <v>445</v>
      </c>
      <c r="H218" s="31" t="s">
        <v>446</v>
      </c>
      <c r="I218" s="32">
        <v>291000</v>
      </c>
      <c r="J218" s="32">
        <v>0</v>
      </c>
      <c r="K218" s="32">
        <v>291000</v>
      </c>
      <c r="L218" s="32">
        <v>236148.03</v>
      </c>
      <c r="M218" s="32">
        <v>236148.03</v>
      </c>
      <c r="N218" s="32">
        <v>200328.46</v>
      </c>
      <c r="O218" s="32">
        <v>200328.46</v>
      </c>
    </row>
    <row r="219" spans="1:15" x14ac:dyDescent="0.2">
      <c r="A219" s="1" t="str">
        <f>MID(Tabla1[[#This Row],[Org 2]],1,2)</f>
        <v>02</v>
      </c>
      <c r="B219" s="30" t="s">
        <v>268</v>
      </c>
      <c r="C219" s="30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1</v>
      </c>
      <c r="F219" s="12" t="str">
        <f t="shared" si="7"/>
        <v>12</v>
      </c>
      <c r="G219" s="30" t="s">
        <v>447</v>
      </c>
      <c r="H219" s="31" t="s">
        <v>448</v>
      </c>
      <c r="I219" s="32">
        <v>721744</v>
      </c>
      <c r="J219" s="32">
        <v>-90000</v>
      </c>
      <c r="K219" s="32">
        <v>631744</v>
      </c>
      <c r="L219" s="32">
        <v>605063</v>
      </c>
      <c r="M219" s="32">
        <v>605063</v>
      </c>
      <c r="N219" s="32">
        <v>517574.93</v>
      </c>
      <c r="O219" s="32">
        <v>517574.93</v>
      </c>
    </row>
    <row r="220" spans="1:15" x14ac:dyDescent="0.2">
      <c r="A220" s="1" t="str">
        <f>MID(Tabla1[[#This Row],[Org 2]],1,2)</f>
        <v>02</v>
      </c>
      <c r="B220" s="30" t="s">
        <v>268</v>
      </c>
      <c r="C220" s="30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1</v>
      </c>
      <c r="F220" s="12" t="str">
        <f t="shared" si="7"/>
        <v>12</v>
      </c>
      <c r="G220" s="30" t="s">
        <v>449</v>
      </c>
      <c r="H220" s="31" t="s">
        <v>450</v>
      </c>
      <c r="I220" s="32">
        <v>50343</v>
      </c>
      <c r="J220" s="32">
        <v>0</v>
      </c>
      <c r="K220" s="32">
        <v>50343</v>
      </c>
      <c r="L220" s="32">
        <v>52892.02</v>
      </c>
      <c r="M220" s="32">
        <v>52892.02</v>
      </c>
      <c r="N220" s="32">
        <v>42647.33</v>
      </c>
      <c r="O220" s="32">
        <v>42647.33</v>
      </c>
    </row>
    <row r="221" spans="1:15" x14ac:dyDescent="0.2">
      <c r="A221" s="1" t="str">
        <f>MID(Tabla1[[#This Row],[Org 2]],1,2)</f>
        <v>02</v>
      </c>
      <c r="B221" s="30" t="s">
        <v>268</v>
      </c>
      <c r="C221" s="30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1</v>
      </c>
      <c r="F221" s="12" t="str">
        <f t="shared" si="7"/>
        <v>13</v>
      </c>
      <c r="G221" s="30" t="s">
        <v>451</v>
      </c>
      <c r="H221" s="31" t="s">
        <v>434</v>
      </c>
      <c r="I221" s="32">
        <v>35739</v>
      </c>
      <c r="J221" s="32">
        <v>0</v>
      </c>
      <c r="K221" s="32">
        <v>35739</v>
      </c>
      <c r="L221" s="32">
        <v>34567.47</v>
      </c>
      <c r="M221" s="32">
        <v>34567.47</v>
      </c>
      <c r="N221" s="32">
        <v>29244.89</v>
      </c>
      <c r="O221" s="32">
        <v>29244.89</v>
      </c>
    </row>
    <row r="222" spans="1:15" x14ac:dyDescent="0.2">
      <c r="A222" s="1" t="str">
        <f>MID(Tabla1[[#This Row],[Org 2]],1,2)</f>
        <v>02</v>
      </c>
      <c r="B222" s="30" t="s">
        <v>268</v>
      </c>
      <c r="C222" s="30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1</v>
      </c>
      <c r="F222" s="12" t="str">
        <f t="shared" si="7"/>
        <v>13</v>
      </c>
      <c r="G222" s="30" t="s">
        <v>452</v>
      </c>
      <c r="H222" s="31" t="s">
        <v>453</v>
      </c>
      <c r="I222" s="32">
        <v>32469</v>
      </c>
      <c r="J222" s="32">
        <v>0</v>
      </c>
      <c r="K222" s="32">
        <v>32469</v>
      </c>
      <c r="L222" s="32">
        <v>35639.51</v>
      </c>
      <c r="M222" s="32">
        <v>35639.51</v>
      </c>
      <c r="N222" s="32">
        <v>31292.95</v>
      </c>
      <c r="O222" s="32">
        <v>31292.95</v>
      </c>
    </row>
    <row r="223" spans="1:15" x14ac:dyDescent="0.2">
      <c r="A223" s="1" t="str">
        <f>MID(Tabla1[[#This Row],[Org 2]],1,2)</f>
        <v>02</v>
      </c>
      <c r="B223" s="30" t="s">
        <v>268</v>
      </c>
      <c r="C223" s="30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20</v>
      </c>
      <c r="G223" s="30" t="s">
        <v>458</v>
      </c>
      <c r="H223" s="31" t="s">
        <v>459</v>
      </c>
      <c r="I223" s="32">
        <v>2250</v>
      </c>
      <c r="J223" s="32">
        <v>0</v>
      </c>
      <c r="K223" s="32">
        <v>2250</v>
      </c>
      <c r="L223" s="32">
        <v>502.15</v>
      </c>
      <c r="M223" s="32">
        <v>502.15</v>
      </c>
      <c r="N223" s="32">
        <v>502.15</v>
      </c>
      <c r="O223" s="32">
        <v>502.15</v>
      </c>
    </row>
    <row r="224" spans="1:15" x14ac:dyDescent="0.2">
      <c r="A224" s="1" t="str">
        <f>MID(Tabla1[[#This Row],[Org 2]],1,2)</f>
        <v>02</v>
      </c>
      <c r="B224" s="30" t="s">
        <v>268</v>
      </c>
      <c r="C224" s="30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20</v>
      </c>
      <c r="G224" s="30" t="s">
        <v>598</v>
      </c>
      <c r="H224" s="31" t="s">
        <v>599</v>
      </c>
      <c r="I224" s="32">
        <v>9000</v>
      </c>
      <c r="J224" s="32">
        <v>0</v>
      </c>
      <c r="K224" s="32">
        <v>9000</v>
      </c>
      <c r="L224" s="32">
        <v>0</v>
      </c>
      <c r="M224" s="32">
        <v>0</v>
      </c>
      <c r="N224" s="32">
        <v>0</v>
      </c>
      <c r="O224" s="32">
        <v>0</v>
      </c>
    </row>
    <row r="225" spans="1:15" x14ac:dyDescent="0.2">
      <c r="A225" s="1" t="str">
        <f>MID(Tabla1[[#This Row],[Org 2]],1,2)</f>
        <v>02</v>
      </c>
      <c r="B225" s="30" t="s">
        <v>268</v>
      </c>
      <c r="C225" s="30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30" t="s">
        <v>480</v>
      </c>
      <c r="H225" s="31" t="s">
        <v>481</v>
      </c>
      <c r="I225" s="32">
        <v>1000</v>
      </c>
      <c r="J225" s="32">
        <v>0</v>
      </c>
      <c r="K225" s="32">
        <v>1000</v>
      </c>
      <c r="L225" s="32">
        <v>1419.64</v>
      </c>
      <c r="M225" s="32">
        <v>1419.64</v>
      </c>
      <c r="N225" s="32">
        <v>1132.1300000000001</v>
      </c>
      <c r="O225" s="32">
        <v>1132.1300000000001</v>
      </c>
    </row>
    <row r="226" spans="1:15" x14ac:dyDescent="0.2">
      <c r="A226" s="1" t="str">
        <f>MID(Tabla1[[#This Row],[Org 2]],1,2)</f>
        <v>02</v>
      </c>
      <c r="B226" s="30" t="s">
        <v>268</v>
      </c>
      <c r="C226" s="30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22</v>
      </c>
      <c r="G226" s="30" t="s">
        <v>482</v>
      </c>
      <c r="H226" s="31" t="s">
        <v>483</v>
      </c>
      <c r="I226" s="32">
        <v>4000</v>
      </c>
      <c r="J226" s="32">
        <v>0</v>
      </c>
      <c r="K226" s="32">
        <v>4000</v>
      </c>
      <c r="L226" s="32">
        <v>3993</v>
      </c>
      <c r="M226" s="32">
        <v>3993</v>
      </c>
      <c r="N226" s="32">
        <v>3993</v>
      </c>
      <c r="O226" s="32">
        <v>3993</v>
      </c>
    </row>
    <row r="227" spans="1:15" x14ac:dyDescent="0.2">
      <c r="A227" s="1" t="str">
        <f>MID(Tabla1[[#This Row],[Org 2]],1,2)</f>
        <v>02</v>
      </c>
      <c r="B227" s="30" t="s">
        <v>268</v>
      </c>
      <c r="C227" s="30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22</v>
      </c>
      <c r="G227" s="30" t="s">
        <v>484</v>
      </c>
      <c r="H227" s="31" t="s">
        <v>485</v>
      </c>
      <c r="I227" s="32">
        <v>2000</v>
      </c>
      <c r="J227" s="32">
        <v>0</v>
      </c>
      <c r="K227" s="32">
        <v>2000</v>
      </c>
      <c r="L227" s="32">
        <v>591.63</v>
      </c>
      <c r="M227" s="32">
        <v>591.63</v>
      </c>
      <c r="N227" s="32">
        <v>471.9</v>
      </c>
      <c r="O227" s="32">
        <v>471.9</v>
      </c>
    </row>
    <row r="228" spans="1:15" x14ac:dyDescent="0.2">
      <c r="A228" s="1" t="str">
        <f>MID(Tabla1[[#This Row],[Org 2]],1,2)</f>
        <v>02</v>
      </c>
      <c r="B228" s="30" t="s">
        <v>268</v>
      </c>
      <c r="C228" s="30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2</v>
      </c>
      <c r="F228" s="12" t="str">
        <f t="shared" si="7"/>
        <v>22</v>
      </c>
      <c r="G228" s="30" t="s">
        <v>488</v>
      </c>
      <c r="H228" s="31" t="s">
        <v>489</v>
      </c>
      <c r="I228" s="32">
        <v>36000</v>
      </c>
      <c r="J228" s="32">
        <v>0</v>
      </c>
      <c r="K228" s="32">
        <v>36000</v>
      </c>
      <c r="L228" s="32">
        <v>23111</v>
      </c>
      <c r="M228" s="32">
        <v>23111</v>
      </c>
      <c r="N228" s="32">
        <v>0</v>
      </c>
      <c r="O228" s="32">
        <v>0</v>
      </c>
    </row>
    <row r="229" spans="1:15" x14ac:dyDescent="0.2">
      <c r="A229" s="1" t="str">
        <f>MID(Tabla1[[#This Row],[Org 2]],1,2)</f>
        <v>02</v>
      </c>
      <c r="B229" s="30" t="s">
        <v>268</v>
      </c>
      <c r="C229" s="30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2</v>
      </c>
      <c r="F229" s="12" t="str">
        <f t="shared" si="7"/>
        <v>22</v>
      </c>
      <c r="G229" s="30" t="s">
        <v>490</v>
      </c>
      <c r="H229" s="31" t="s">
        <v>491</v>
      </c>
      <c r="I229" s="32">
        <v>10000</v>
      </c>
      <c r="J229" s="32">
        <v>0</v>
      </c>
      <c r="K229" s="32">
        <v>10000</v>
      </c>
      <c r="L229" s="32">
        <v>17488.13</v>
      </c>
      <c r="M229" s="32">
        <v>17488.13</v>
      </c>
      <c r="N229" s="32">
        <v>14399</v>
      </c>
      <c r="O229" s="32">
        <v>14399</v>
      </c>
    </row>
    <row r="230" spans="1:15" x14ac:dyDescent="0.2">
      <c r="A230" s="1" t="str">
        <f>MID(Tabla1[[#This Row],[Org 2]],1,2)</f>
        <v>02</v>
      </c>
      <c r="B230" s="30" t="s">
        <v>268</v>
      </c>
      <c r="C230" s="30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2</v>
      </c>
      <c r="F230" s="12" t="str">
        <f t="shared" si="7"/>
        <v>23</v>
      </c>
      <c r="G230" s="30" t="s">
        <v>492</v>
      </c>
      <c r="H230" s="31" t="s">
        <v>493</v>
      </c>
      <c r="I230" s="32">
        <v>500</v>
      </c>
      <c r="J230" s="32">
        <v>0</v>
      </c>
      <c r="K230" s="32">
        <v>500</v>
      </c>
      <c r="L230" s="32">
        <v>0</v>
      </c>
      <c r="M230" s="32">
        <v>0</v>
      </c>
      <c r="N230" s="32">
        <v>0</v>
      </c>
      <c r="O230" s="32">
        <v>0</v>
      </c>
    </row>
    <row r="231" spans="1:15" x14ac:dyDescent="0.2">
      <c r="A231" s="1" t="str">
        <f>MID(Tabla1[[#This Row],[Org 2]],1,2)</f>
        <v>02</v>
      </c>
      <c r="B231" s="30" t="s">
        <v>268</v>
      </c>
      <c r="C231" s="30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2</v>
      </c>
      <c r="F231" s="12" t="str">
        <f t="shared" si="7"/>
        <v>23</v>
      </c>
      <c r="G231" s="30" t="s">
        <v>494</v>
      </c>
      <c r="H231" s="31" t="s">
        <v>495</v>
      </c>
      <c r="I231" s="32">
        <v>500</v>
      </c>
      <c r="J231" s="32">
        <v>0</v>
      </c>
      <c r="K231" s="32">
        <v>500</v>
      </c>
      <c r="L231" s="32">
        <v>0</v>
      </c>
      <c r="M231" s="32">
        <v>0</v>
      </c>
      <c r="N231" s="32">
        <v>0</v>
      </c>
      <c r="O231" s="32">
        <v>0</v>
      </c>
    </row>
    <row r="232" spans="1:15" x14ac:dyDescent="0.2">
      <c r="A232" s="1" t="str">
        <f>MID(Tabla1[[#This Row],[Org 2]],1,2)</f>
        <v>02</v>
      </c>
      <c r="B232" s="30" t="s">
        <v>268</v>
      </c>
      <c r="C232" s="30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3</v>
      </c>
      <c r="F232" s="12" t="str">
        <f t="shared" si="7"/>
        <v>35</v>
      </c>
      <c r="G232" s="30" t="s">
        <v>787</v>
      </c>
      <c r="H232" s="31" t="s">
        <v>788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</row>
    <row r="233" spans="1:15" x14ac:dyDescent="0.2">
      <c r="A233" s="1" t="str">
        <f>MID(Tabla1[[#This Row],[Org 2]],1,2)</f>
        <v>02</v>
      </c>
      <c r="B233" s="30" t="s">
        <v>268</v>
      </c>
      <c r="C233" s="30" t="s">
        <v>97</v>
      </c>
      <c r="D233" s="11" t="str">
        <f>VLOOKUP(Tabla1[[#This Row],[Prog.]],Hoja2!B:C,2,FALSE)</f>
        <v>Planificación y gestión del patrimonio</v>
      </c>
      <c r="E233" s="12" t="str">
        <f t="shared" si="6"/>
        <v>6</v>
      </c>
      <c r="F233" s="12" t="str">
        <f t="shared" si="7"/>
        <v>60</v>
      </c>
      <c r="G233" s="30" t="s">
        <v>600</v>
      </c>
      <c r="H233" s="31" t="s">
        <v>601</v>
      </c>
      <c r="I233" s="32">
        <v>0</v>
      </c>
      <c r="J233" s="32">
        <v>309717.09999999998</v>
      </c>
      <c r="K233" s="32">
        <v>309717.09999999998</v>
      </c>
      <c r="L233" s="32">
        <v>83182.100000000006</v>
      </c>
      <c r="M233" s="32">
        <v>6050</v>
      </c>
      <c r="N233" s="32">
        <v>6050</v>
      </c>
      <c r="O233" s="32">
        <v>6050</v>
      </c>
    </row>
    <row r="234" spans="1:15" x14ac:dyDescent="0.2">
      <c r="A234" s="1" t="str">
        <f>MID(Tabla1[[#This Row],[Org 2]],1,2)</f>
        <v>02</v>
      </c>
      <c r="B234" s="30" t="s">
        <v>268</v>
      </c>
      <c r="C234" s="30" t="s">
        <v>97</v>
      </c>
      <c r="D234" s="11" t="str">
        <f>VLOOKUP(Tabla1[[#This Row],[Prog.]],Hoja2!B:C,2,FALSE)</f>
        <v>Planificación y gestión del patrimonio</v>
      </c>
      <c r="E234" s="12" t="str">
        <f t="shared" si="6"/>
        <v>6</v>
      </c>
      <c r="F234" s="12" t="str">
        <f t="shared" si="7"/>
        <v>60</v>
      </c>
      <c r="G234" s="30" t="s">
        <v>532</v>
      </c>
      <c r="H234" s="31" t="s">
        <v>533</v>
      </c>
      <c r="I234" s="32">
        <v>2574582</v>
      </c>
      <c r="J234" s="32">
        <v>1614192.21</v>
      </c>
      <c r="K234" s="32">
        <v>4188774.21</v>
      </c>
      <c r="L234" s="32">
        <v>1609049.81</v>
      </c>
      <c r="M234" s="32">
        <v>1322530.74</v>
      </c>
      <c r="N234" s="32">
        <v>851760.98</v>
      </c>
      <c r="O234" s="32">
        <v>844234.44</v>
      </c>
    </row>
    <row r="235" spans="1:15" x14ac:dyDescent="0.2">
      <c r="A235" s="1" t="str">
        <f>MID(Tabla1[[#This Row],[Org 2]],1,2)</f>
        <v>02</v>
      </c>
      <c r="B235" s="30" t="s">
        <v>268</v>
      </c>
      <c r="C235" s="30" t="s">
        <v>97</v>
      </c>
      <c r="D235" s="11" t="str">
        <f>VLOOKUP(Tabla1[[#This Row],[Prog.]],Hoja2!B:C,2,FALSE)</f>
        <v>Planificación y gestión del patrimonio</v>
      </c>
      <c r="E235" s="12" t="str">
        <f t="shared" si="6"/>
        <v>6</v>
      </c>
      <c r="F235" s="12" t="str">
        <f t="shared" si="7"/>
        <v>61</v>
      </c>
      <c r="G235" s="30" t="s">
        <v>534</v>
      </c>
      <c r="H235" s="31" t="s">
        <v>535</v>
      </c>
      <c r="I235" s="32">
        <v>1501698</v>
      </c>
      <c r="J235" s="32">
        <v>1506310.09</v>
      </c>
      <c r="K235" s="32">
        <v>3008008.09</v>
      </c>
      <c r="L235" s="32">
        <v>1764077.15</v>
      </c>
      <c r="M235" s="32">
        <v>1764077.15</v>
      </c>
      <c r="N235" s="32">
        <v>1263456.6499999999</v>
      </c>
      <c r="O235" s="32">
        <v>1263456.6499999999</v>
      </c>
    </row>
    <row r="236" spans="1:15" x14ac:dyDescent="0.2">
      <c r="A236" s="1" t="str">
        <f>MID(Tabla1[[#This Row],[Org 2]],1,2)</f>
        <v>02</v>
      </c>
      <c r="B236" s="30" t="s">
        <v>268</v>
      </c>
      <c r="C236" s="30" t="s">
        <v>97</v>
      </c>
      <c r="D236" s="11" t="str">
        <f>VLOOKUP(Tabla1[[#This Row],[Prog.]],Hoja2!B:C,2,FALSE)</f>
        <v>Planificación y gestión del patrimonio</v>
      </c>
      <c r="E236" s="12" t="str">
        <f t="shared" si="6"/>
        <v>6</v>
      </c>
      <c r="F236" s="12" t="str">
        <f t="shared" si="7"/>
        <v>64</v>
      </c>
      <c r="G236" s="30" t="s">
        <v>698</v>
      </c>
      <c r="H236" s="31" t="s">
        <v>699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  <c r="O236" s="32">
        <v>0</v>
      </c>
    </row>
    <row r="237" spans="1:15" x14ac:dyDescent="0.2">
      <c r="A237" s="1" t="str">
        <f>MID(Tabla1[[#This Row],[Org 2]],1,2)</f>
        <v>02</v>
      </c>
      <c r="B237" s="30" t="s">
        <v>268</v>
      </c>
      <c r="C237" s="30" t="s">
        <v>97</v>
      </c>
      <c r="D237" s="11" t="str">
        <f>VLOOKUP(Tabla1[[#This Row],[Prog.]],Hoja2!B:C,2,FALSE)</f>
        <v>Planificación y gestión del patrimonio</v>
      </c>
      <c r="E237" s="12" t="str">
        <f t="shared" si="6"/>
        <v>6</v>
      </c>
      <c r="F237" s="12" t="str">
        <f t="shared" si="7"/>
        <v>68</v>
      </c>
      <c r="G237" s="30" t="s">
        <v>582</v>
      </c>
      <c r="H237" s="31" t="s">
        <v>583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</row>
    <row r="238" spans="1:15" x14ac:dyDescent="0.2">
      <c r="A238" s="1" t="str">
        <f>MID(Tabla1[[#This Row],[Org 2]],1,2)</f>
        <v>02</v>
      </c>
      <c r="B238" s="30" t="s">
        <v>268</v>
      </c>
      <c r="C238" s="30" t="s">
        <v>97</v>
      </c>
      <c r="D238" s="11" t="str">
        <f>VLOOKUP(Tabla1[[#This Row],[Prog.]],Hoja2!B:C,2,FALSE)</f>
        <v>Planificación y gestión del patrimonio</v>
      </c>
      <c r="E238" s="12" t="str">
        <f t="shared" si="6"/>
        <v>8</v>
      </c>
      <c r="F238" s="12" t="str">
        <f t="shared" si="7"/>
        <v>83</v>
      </c>
      <c r="G238" s="30" t="s">
        <v>602</v>
      </c>
      <c r="H238" s="31" t="s">
        <v>603</v>
      </c>
      <c r="I238" s="32">
        <v>25000</v>
      </c>
      <c r="J238" s="32">
        <v>0</v>
      </c>
      <c r="K238" s="32">
        <v>25000</v>
      </c>
      <c r="L238" s="32">
        <v>0</v>
      </c>
      <c r="M238" s="32">
        <v>0</v>
      </c>
      <c r="N238" s="32">
        <v>0</v>
      </c>
      <c r="O238" s="32">
        <v>0</v>
      </c>
    </row>
    <row r="239" spans="1:15" x14ac:dyDescent="0.2">
      <c r="A239" s="1" t="str">
        <f>MID(Tabla1[[#This Row],[Org 2]],1,2)</f>
        <v>02</v>
      </c>
      <c r="B239" s="30" t="s">
        <v>268</v>
      </c>
      <c r="C239" s="30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30" t="s">
        <v>435</v>
      </c>
      <c r="H239" s="31" t="s">
        <v>436</v>
      </c>
      <c r="I239" s="32">
        <v>192232</v>
      </c>
      <c r="J239" s="32">
        <v>0</v>
      </c>
      <c r="K239" s="32">
        <v>192232</v>
      </c>
      <c r="L239" s="32">
        <v>181901.46</v>
      </c>
      <c r="M239" s="32">
        <v>181901.46</v>
      </c>
      <c r="N239" s="32">
        <v>155489.63</v>
      </c>
      <c r="O239" s="32">
        <v>155489.63</v>
      </c>
    </row>
    <row r="240" spans="1:15" x14ac:dyDescent="0.2">
      <c r="A240" s="1" t="str">
        <f>MID(Tabla1[[#This Row],[Org 2]],1,2)</f>
        <v>02</v>
      </c>
      <c r="B240" s="30" t="s">
        <v>268</v>
      </c>
      <c r="C240" s="30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30" t="s">
        <v>437</v>
      </c>
      <c r="H240" s="31" t="s">
        <v>438</v>
      </c>
      <c r="I240" s="32">
        <v>107655</v>
      </c>
      <c r="J240" s="32">
        <v>0</v>
      </c>
      <c r="K240" s="32">
        <v>107655</v>
      </c>
      <c r="L240" s="32">
        <v>95839.56</v>
      </c>
      <c r="M240" s="32">
        <v>95839.56</v>
      </c>
      <c r="N240" s="32">
        <v>78520.2</v>
      </c>
      <c r="O240" s="32">
        <v>78520.2</v>
      </c>
    </row>
    <row r="241" spans="1:15" x14ac:dyDescent="0.2">
      <c r="A241" s="1" t="str">
        <f>MID(Tabla1[[#This Row],[Org 2]],1,2)</f>
        <v>02</v>
      </c>
      <c r="B241" s="30" t="s">
        <v>268</v>
      </c>
      <c r="C241" s="30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12</v>
      </c>
      <c r="G241" s="30" t="s">
        <v>439</v>
      </c>
      <c r="H241" s="31" t="s">
        <v>440</v>
      </c>
      <c r="I241" s="32">
        <v>153004</v>
      </c>
      <c r="J241" s="32">
        <v>0</v>
      </c>
      <c r="K241" s="32">
        <v>153004</v>
      </c>
      <c r="L241" s="32">
        <v>117764.92</v>
      </c>
      <c r="M241" s="32">
        <v>117764.92</v>
      </c>
      <c r="N241" s="32">
        <v>92008.73</v>
      </c>
      <c r="O241" s="32">
        <v>92008.73</v>
      </c>
    </row>
    <row r="242" spans="1:15" x14ac:dyDescent="0.2">
      <c r="A242" s="1" t="str">
        <f>MID(Tabla1[[#This Row],[Org 2]],1,2)</f>
        <v>02</v>
      </c>
      <c r="B242" s="30" t="s">
        <v>268</v>
      </c>
      <c r="C242" s="30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12</v>
      </c>
      <c r="G242" s="30" t="s">
        <v>441</v>
      </c>
      <c r="H242" s="31" t="s">
        <v>442</v>
      </c>
      <c r="I242" s="32">
        <v>79809</v>
      </c>
      <c r="J242" s="32">
        <v>0</v>
      </c>
      <c r="K242" s="32">
        <v>79809</v>
      </c>
      <c r="L242" s="32">
        <v>76887.63</v>
      </c>
      <c r="M242" s="32">
        <v>76887.63</v>
      </c>
      <c r="N242" s="32">
        <v>60394.63</v>
      </c>
      <c r="O242" s="32">
        <v>60394.63</v>
      </c>
    </row>
    <row r="243" spans="1:15" x14ac:dyDescent="0.2">
      <c r="A243" s="1" t="str">
        <f>MID(Tabla1[[#This Row],[Org 2]],1,2)</f>
        <v>02</v>
      </c>
      <c r="B243" s="30" t="s">
        <v>268</v>
      </c>
      <c r="C243" s="30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1</v>
      </c>
      <c r="F243" s="12" t="str">
        <f t="shared" si="7"/>
        <v>12</v>
      </c>
      <c r="G243" s="30" t="s">
        <v>443</v>
      </c>
      <c r="H243" s="31" t="s">
        <v>444</v>
      </c>
      <c r="I243" s="32">
        <v>125670</v>
      </c>
      <c r="J243" s="32">
        <v>0</v>
      </c>
      <c r="K243" s="32">
        <v>125670</v>
      </c>
      <c r="L243" s="32">
        <v>103054.31</v>
      </c>
      <c r="M243" s="32">
        <v>103054.31</v>
      </c>
      <c r="N243" s="32">
        <v>85357.41</v>
      </c>
      <c r="O243" s="32">
        <v>85357.41</v>
      </c>
    </row>
    <row r="244" spans="1:15" x14ac:dyDescent="0.2">
      <c r="A244" s="1" t="str">
        <f>MID(Tabla1[[#This Row],[Org 2]],1,2)</f>
        <v>02</v>
      </c>
      <c r="B244" s="30" t="s">
        <v>268</v>
      </c>
      <c r="C244" s="30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1</v>
      </c>
      <c r="F244" s="12" t="str">
        <f t="shared" si="7"/>
        <v>12</v>
      </c>
      <c r="G244" s="30" t="s">
        <v>445</v>
      </c>
      <c r="H244" s="31" t="s">
        <v>446</v>
      </c>
      <c r="I244" s="32">
        <v>300308</v>
      </c>
      <c r="J244" s="32">
        <v>0</v>
      </c>
      <c r="K244" s="32">
        <v>300308</v>
      </c>
      <c r="L244" s="32">
        <v>267123.14</v>
      </c>
      <c r="M244" s="32">
        <v>267123.14</v>
      </c>
      <c r="N244" s="32">
        <v>215431.96</v>
      </c>
      <c r="O244" s="32">
        <v>215431.96</v>
      </c>
    </row>
    <row r="245" spans="1:15" x14ac:dyDescent="0.2">
      <c r="A245" s="1" t="str">
        <f>MID(Tabla1[[#This Row],[Org 2]],1,2)</f>
        <v>02</v>
      </c>
      <c r="B245" s="30" t="s">
        <v>268</v>
      </c>
      <c r="C245" s="30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1</v>
      </c>
      <c r="F245" s="12" t="str">
        <f t="shared" si="7"/>
        <v>12</v>
      </c>
      <c r="G245" s="30" t="s">
        <v>447</v>
      </c>
      <c r="H245" s="31" t="s">
        <v>448</v>
      </c>
      <c r="I245" s="32">
        <v>733215</v>
      </c>
      <c r="J245" s="32">
        <v>0</v>
      </c>
      <c r="K245" s="32">
        <v>733215</v>
      </c>
      <c r="L245" s="32">
        <v>702862.22</v>
      </c>
      <c r="M245" s="32">
        <v>702862.22</v>
      </c>
      <c r="N245" s="32">
        <v>585580.75</v>
      </c>
      <c r="O245" s="32">
        <v>585580.75</v>
      </c>
    </row>
    <row r="246" spans="1:15" x14ac:dyDescent="0.2">
      <c r="A246" s="1" t="str">
        <f>MID(Tabla1[[#This Row],[Org 2]],1,2)</f>
        <v>02</v>
      </c>
      <c r="B246" s="30" t="s">
        <v>268</v>
      </c>
      <c r="C246" s="30" t="s">
        <v>130</v>
      </c>
      <c r="D246" s="11" t="str">
        <f>VLOOKUP(Tabla1[[#This Row],[Prog.]],Hoja2!B:C,2,FALSE)</f>
        <v xml:space="preserve">Licencias urbanísticas </v>
      </c>
      <c r="E246" s="12" t="str">
        <f t="shared" si="6"/>
        <v>1</v>
      </c>
      <c r="F246" s="12" t="str">
        <f t="shared" si="7"/>
        <v>12</v>
      </c>
      <c r="G246" s="30" t="s">
        <v>449</v>
      </c>
      <c r="H246" s="31" t="s">
        <v>450</v>
      </c>
      <c r="I246" s="32">
        <v>64599</v>
      </c>
      <c r="J246" s="32">
        <v>0</v>
      </c>
      <c r="K246" s="32">
        <v>64599</v>
      </c>
      <c r="L246" s="32">
        <v>62492.34</v>
      </c>
      <c r="M246" s="32">
        <v>62492.34</v>
      </c>
      <c r="N246" s="32">
        <v>47856.800000000003</v>
      </c>
      <c r="O246" s="32">
        <v>47856.800000000003</v>
      </c>
    </row>
    <row r="247" spans="1:15" x14ac:dyDescent="0.2">
      <c r="A247" s="1" t="str">
        <f>MID(Tabla1[[#This Row],[Org 2]],1,2)</f>
        <v>02</v>
      </c>
      <c r="B247" s="30" t="s">
        <v>268</v>
      </c>
      <c r="C247" s="30" t="s">
        <v>130</v>
      </c>
      <c r="D247" s="11" t="str">
        <f>VLOOKUP(Tabla1[[#This Row],[Prog.]],Hoja2!B:C,2,FALSE)</f>
        <v xml:space="preserve">Licencias urbanísticas </v>
      </c>
      <c r="E247" s="12" t="str">
        <f t="shared" si="6"/>
        <v>1</v>
      </c>
      <c r="F247" s="12" t="str">
        <f t="shared" si="7"/>
        <v>13</v>
      </c>
      <c r="G247" s="30" t="s">
        <v>451</v>
      </c>
      <c r="H247" s="31" t="s">
        <v>434</v>
      </c>
      <c r="I247" s="32">
        <v>53289</v>
      </c>
      <c r="J247" s="32">
        <v>0</v>
      </c>
      <c r="K247" s="32">
        <v>53289</v>
      </c>
      <c r="L247" s="32">
        <v>30994.73</v>
      </c>
      <c r="M247" s="32">
        <v>30994.73</v>
      </c>
      <c r="N247" s="32">
        <v>20572.03</v>
      </c>
      <c r="O247" s="32">
        <v>20572.03</v>
      </c>
    </row>
    <row r="248" spans="1:15" x14ac:dyDescent="0.2">
      <c r="A248" s="1" t="str">
        <f>MID(Tabla1[[#This Row],[Org 2]],1,2)</f>
        <v>02</v>
      </c>
      <c r="B248" s="30" t="s">
        <v>268</v>
      </c>
      <c r="C248" s="30" t="s">
        <v>130</v>
      </c>
      <c r="D248" s="11" t="str">
        <f>VLOOKUP(Tabla1[[#This Row],[Prog.]],Hoja2!B:C,2,FALSE)</f>
        <v xml:space="preserve">Licencias urbanísticas </v>
      </c>
      <c r="E248" s="12" t="str">
        <f t="shared" si="6"/>
        <v>1</v>
      </c>
      <c r="F248" s="12" t="str">
        <f t="shared" si="7"/>
        <v>13</v>
      </c>
      <c r="G248" s="30" t="s">
        <v>452</v>
      </c>
      <c r="H248" s="31" t="s">
        <v>453</v>
      </c>
      <c r="I248" s="32">
        <v>49609</v>
      </c>
      <c r="J248" s="32">
        <v>0</v>
      </c>
      <c r="K248" s="32">
        <v>49609</v>
      </c>
      <c r="L248" s="32">
        <v>22260.05</v>
      </c>
      <c r="M248" s="32">
        <v>22260.05</v>
      </c>
      <c r="N248" s="32">
        <v>15329.1</v>
      </c>
      <c r="O248" s="32">
        <v>15329.1</v>
      </c>
    </row>
    <row r="249" spans="1:15" x14ac:dyDescent="0.2">
      <c r="A249" s="1" t="str">
        <f>MID(Tabla1[[#This Row],[Org 2]],1,2)</f>
        <v>02</v>
      </c>
      <c r="B249" s="30" t="s">
        <v>268</v>
      </c>
      <c r="C249" s="30" t="s">
        <v>130</v>
      </c>
      <c r="D249" s="11" t="str">
        <f>VLOOKUP(Tabla1[[#This Row],[Prog.]],Hoja2!B:C,2,FALSE)</f>
        <v xml:space="preserve">Licencias urbanísticas </v>
      </c>
      <c r="E249" s="12" t="str">
        <f t="shared" si="6"/>
        <v>2</v>
      </c>
      <c r="F249" s="12" t="str">
        <f t="shared" si="7"/>
        <v>22</v>
      </c>
      <c r="G249" s="30" t="s">
        <v>480</v>
      </c>
      <c r="H249" s="31" t="s">
        <v>481</v>
      </c>
      <c r="I249" s="32">
        <v>500</v>
      </c>
      <c r="J249" s="32">
        <v>0</v>
      </c>
      <c r="K249" s="32">
        <v>500</v>
      </c>
      <c r="L249" s="32">
        <v>355.2</v>
      </c>
      <c r="M249" s="32">
        <v>355.2</v>
      </c>
      <c r="N249" s="32">
        <v>355.2</v>
      </c>
      <c r="O249" s="32">
        <v>355.2</v>
      </c>
    </row>
    <row r="250" spans="1:15" x14ac:dyDescent="0.2">
      <c r="A250" s="1" t="str">
        <f>MID(Tabla1[[#This Row],[Org 2]],1,2)</f>
        <v>02</v>
      </c>
      <c r="B250" s="30" t="s">
        <v>268</v>
      </c>
      <c r="C250" s="30" t="s">
        <v>130</v>
      </c>
      <c r="D250" s="11" t="str">
        <f>VLOOKUP(Tabla1[[#This Row],[Prog.]],Hoja2!B:C,2,FALSE)</f>
        <v xml:space="preserve">Licencias urbanísticas </v>
      </c>
      <c r="E250" s="12" t="str">
        <f t="shared" si="6"/>
        <v>2</v>
      </c>
      <c r="F250" s="12" t="str">
        <f t="shared" si="7"/>
        <v>22</v>
      </c>
      <c r="G250" s="30" t="s">
        <v>484</v>
      </c>
      <c r="H250" s="31" t="s">
        <v>485</v>
      </c>
      <c r="I250" s="32">
        <v>1000</v>
      </c>
      <c r="J250" s="32">
        <v>0</v>
      </c>
      <c r="K250" s="32">
        <v>1000</v>
      </c>
      <c r="L250" s="32">
        <v>26.27</v>
      </c>
      <c r="M250" s="32">
        <v>26.27</v>
      </c>
      <c r="N250" s="32">
        <v>26.27</v>
      </c>
      <c r="O250" s="32">
        <v>26.27</v>
      </c>
    </row>
    <row r="251" spans="1:15" x14ac:dyDescent="0.2">
      <c r="A251" s="1" t="str">
        <f>MID(Tabla1[[#This Row],[Org 2]],1,2)</f>
        <v>02</v>
      </c>
      <c r="B251" s="30" t="s">
        <v>268</v>
      </c>
      <c r="C251" s="30" t="s">
        <v>130</v>
      </c>
      <c r="D251" s="11" t="str">
        <f>VLOOKUP(Tabla1[[#This Row],[Prog.]],Hoja2!B:C,2,FALSE)</f>
        <v xml:space="preserve">Licencias urbanísticas </v>
      </c>
      <c r="E251" s="12" t="str">
        <f t="shared" si="6"/>
        <v>8</v>
      </c>
      <c r="F251" s="12" t="str">
        <f t="shared" si="7"/>
        <v>83</v>
      </c>
      <c r="G251" s="30" t="s">
        <v>602</v>
      </c>
      <c r="H251" s="31" t="s">
        <v>603</v>
      </c>
      <c r="I251" s="32">
        <v>400000</v>
      </c>
      <c r="J251" s="32">
        <v>0</v>
      </c>
      <c r="K251" s="32">
        <v>400000</v>
      </c>
      <c r="L251" s="32">
        <v>180381.91</v>
      </c>
      <c r="M251" s="32">
        <v>180381.91</v>
      </c>
      <c r="N251" s="32">
        <v>73523.539999999994</v>
      </c>
      <c r="O251" s="32">
        <v>73523.539999999994</v>
      </c>
    </row>
    <row r="252" spans="1:15" x14ac:dyDescent="0.2">
      <c r="A252" s="1" t="str">
        <f>MID(Tabla1[[#This Row],[Org 2]],1,2)</f>
        <v>02</v>
      </c>
      <c r="B252" s="30" t="s">
        <v>268</v>
      </c>
      <c r="C252" s="30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30" t="s">
        <v>435</v>
      </c>
      <c r="H252" s="31" t="s">
        <v>436</v>
      </c>
      <c r="I252" s="32">
        <v>69902</v>
      </c>
      <c r="J252" s="32">
        <v>0</v>
      </c>
      <c r="K252" s="32">
        <v>69902</v>
      </c>
      <c r="L252" s="32">
        <v>71866.86</v>
      </c>
      <c r="M252" s="32">
        <v>71866.86</v>
      </c>
      <c r="N252" s="32">
        <v>60103.44</v>
      </c>
      <c r="O252" s="32">
        <v>60103.44</v>
      </c>
    </row>
    <row r="253" spans="1:15" x14ac:dyDescent="0.2">
      <c r="A253" s="1" t="str">
        <f>MID(Tabla1[[#This Row],[Org 2]],1,2)</f>
        <v>02</v>
      </c>
      <c r="B253" s="30" t="s">
        <v>268</v>
      </c>
      <c r="C253" s="30" t="s">
        <v>98</v>
      </c>
      <c r="D253" s="11" t="str">
        <f>VLOOKUP(Tabla1[[#This Row],[Prog.]],Hoja2!B:C,2,FALSE)</f>
        <v>Gestión del patrimonio</v>
      </c>
      <c r="E253" s="12" t="str">
        <f t="shared" si="6"/>
        <v>1</v>
      </c>
      <c r="F253" s="12" t="str">
        <f t="shared" si="7"/>
        <v>12</v>
      </c>
      <c r="G253" s="30" t="s">
        <v>437</v>
      </c>
      <c r="H253" s="31" t="s">
        <v>438</v>
      </c>
      <c r="I253" s="32">
        <v>15367</v>
      </c>
      <c r="J253" s="32">
        <v>0</v>
      </c>
      <c r="K253" s="32">
        <v>15367</v>
      </c>
      <c r="L253" s="32">
        <v>14909.18</v>
      </c>
      <c r="M253" s="32">
        <v>14909.18</v>
      </c>
      <c r="N253" s="32">
        <v>10219.44</v>
      </c>
      <c r="O253" s="32">
        <v>10219.44</v>
      </c>
    </row>
    <row r="254" spans="1:15" x14ac:dyDescent="0.2">
      <c r="A254" s="1" t="str">
        <f>MID(Tabla1[[#This Row],[Org 2]],1,2)</f>
        <v>02</v>
      </c>
      <c r="B254" s="30" t="s">
        <v>268</v>
      </c>
      <c r="C254" s="30" t="s">
        <v>98</v>
      </c>
      <c r="D254" s="11" t="str">
        <f>VLOOKUP(Tabla1[[#This Row],[Prog.]],Hoja2!B:C,2,FALSE)</f>
        <v>Gestión del patrimonio</v>
      </c>
      <c r="E254" s="12" t="str">
        <f t="shared" si="6"/>
        <v>1</v>
      </c>
      <c r="F254" s="12" t="str">
        <f t="shared" si="7"/>
        <v>12</v>
      </c>
      <c r="G254" s="30" t="s">
        <v>439</v>
      </c>
      <c r="H254" s="31" t="s">
        <v>440</v>
      </c>
      <c r="I254" s="32">
        <v>47078</v>
      </c>
      <c r="J254" s="32">
        <v>0</v>
      </c>
      <c r="K254" s="32">
        <v>47078</v>
      </c>
      <c r="L254" s="32">
        <v>46090.94</v>
      </c>
      <c r="M254" s="32">
        <v>46090.94</v>
      </c>
      <c r="N254" s="32">
        <v>36136.26</v>
      </c>
      <c r="O254" s="32">
        <v>36136.26</v>
      </c>
    </row>
    <row r="255" spans="1:15" x14ac:dyDescent="0.2">
      <c r="A255" s="1" t="str">
        <f>MID(Tabla1[[#This Row],[Org 2]],1,2)</f>
        <v>02</v>
      </c>
      <c r="B255" s="30" t="s">
        <v>268</v>
      </c>
      <c r="C255" s="30" t="s">
        <v>98</v>
      </c>
      <c r="D255" s="11" t="str">
        <f>VLOOKUP(Tabla1[[#This Row],[Prog.]],Hoja2!B:C,2,FALSE)</f>
        <v>Gestión del patrimonio</v>
      </c>
      <c r="E255" s="12" t="str">
        <f t="shared" si="6"/>
        <v>1</v>
      </c>
      <c r="F255" s="12" t="str">
        <f t="shared" si="7"/>
        <v>12</v>
      </c>
      <c r="G255" s="30" t="s">
        <v>443</v>
      </c>
      <c r="H255" s="31" t="s">
        <v>444</v>
      </c>
      <c r="I255" s="32">
        <v>35798</v>
      </c>
      <c r="J255" s="32">
        <v>0</v>
      </c>
      <c r="K255" s="32">
        <v>35798</v>
      </c>
      <c r="L255" s="32">
        <v>34654.019999999997</v>
      </c>
      <c r="M255" s="32">
        <v>34654.019999999997</v>
      </c>
      <c r="N255" s="32">
        <v>29268.36</v>
      </c>
      <c r="O255" s="32">
        <v>29268.36</v>
      </c>
    </row>
    <row r="256" spans="1:15" x14ac:dyDescent="0.2">
      <c r="A256" s="1" t="str">
        <f>MID(Tabla1[[#This Row],[Org 2]],1,2)</f>
        <v>02</v>
      </c>
      <c r="B256" s="30" t="s">
        <v>268</v>
      </c>
      <c r="C256" s="30" t="s">
        <v>98</v>
      </c>
      <c r="D256" s="11" t="str">
        <f>VLOOKUP(Tabla1[[#This Row],[Prog.]],Hoja2!B:C,2,FALSE)</f>
        <v>Gestión del patrimonio</v>
      </c>
      <c r="E256" s="12" t="str">
        <f t="shared" si="6"/>
        <v>1</v>
      </c>
      <c r="F256" s="12" t="str">
        <f t="shared" si="7"/>
        <v>12</v>
      </c>
      <c r="G256" s="30" t="s">
        <v>445</v>
      </c>
      <c r="H256" s="31" t="s">
        <v>446</v>
      </c>
      <c r="I256" s="32">
        <v>76490</v>
      </c>
      <c r="J256" s="32">
        <v>0</v>
      </c>
      <c r="K256" s="32">
        <v>76490</v>
      </c>
      <c r="L256" s="32">
        <v>74518.78</v>
      </c>
      <c r="M256" s="32">
        <v>74518.78</v>
      </c>
      <c r="N256" s="32">
        <v>61402.34</v>
      </c>
      <c r="O256" s="32">
        <v>61402.34</v>
      </c>
    </row>
    <row r="257" spans="1:15" x14ac:dyDescent="0.2">
      <c r="A257" s="1" t="str">
        <f>MID(Tabla1[[#This Row],[Org 2]],1,2)</f>
        <v>02</v>
      </c>
      <c r="B257" s="30" t="s">
        <v>268</v>
      </c>
      <c r="C257" s="30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30" t="s">
        <v>447</v>
      </c>
      <c r="H257" s="31" t="s">
        <v>448</v>
      </c>
      <c r="I257" s="32">
        <v>181964</v>
      </c>
      <c r="J257" s="32">
        <v>0</v>
      </c>
      <c r="K257" s="32">
        <v>181964</v>
      </c>
      <c r="L257" s="32">
        <v>194448.97</v>
      </c>
      <c r="M257" s="32">
        <v>194448.97</v>
      </c>
      <c r="N257" s="32">
        <v>164704.42000000001</v>
      </c>
      <c r="O257" s="32">
        <v>164704.42000000001</v>
      </c>
    </row>
    <row r="258" spans="1:15" x14ac:dyDescent="0.2">
      <c r="A258" s="1" t="str">
        <f>MID(Tabla1[[#This Row],[Org 2]],1,2)</f>
        <v>02</v>
      </c>
      <c r="B258" s="30" t="s">
        <v>268</v>
      </c>
      <c r="C258" s="30" t="s">
        <v>98</v>
      </c>
      <c r="D258" s="11" t="str">
        <f>VLOOKUP(Tabla1[[#This Row],[Prog.]],Hoja2!B:C,2,FALSE)</f>
        <v>Gestión del patrimonio</v>
      </c>
      <c r="E258" s="12" t="str">
        <f t="shared" si="8"/>
        <v>1</v>
      </c>
      <c r="F258" s="12" t="str">
        <f t="shared" si="9"/>
        <v>12</v>
      </c>
      <c r="G258" s="30" t="s">
        <v>449</v>
      </c>
      <c r="H258" s="31" t="s">
        <v>450</v>
      </c>
      <c r="I258" s="32">
        <v>17485</v>
      </c>
      <c r="J258" s="32">
        <v>0</v>
      </c>
      <c r="K258" s="32">
        <v>17485</v>
      </c>
      <c r="L258" s="32">
        <v>18249.11</v>
      </c>
      <c r="M258" s="32">
        <v>18249.11</v>
      </c>
      <c r="N258" s="32">
        <v>14916.66</v>
      </c>
      <c r="O258" s="32">
        <v>14916.66</v>
      </c>
    </row>
    <row r="259" spans="1:15" x14ac:dyDescent="0.2">
      <c r="A259" s="1" t="str">
        <f>MID(Tabla1[[#This Row],[Org 2]],1,2)</f>
        <v>02</v>
      </c>
      <c r="B259" s="30" t="s">
        <v>268</v>
      </c>
      <c r="C259" s="30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20</v>
      </c>
      <c r="G259" s="30" t="s">
        <v>458</v>
      </c>
      <c r="H259" s="31" t="s">
        <v>459</v>
      </c>
      <c r="I259" s="32">
        <v>2000</v>
      </c>
      <c r="J259" s="32">
        <v>0</v>
      </c>
      <c r="K259" s="32">
        <v>2000</v>
      </c>
      <c r="L259" s="32">
        <v>1600</v>
      </c>
      <c r="M259" s="32">
        <v>1600</v>
      </c>
      <c r="N259" s="32">
        <v>530.88</v>
      </c>
      <c r="O259" s="32">
        <v>530.88</v>
      </c>
    </row>
    <row r="260" spans="1:15" x14ac:dyDescent="0.2">
      <c r="A260" s="1" t="str">
        <f>MID(Tabla1[[#This Row],[Org 2]],1,2)</f>
        <v>02</v>
      </c>
      <c r="B260" s="30" t="s">
        <v>268</v>
      </c>
      <c r="C260" s="30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21</v>
      </c>
      <c r="G260" s="30" t="s">
        <v>464</v>
      </c>
      <c r="H260" s="31" t="s">
        <v>465</v>
      </c>
      <c r="I260" s="32">
        <v>2000</v>
      </c>
      <c r="J260" s="32">
        <v>0</v>
      </c>
      <c r="K260" s="32">
        <v>2000</v>
      </c>
      <c r="L260" s="32">
        <v>5000</v>
      </c>
      <c r="M260" s="32">
        <v>5000</v>
      </c>
      <c r="N260" s="32">
        <v>592.79999999999995</v>
      </c>
      <c r="O260" s="32">
        <v>592.79999999999995</v>
      </c>
    </row>
    <row r="261" spans="1:15" x14ac:dyDescent="0.2">
      <c r="A261" s="1" t="str">
        <f>MID(Tabla1[[#This Row],[Org 2]],1,2)</f>
        <v>02</v>
      </c>
      <c r="B261" s="30" t="s">
        <v>268</v>
      </c>
      <c r="C261" s="30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22</v>
      </c>
      <c r="G261" s="30" t="s">
        <v>478</v>
      </c>
      <c r="H261" s="31" t="s">
        <v>479</v>
      </c>
      <c r="I261" s="32">
        <v>693000</v>
      </c>
      <c r="J261" s="32">
        <v>123266.46</v>
      </c>
      <c r="K261" s="32">
        <v>816266.46</v>
      </c>
      <c r="L261" s="32">
        <v>779879.18</v>
      </c>
      <c r="M261" s="32">
        <v>779879.18</v>
      </c>
      <c r="N261" s="32">
        <v>641292.98</v>
      </c>
      <c r="O261" s="32">
        <v>641292.98</v>
      </c>
    </row>
    <row r="262" spans="1:15" x14ac:dyDescent="0.2">
      <c r="A262" s="1" t="str">
        <f>MID(Tabla1[[#This Row],[Org 2]],1,2)</f>
        <v>02</v>
      </c>
      <c r="B262" s="30" t="s">
        <v>268</v>
      </c>
      <c r="C262" s="30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22</v>
      </c>
      <c r="G262" s="30" t="s">
        <v>588</v>
      </c>
      <c r="H262" s="31" t="s">
        <v>589</v>
      </c>
      <c r="I262" s="32">
        <v>6000</v>
      </c>
      <c r="J262" s="32">
        <v>0</v>
      </c>
      <c r="K262" s="32">
        <v>6000</v>
      </c>
      <c r="L262" s="32">
        <v>6121.16</v>
      </c>
      <c r="M262" s="32">
        <v>6121.16</v>
      </c>
      <c r="N262" s="32">
        <v>6121.16</v>
      </c>
      <c r="O262" s="32">
        <v>6121.16</v>
      </c>
    </row>
    <row r="263" spans="1:15" x14ac:dyDescent="0.2">
      <c r="A263" s="1" t="str">
        <f>MID(Tabla1[[#This Row],[Org 2]],1,2)</f>
        <v>02</v>
      </c>
      <c r="B263" s="30" t="s">
        <v>268</v>
      </c>
      <c r="C263" s="30" t="s">
        <v>98</v>
      </c>
      <c r="D263" s="11" t="str">
        <f>VLOOKUP(Tabla1[[#This Row],[Prog.]],Hoja2!B:C,2,FALSE)</f>
        <v>Gestión del patrimonio</v>
      </c>
      <c r="E263" s="12" t="str">
        <f t="shared" si="8"/>
        <v>2</v>
      </c>
      <c r="F263" s="12" t="str">
        <f t="shared" si="9"/>
        <v>22</v>
      </c>
      <c r="G263" s="30" t="s">
        <v>480</v>
      </c>
      <c r="H263" s="31" t="s">
        <v>481</v>
      </c>
      <c r="I263" s="32">
        <v>1000</v>
      </c>
      <c r="J263" s="32">
        <v>0</v>
      </c>
      <c r="K263" s="32">
        <v>1000</v>
      </c>
      <c r="L263" s="32">
        <v>123.6</v>
      </c>
      <c r="M263" s="32">
        <v>123.6</v>
      </c>
      <c r="N263" s="32">
        <v>123.6</v>
      </c>
      <c r="O263" s="32">
        <v>123.6</v>
      </c>
    </row>
    <row r="264" spans="1:15" x14ac:dyDescent="0.2">
      <c r="A264" s="1" t="str">
        <f>MID(Tabla1[[#This Row],[Org 2]],1,2)</f>
        <v>02</v>
      </c>
      <c r="B264" s="30" t="s">
        <v>268</v>
      </c>
      <c r="C264" s="30" t="s">
        <v>98</v>
      </c>
      <c r="D264" s="11" t="str">
        <f>VLOOKUP(Tabla1[[#This Row],[Prog.]],Hoja2!B:C,2,FALSE)</f>
        <v>Gestión del patrimonio</v>
      </c>
      <c r="E264" s="12" t="str">
        <f t="shared" si="8"/>
        <v>2</v>
      </c>
      <c r="F264" s="12" t="str">
        <f t="shared" si="9"/>
        <v>22</v>
      </c>
      <c r="G264" s="30" t="s">
        <v>567</v>
      </c>
      <c r="H264" s="31" t="s">
        <v>568</v>
      </c>
      <c r="I264" s="32">
        <v>2000</v>
      </c>
      <c r="J264" s="32">
        <v>0</v>
      </c>
      <c r="K264" s="32">
        <v>2000</v>
      </c>
      <c r="L264" s="32">
        <v>2060.39</v>
      </c>
      <c r="M264" s="32">
        <v>2060.39</v>
      </c>
      <c r="N264" s="32">
        <v>2060.39</v>
      </c>
      <c r="O264" s="32">
        <v>2056.75</v>
      </c>
    </row>
    <row r="265" spans="1:15" x14ac:dyDescent="0.2">
      <c r="A265" s="1" t="str">
        <f>MID(Tabla1[[#This Row],[Org 2]],1,2)</f>
        <v>02</v>
      </c>
      <c r="B265" s="30" t="s">
        <v>268</v>
      </c>
      <c r="C265" s="30" t="s">
        <v>98</v>
      </c>
      <c r="D265" s="11" t="str">
        <f>VLOOKUP(Tabla1[[#This Row],[Prog.]],Hoja2!B:C,2,FALSE)</f>
        <v>Gestión del patrimonio</v>
      </c>
      <c r="E265" s="12" t="str">
        <f t="shared" si="8"/>
        <v>2</v>
      </c>
      <c r="F265" s="12" t="str">
        <f t="shared" si="9"/>
        <v>22</v>
      </c>
      <c r="G265" s="30" t="s">
        <v>484</v>
      </c>
      <c r="H265" s="31" t="s">
        <v>485</v>
      </c>
      <c r="I265" s="32">
        <v>53000</v>
      </c>
      <c r="J265" s="32">
        <v>0</v>
      </c>
      <c r="K265" s="32">
        <v>53000</v>
      </c>
      <c r="L265" s="32">
        <v>23069.279999999999</v>
      </c>
      <c r="M265" s="32">
        <v>23069.279999999999</v>
      </c>
      <c r="N265" s="32">
        <v>21531.759999999998</v>
      </c>
      <c r="O265" s="32">
        <v>21531.759999999998</v>
      </c>
    </row>
    <row r="266" spans="1:15" x14ac:dyDescent="0.2">
      <c r="A266" s="1" t="str">
        <f>MID(Tabla1[[#This Row],[Org 2]],1,2)</f>
        <v>02</v>
      </c>
      <c r="B266" s="30" t="s">
        <v>268</v>
      </c>
      <c r="C266" s="30" t="s">
        <v>98</v>
      </c>
      <c r="D266" s="11" t="str">
        <f>VLOOKUP(Tabla1[[#This Row],[Prog.]],Hoja2!B:C,2,FALSE)</f>
        <v>Gestión del patrimonio</v>
      </c>
      <c r="E266" s="12" t="str">
        <f t="shared" si="8"/>
        <v>2</v>
      </c>
      <c r="F266" s="12" t="str">
        <f t="shared" si="9"/>
        <v>22</v>
      </c>
      <c r="G266" s="30" t="s">
        <v>488</v>
      </c>
      <c r="H266" s="31" t="s">
        <v>489</v>
      </c>
      <c r="I266" s="32">
        <v>2000</v>
      </c>
      <c r="J266" s="32">
        <v>0</v>
      </c>
      <c r="K266" s="32">
        <v>2000</v>
      </c>
      <c r="L266" s="32">
        <v>13532.94</v>
      </c>
      <c r="M266" s="32">
        <v>13532.94</v>
      </c>
      <c r="N266" s="32">
        <v>0</v>
      </c>
      <c r="O266" s="32">
        <v>0</v>
      </c>
    </row>
    <row r="267" spans="1:15" x14ac:dyDescent="0.2">
      <c r="A267" s="1" t="str">
        <f>MID(Tabla1[[#This Row],[Org 2]],1,2)</f>
        <v>02</v>
      </c>
      <c r="B267" s="30" t="s">
        <v>268</v>
      </c>
      <c r="C267" s="30" t="s">
        <v>98</v>
      </c>
      <c r="D267" s="11" t="str">
        <f>VLOOKUP(Tabla1[[#This Row],[Prog.]],Hoja2!B:C,2,FALSE)</f>
        <v>Gestión del patrimonio</v>
      </c>
      <c r="E267" s="12" t="str">
        <f t="shared" si="8"/>
        <v>2</v>
      </c>
      <c r="F267" s="12" t="str">
        <f t="shared" si="9"/>
        <v>23</v>
      </c>
      <c r="G267" s="30" t="s">
        <v>492</v>
      </c>
      <c r="H267" s="31" t="s">
        <v>493</v>
      </c>
      <c r="I267" s="32">
        <v>200</v>
      </c>
      <c r="J267" s="32">
        <v>0</v>
      </c>
      <c r="K267" s="32">
        <v>200</v>
      </c>
      <c r="L267" s="32">
        <v>0</v>
      </c>
      <c r="M267" s="32">
        <v>0</v>
      </c>
      <c r="N267" s="32">
        <v>0</v>
      </c>
      <c r="O267" s="32">
        <v>0</v>
      </c>
    </row>
    <row r="268" spans="1:15" x14ac:dyDescent="0.2">
      <c r="A268" s="1" t="str">
        <f>MID(Tabla1[[#This Row],[Org 2]],1,2)</f>
        <v>02</v>
      </c>
      <c r="B268" s="30" t="s">
        <v>268</v>
      </c>
      <c r="C268" s="30" t="s">
        <v>98</v>
      </c>
      <c r="D268" s="11" t="str">
        <f>VLOOKUP(Tabla1[[#This Row],[Prog.]],Hoja2!B:C,2,FALSE)</f>
        <v>Gestión del patrimonio</v>
      </c>
      <c r="E268" s="12" t="str">
        <f t="shared" si="8"/>
        <v>2</v>
      </c>
      <c r="F268" s="12" t="str">
        <f t="shared" si="9"/>
        <v>23</v>
      </c>
      <c r="G268" s="30" t="s">
        <v>494</v>
      </c>
      <c r="H268" s="31" t="s">
        <v>495</v>
      </c>
      <c r="I268" s="32">
        <v>200</v>
      </c>
      <c r="J268" s="32">
        <v>0</v>
      </c>
      <c r="K268" s="32">
        <v>200</v>
      </c>
      <c r="L268" s="32">
        <v>0</v>
      </c>
      <c r="M268" s="32">
        <v>0</v>
      </c>
      <c r="N268" s="32">
        <v>0</v>
      </c>
      <c r="O268" s="32">
        <v>0</v>
      </c>
    </row>
    <row r="269" spans="1:15" x14ac:dyDescent="0.2">
      <c r="A269" s="1" t="str">
        <f>MID(Tabla1[[#This Row],[Org 2]],1,2)</f>
        <v>02</v>
      </c>
      <c r="B269" s="30" t="s">
        <v>268</v>
      </c>
      <c r="C269" s="30" t="s">
        <v>98</v>
      </c>
      <c r="D269" s="11" t="str">
        <f>VLOOKUP(Tabla1[[#This Row],[Prog.]],Hoja2!B:C,2,FALSE)</f>
        <v>Gestión del patrimonio</v>
      </c>
      <c r="E269" s="12" t="str">
        <f t="shared" si="8"/>
        <v>6</v>
      </c>
      <c r="F269" s="12" t="str">
        <f t="shared" si="9"/>
        <v>63</v>
      </c>
      <c r="G269" s="30" t="s">
        <v>544</v>
      </c>
      <c r="H269" s="31" t="s">
        <v>537</v>
      </c>
      <c r="I269" s="32">
        <v>0</v>
      </c>
      <c r="J269" s="32">
        <v>52056.17</v>
      </c>
      <c r="K269" s="32">
        <v>52056.17</v>
      </c>
      <c r="L269" s="32">
        <v>0</v>
      </c>
      <c r="M269" s="32">
        <v>0</v>
      </c>
      <c r="N269" s="32">
        <v>0</v>
      </c>
      <c r="O269" s="32">
        <v>0</v>
      </c>
    </row>
    <row r="270" spans="1:15" x14ac:dyDescent="0.2">
      <c r="A270" s="1" t="str">
        <f>MID(Tabla1[[#This Row],[Org 2]],1,2)</f>
        <v>02</v>
      </c>
      <c r="B270" s="30" t="s">
        <v>268</v>
      </c>
      <c r="C270" s="30" t="s">
        <v>98</v>
      </c>
      <c r="D270" s="11" t="str">
        <f>VLOOKUP(Tabla1[[#This Row],[Prog.]],Hoja2!B:C,2,FALSE)</f>
        <v>Gestión del patrimonio</v>
      </c>
      <c r="E270" s="12" t="str">
        <f t="shared" si="8"/>
        <v>8</v>
      </c>
      <c r="F270" s="12" t="str">
        <f t="shared" si="9"/>
        <v>83</v>
      </c>
      <c r="G270" s="30" t="s">
        <v>596</v>
      </c>
      <c r="H270" s="31" t="s">
        <v>597</v>
      </c>
      <c r="I270" s="32">
        <v>41000</v>
      </c>
      <c r="J270" s="32">
        <v>0</v>
      </c>
      <c r="K270" s="32">
        <v>41000</v>
      </c>
      <c r="L270" s="32">
        <v>142.80000000000001</v>
      </c>
      <c r="M270" s="32">
        <v>142.80000000000001</v>
      </c>
      <c r="N270" s="32">
        <v>142.80000000000001</v>
      </c>
      <c r="O270" s="32">
        <v>142.80000000000001</v>
      </c>
    </row>
    <row r="271" spans="1:15" x14ac:dyDescent="0.2">
      <c r="A271" s="1" t="str">
        <f>MID(Tabla1[[#This Row],[Org 2]],1,2)</f>
        <v>02</v>
      </c>
      <c r="B271" s="30" t="s">
        <v>268</v>
      </c>
      <c r="C271" s="30" t="s">
        <v>98</v>
      </c>
      <c r="D271" s="11" t="str">
        <f>VLOOKUP(Tabla1[[#This Row],[Prog.]],Hoja2!B:C,2,FALSE)</f>
        <v>Gestión del patrimonio</v>
      </c>
      <c r="E271" s="12" t="str">
        <f t="shared" si="8"/>
        <v>8</v>
      </c>
      <c r="F271" s="12" t="str">
        <f t="shared" si="9"/>
        <v>83</v>
      </c>
      <c r="G271" s="30" t="s">
        <v>602</v>
      </c>
      <c r="H271" s="31" t="s">
        <v>603</v>
      </c>
      <c r="I271" s="32">
        <v>20000</v>
      </c>
      <c r="J271" s="32">
        <v>0</v>
      </c>
      <c r="K271" s="32">
        <v>20000</v>
      </c>
      <c r="L271" s="32">
        <v>128.13999999999999</v>
      </c>
      <c r="M271" s="32">
        <v>128.13999999999999</v>
      </c>
      <c r="N271" s="32">
        <v>128.13999999999999</v>
      </c>
      <c r="O271" s="32">
        <v>128.13999999999999</v>
      </c>
    </row>
    <row r="272" spans="1:15" x14ac:dyDescent="0.2">
      <c r="A272" s="1" t="str">
        <f>MID(Tabla1[[#This Row],[Org 2]],1,2)</f>
        <v>02</v>
      </c>
      <c r="B272" s="30" t="s">
        <v>268</v>
      </c>
      <c r="C272" s="30" t="s">
        <v>98</v>
      </c>
      <c r="D272" s="11" t="str">
        <f>VLOOKUP(Tabla1[[#This Row],[Prog.]],Hoja2!B:C,2,FALSE)</f>
        <v>Gestión del patrimonio</v>
      </c>
      <c r="E272" s="12" t="str">
        <f t="shared" si="8"/>
        <v>8</v>
      </c>
      <c r="F272" s="12" t="str">
        <f t="shared" si="9"/>
        <v>86</v>
      </c>
      <c r="G272" s="30" t="s">
        <v>548</v>
      </c>
      <c r="H272" s="31" t="s">
        <v>549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32">
        <v>0</v>
      </c>
    </row>
    <row r="273" spans="1:15" x14ac:dyDescent="0.2">
      <c r="A273" s="1" t="str">
        <f>MID(Tabla1[[#This Row],[Org 2]],1,2)</f>
        <v>02</v>
      </c>
      <c r="B273" s="30" t="s">
        <v>268</v>
      </c>
      <c r="C273" s="30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12</v>
      </c>
      <c r="G273" s="30" t="s">
        <v>435</v>
      </c>
      <c r="H273" s="31" t="s">
        <v>436</v>
      </c>
      <c r="I273" s="32">
        <v>52475</v>
      </c>
      <c r="J273" s="32">
        <v>0</v>
      </c>
      <c r="K273" s="32">
        <v>52475</v>
      </c>
      <c r="L273" s="32">
        <v>44147.63</v>
      </c>
      <c r="M273" s="32">
        <v>44147.63</v>
      </c>
      <c r="N273" s="32">
        <v>35836.86</v>
      </c>
      <c r="O273" s="32">
        <v>35836.86</v>
      </c>
    </row>
    <row r="274" spans="1:15" x14ac:dyDescent="0.2">
      <c r="A274" s="1" t="str">
        <f>MID(Tabla1[[#This Row],[Org 2]],1,2)</f>
        <v>02</v>
      </c>
      <c r="B274" s="30" t="s">
        <v>268</v>
      </c>
      <c r="C274" s="30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12</v>
      </c>
      <c r="G274" s="30" t="s">
        <v>437</v>
      </c>
      <c r="H274" s="31" t="s">
        <v>438</v>
      </c>
      <c r="I274" s="32">
        <v>46101</v>
      </c>
      <c r="J274" s="32">
        <v>0</v>
      </c>
      <c r="K274" s="32">
        <v>46101</v>
      </c>
      <c r="L274" s="32">
        <v>31971.82</v>
      </c>
      <c r="M274" s="32">
        <v>31971.82</v>
      </c>
      <c r="N274" s="32">
        <v>27061.66</v>
      </c>
      <c r="O274" s="32">
        <v>27061.66</v>
      </c>
    </row>
    <row r="275" spans="1:15" x14ac:dyDescent="0.2">
      <c r="A275" s="1" t="str">
        <f>MID(Tabla1[[#This Row],[Org 2]],1,2)</f>
        <v>02</v>
      </c>
      <c r="B275" s="30" t="s">
        <v>268</v>
      </c>
      <c r="C275" s="30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12</v>
      </c>
      <c r="G275" s="30" t="s">
        <v>441</v>
      </c>
      <c r="H275" s="31" t="s">
        <v>442</v>
      </c>
      <c r="I275" s="32">
        <v>19952</v>
      </c>
      <c r="J275" s="32">
        <v>0</v>
      </c>
      <c r="K275" s="32">
        <v>19952</v>
      </c>
      <c r="L275" s="32">
        <v>10102.540000000001</v>
      </c>
      <c r="M275" s="32">
        <v>10102.540000000001</v>
      </c>
      <c r="N275" s="32">
        <v>8658.3700000000008</v>
      </c>
      <c r="O275" s="32">
        <v>8658.3700000000008</v>
      </c>
    </row>
    <row r="276" spans="1:15" x14ac:dyDescent="0.2">
      <c r="A276" s="1" t="str">
        <f>MID(Tabla1[[#This Row],[Org 2]],1,2)</f>
        <v>02</v>
      </c>
      <c r="B276" s="30" t="s">
        <v>268</v>
      </c>
      <c r="C276" s="30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12</v>
      </c>
      <c r="G276" s="30" t="s">
        <v>443</v>
      </c>
      <c r="H276" s="31" t="s">
        <v>444</v>
      </c>
      <c r="I276" s="32">
        <v>9184</v>
      </c>
      <c r="J276" s="32">
        <v>0</v>
      </c>
      <c r="K276" s="32">
        <v>9184</v>
      </c>
      <c r="L276" s="32">
        <v>11012.8</v>
      </c>
      <c r="M276" s="32">
        <v>11012.8</v>
      </c>
      <c r="N276" s="32">
        <v>8907.84</v>
      </c>
      <c r="O276" s="32">
        <v>8907.84</v>
      </c>
    </row>
    <row r="277" spans="1:15" x14ac:dyDescent="0.2">
      <c r="A277" s="1" t="str">
        <f>MID(Tabla1[[#This Row],[Org 2]],1,2)</f>
        <v>02</v>
      </c>
      <c r="B277" s="30" t="s">
        <v>268</v>
      </c>
      <c r="C277" s="30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1</v>
      </c>
      <c r="F277" s="12" t="str">
        <f t="shared" si="9"/>
        <v>12</v>
      </c>
      <c r="G277" s="30" t="s">
        <v>445</v>
      </c>
      <c r="H277" s="31" t="s">
        <v>446</v>
      </c>
      <c r="I277" s="32">
        <v>70819</v>
      </c>
      <c r="J277" s="32">
        <v>0</v>
      </c>
      <c r="K277" s="32">
        <v>70819</v>
      </c>
      <c r="L277" s="32">
        <v>54810.84</v>
      </c>
      <c r="M277" s="32">
        <v>54810.84</v>
      </c>
      <c r="N277" s="32">
        <v>45424.02</v>
      </c>
      <c r="O277" s="32">
        <v>45424.02</v>
      </c>
    </row>
    <row r="278" spans="1:15" x14ac:dyDescent="0.2">
      <c r="A278" s="1" t="str">
        <f>MID(Tabla1[[#This Row],[Org 2]],1,2)</f>
        <v>02</v>
      </c>
      <c r="B278" s="30" t="s">
        <v>268</v>
      </c>
      <c r="C278" s="30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1</v>
      </c>
      <c r="F278" s="12" t="str">
        <f t="shared" si="9"/>
        <v>12</v>
      </c>
      <c r="G278" s="30" t="s">
        <v>447</v>
      </c>
      <c r="H278" s="31" t="s">
        <v>448</v>
      </c>
      <c r="I278" s="32">
        <v>175602</v>
      </c>
      <c r="J278" s="32">
        <v>0</v>
      </c>
      <c r="K278" s="32">
        <v>175602</v>
      </c>
      <c r="L278" s="32">
        <v>137129.46</v>
      </c>
      <c r="M278" s="32">
        <v>137129.46</v>
      </c>
      <c r="N278" s="32">
        <v>112090.02</v>
      </c>
      <c r="O278" s="32">
        <v>112090.02</v>
      </c>
    </row>
    <row r="279" spans="1:15" x14ac:dyDescent="0.2">
      <c r="A279" s="1" t="str">
        <f>MID(Tabla1[[#This Row],[Org 2]],1,2)</f>
        <v>02</v>
      </c>
      <c r="B279" s="30" t="s">
        <v>268</v>
      </c>
      <c r="C279" s="30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1</v>
      </c>
      <c r="F279" s="12" t="str">
        <f t="shared" si="9"/>
        <v>12</v>
      </c>
      <c r="G279" s="30" t="s">
        <v>449</v>
      </c>
      <c r="H279" s="31" t="s">
        <v>450</v>
      </c>
      <c r="I279" s="32">
        <v>6194</v>
      </c>
      <c r="J279" s="32">
        <v>0</v>
      </c>
      <c r="K279" s="32">
        <v>6194</v>
      </c>
      <c r="L279" s="32">
        <v>7713.9</v>
      </c>
      <c r="M279" s="32">
        <v>7713.9</v>
      </c>
      <c r="N279" s="32">
        <v>6183.57</v>
      </c>
      <c r="O279" s="32">
        <v>6183.57</v>
      </c>
    </row>
    <row r="280" spans="1:15" x14ac:dyDescent="0.2">
      <c r="A280" s="1" t="str">
        <f>MID(Tabla1[[#This Row],[Org 2]],1,2)</f>
        <v>02</v>
      </c>
      <c r="B280" s="30" t="s">
        <v>268</v>
      </c>
      <c r="C280" s="30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1</v>
      </c>
      <c r="F280" s="12" t="str">
        <f t="shared" si="9"/>
        <v>13</v>
      </c>
      <c r="G280" s="30" t="s">
        <v>451</v>
      </c>
      <c r="H280" s="31" t="s">
        <v>434</v>
      </c>
      <c r="I280" s="32">
        <v>764098</v>
      </c>
      <c r="J280" s="32">
        <v>0</v>
      </c>
      <c r="K280" s="32">
        <v>764098</v>
      </c>
      <c r="L280" s="32">
        <v>552927.06999999995</v>
      </c>
      <c r="M280" s="32">
        <v>552927.06999999995</v>
      </c>
      <c r="N280" s="32">
        <v>459648.44</v>
      </c>
      <c r="O280" s="32">
        <v>459648.44</v>
      </c>
    </row>
    <row r="281" spans="1:15" x14ac:dyDescent="0.2">
      <c r="A281" s="1" t="str">
        <f>MID(Tabla1[[#This Row],[Org 2]],1,2)</f>
        <v>02</v>
      </c>
      <c r="B281" s="30" t="s">
        <v>268</v>
      </c>
      <c r="C281" s="30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1</v>
      </c>
      <c r="F281" s="12" t="str">
        <f t="shared" si="9"/>
        <v>13</v>
      </c>
      <c r="G281" s="30" t="s">
        <v>571</v>
      </c>
      <c r="H281" s="31" t="s">
        <v>572</v>
      </c>
      <c r="I281" s="32">
        <v>0</v>
      </c>
      <c r="J281" s="32">
        <v>0</v>
      </c>
      <c r="K281" s="32">
        <v>0</v>
      </c>
      <c r="L281" s="32">
        <v>40733.58</v>
      </c>
      <c r="M281" s="32">
        <v>40733.58</v>
      </c>
      <c r="N281" s="32">
        <v>28536.91</v>
      </c>
      <c r="O281" s="32">
        <v>28536.91</v>
      </c>
    </row>
    <row r="282" spans="1:15" x14ac:dyDescent="0.2">
      <c r="A282" s="1" t="str">
        <f>MID(Tabla1[[#This Row],[Org 2]],1,2)</f>
        <v>02</v>
      </c>
      <c r="B282" s="30" t="s">
        <v>268</v>
      </c>
      <c r="C282" s="30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1</v>
      </c>
      <c r="F282" s="12" t="str">
        <f t="shared" si="9"/>
        <v>13</v>
      </c>
      <c r="G282" s="30" t="s">
        <v>452</v>
      </c>
      <c r="H282" s="31" t="s">
        <v>453</v>
      </c>
      <c r="I282" s="32">
        <v>755310</v>
      </c>
      <c r="J282" s="32">
        <v>0</v>
      </c>
      <c r="K282" s="32">
        <v>755310</v>
      </c>
      <c r="L282" s="32">
        <v>520986.22</v>
      </c>
      <c r="M282" s="32">
        <v>520986.22</v>
      </c>
      <c r="N282" s="32">
        <v>456759.57</v>
      </c>
      <c r="O282" s="32">
        <v>456759.57</v>
      </c>
    </row>
    <row r="283" spans="1:15" x14ac:dyDescent="0.2">
      <c r="A283" s="1" t="str">
        <f>MID(Tabla1[[#This Row],[Org 2]],1,2)</f>
        <v>02</v>
      </c>
      <c r="B283" s="30" t="s">
        <v>268</v>
      </c>
      <c r="C283" s="30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1</v>
      </c>
      <c r="F283" s="12" t="str">
        <f t="shared" si="9"/>
        <v>13</v>
      </c>
      <c r="G283" s="30" t="s">
        <v>454</v>
      </c>
      <c r="H283" s="31" t="s">
        <v>455</v>
      </c>
      <c r="I283" s="32">
        <v>21400</v>
      </c>
      <c r="J283" s="32">
        <v>0</v>
      </c>
      <c r="K283" s="32">
        <v>21400</v>
      </c>
      <c r="L283" s="32">
        <v>263978.55</v>
      </c>
      <c r="M283" s="32">
        <v>263978.55</v>
      </c>
      <c r="N283" s="32">
        <v>211893.22</v>
      </c>
      <c r="O283" s="32">
        <v>211893.22</v>
      </c>
    </row>
    <row r="284" spans="1:15" x14ac:dyDescent="0.2">
      <c r="A284" s="1" t="str">
        <f>MID(Tabla1[[#This Row],[Org 2]],1,2)</f>
        <v>02</v>
      </c>
      <c r="B284" s="30" t="s">
        <v>268</v>
      </c>
      <c r="C284" s="30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20</v>
      </c>
      <c r="G284" s="30" t="s">
        <v>458</v>
      </c>
      <c r="H284" s="31" t="s">
        <v>459</v>
      </c>
      <c r="I284" s="32">
        <v>10000</v>
      </c>
      <c r="J284" s="32">
        <v>0</v>
      </c>
      <c r="K284" s="32">
        <v>10000</v>
      </c>
      <c r="L284" s="32">
        <v>3510.5</v>
      </c>
      <c r="M284" s="32">
        <v>3510.5</v>
      </c>
      <c r="N284" s="32">
        <v>1740.29</v>
      </c>
      <c r="O284" s="32">
        <v>1740.29</v>
      </c>
    </row>
    <row r="285" spans="1:15" x14ac:dyDescent="0.2">
      <c r="A285" s="1" t="str">
        <f>MID(Tabla1[[#This Row],[Org 2]],1,2)</f>
        <v>02</v>
      </c>
      <c r="B285" s="30" t="s">
        <v>268</v>
      </c>
      <c r="C285" s="30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20</v>
      </c>
      <c r="G285" s="30" t="s">
        <v>598</v>
      </c>
      <c r="H285" s="31" t="s">
        <v>599</v>
      </c>
      <c r="I285" s="32">
        <v>0</v>
      </c>
      <c r="J285" s="32">
        <v>0</v>
      </c>
      <c r="K285" s="32">
        <v>0</v>
      </c>
      <c r="L285" s="32">
        <v>407.77</v>
      </c>
      <c r="M285" s="32">
        <v>407.77</v>
      </c>
      <c r="N285" s="32">
        <v>0</v>
      </c>
      <c r="O285" s="32">
        <v>0</v>
      </c>
    </row>
    <row r="286" spans="1:15" x14ac:dyDescent="0.2">
      <c r="A286" s="1" t="str">
        <f>MID(Tabla1[[#This Row],[Org 2]],1,2)</f>
        <v>02</v>
      </c>
      <c r="B286" s="30" t="s">
        <v>268</v>
      </c>
      <c r="C286" s="30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21</v>
      </c>
      <c r="G286" s="30" t="s">
        <v>462</v>
      </c>
      <c r="H286" s="31" t="s">
        <v>463</v>
      </c>
      <c r="I286" s="32">
        <v>75000</v>
      </c>
      <c r="J286" s="32">
        <v>0</v>
      </c>
      <c r="K286" s="32">
        <v>75000</v>
      </c>
      <c r="L286" s="32">
        <v>43639.73</v>
      </c>
      <c r="M286" s="32">
        <v>39447.760000000002</v>
      </c>
      <c r="N286" s="32">
        <v>31404.65</v>
      </c>
      <c r="O286" s="32">
        <v>31404.65</v>
      </c>
    </row>
    <row r="287" spans="1:15" x14ac:dyDescent="0.2">
      <c r="A287" s="1" t="str">
        <f>MID(Tabla1[[#This Row],[Org 2]],1,2)</f>
        <v>02</v>
      </c>
      <c r="B287" s="30" t="s">
        <v>268</v>
      </c>
      <c r="C287" s="30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21</v>
      </c>
      <c r="G287" s="30" t="s">
        <v>464</v>
      </c>
      <c r="H287" s="31" t="s">
        <v>465</v>
      </c>
      <c r="I287" s="32">
        <v>55000</v>
      </c>
      <c r="J287" s="32">
        <v>0</v>
      </c>
      <c r="K287" s="32">
        <v>55000</v>
      </c>
      <c r="L287" s="32">
        <v>59800.53</v>
      </c>
      <c r="M287" s="32">
        <v>53630.38</v>
      </c>
      <c r="N287" s="32">
        <v>40420.519999999997</v>
      </c>
      <c r="O287" s="32">
        <v>40420.519999999997</v>
      </c>
    </row>
    <row r="288" spans="1:15" x14ac:dyDescent="0.2">
      <c r="A288" s="1" t="str">
        <f>MID(Tabla1[[#This Row],[Org 2]],1,2)</f>
        <v>02</v>
      </c>
      <c r="B288" s="30" t="s">
        <v>268</v>
      </c>
      <c r="C288" s="30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21</v>
      </c>
      <c r="G288" s="30" t="s">
        <v>466</v>
      </c>
      <c r="H288" s="31" t="s">
        <v>467</v>
      </c>
      <c r="I288" s="32">
        <v>5000</v>
      </c>
      <c r="J288" s="32">
        <v>0</v>
      </c>
      <c r="K288" s="32">
        <v>5000</v>
      </c>
      <c r="L288" s="32">
        <v>19179.189999999999</v>
      </c>
      <c r="M288" s="32">
        <v>10377.39</v>
      </c>
      <c r="N288" s="32">
        <v>9698.2000000000007</v>
      </c>
      <c r="O288" s="32">
        <v>9698.2000000000007</v>
      </c>
    </row>
    <row r="289" spans="1:15" x14ac:dyDescent="0.2">
      <c r="A289" s="1" t="str">
        <f>MID(Tabla1[[#This Row],[Org 2]],1,2)</f>
        <v>02</v>
      </c>
      <c r="B289" s="30" t="s">
        <v>268</v>
      </c>
      <c r="C289" s="30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30" t="s">
        <v>472</v>
      </c>
      <c r="H289" s="31" t="s">
        <v>473</v>
      </c>
      <c r="I289" s="32">
        <v>230000</v>
      </c>
      <c r="J289" s="32">
        <v>0</v>
      </c>
      <c r="K289" s="32">
        <v>230000</v>
      </c>
      <c r="L289" s="32">
        <v>200000</v>
      </c>
      <c r="M289" s="32">
        <v>200000</v>
      </c>
      <c r="N289" s="32">
        <v>132930.63</v>
      </c>
      <c r="O289" s="32">
        <v>132930.63</v>
      </c>
    </row>
    <row r="290" spans="1:15" x14ac:dyDescent="0.2">
      <c r="A290" s="1" t="str">
        <f>MID(Tabla1[[#This Row],[Org 2]],1,2)</f>
        <v>02</v>
      </c>
      <c r="B290" s="30" t="s">
        <v>268</v>
      </c>
      <c r="C290" s="30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30" t="s">
        <v>604</v>
      </c>
      <c r="H290" s="31" t="s">
        <v>605</v>
      </c>
      <c r="I290" s="32">
        <v>15000</v>
      </c>
      <c r="J290" s="32">
        <v>0</v>
      </c>
      <c r="K290" s="32">
        <v>15000</v>
      </c>
      <c r="L290" s="32">
        <v>0</v>
      </c>
      <c r="M290" s="32">
        <v>0</v>
      </c>
      <c r="N290" s="32">
        <v>0</v>
      </c>
      <c r="O290" s="32">
        <v>0</v>
      </c>
    </row>
    <row r="291" spans="1:15" x14ac:dyDescent="0.2">
      <c r="A291" s="1" t="str">
        <f>MID(Tabla1[[#This Row],[Org 2]],1,2)</f>
        <v>02</v>
      </c>
      <c r="B291" s="30" t="s">
        <v>268</v>
      </c>
      <c r="C291" s="30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2</v>
      </c>
      <c r="F291" s="12" t="str">
        <f t="shared" si="9"/>
        <v>22</v>
      </c>
      <c r="G291" s="30" t="s">
        <v>606</v>
      </c>
      <c r="H291" s="31" t="s">
        <v>607</v>
      </c>
      <c r="I291" s="32">
        <v>80000</v>
      </c>
      <c r="J291" s="32">
        <v>0</v>
      </c>
      <c r="K291" s="32">
        <v>80000</v>
      </c>
      <c r="L291" s="32">
        <v>90000</v>
      </c>
      <c r="M291" s="32">
        <v>90000</v>
      </c>
      <c r="N291" s="32">
        <v>71827.39</v>
      </c>
      <c r="O291" s="32">
        <v>71827.39</v>
      </c>
    </row>
    <row r="292" spans="1:15" x14ac:dyDescent="0.2">
      <c r="A292" s="1" t="str">
        <f>MID(Tabla1[[#This Row],[Org 2]],1,2)</f>
        <v>02</v>
      </c>
      <c r="B292" s="30" t="s">
        <v>268</v>
      </c>
      <c r="C292" s="30" t="s">
        <v>99</v>
      </c>
      <c r="D292" s="11" t="str">
        <f>VLOOKUP(Tabla1[[#This Row],[Prog.]],Hoja2!B:C,2,FALSE)</f>
        <v>Mantenimiento de edificios e instalaciones municipales</v>
      </c>
      <c r="E292" s="12" t="str">
        <f t="shared" si="8"/>
        <v>2</v>
      </c>
      <c r="F292" s="12" t="str">
        <f t="shared" si="9"/>
        <v>22</v>
      </c>
      <c r="G292" s="30" t="s">
        <v>576</v>
      </c>
      <c r="H292" s="31" t="s">
        <v>577</v>
      </c>
      <c r="I292" s="32">
        <v>18000</v>
      </c>
      <c r="J292" s="32">
        <v>0</v>
      </c>
      <c r="K292" s="32">
        <v>18000</v>
      </c>
      <c r="L292" s="32">
        <v>27000</v>
      </c>
      <c r="M292" s="32">
        <v>27000</v>
      </c>
      <c r="N292" s="32">
        <v>10329.59</v>
      </c>
      <c r="O292" s="32">
        <v>10329.59</v>
      </c>
    </row>
    <row r="293" spans="1:15" x14ac:dyDescent="0.2">
      <c r="A293" s="1" t="str">
        <f>MID(Tabla1[[#This Row],[Org 2]],1,2)</f>
        <v>02</v>
      </c>
      <c r="B293" s="30" t="s">
        <v>268</v>
      </c>
      <c r="C293" s="30" t="s">
        <v>99</v>
      </c>
      <c r="D293" s="11" t="str">
        <f>VLOOKUP(Tabla1[[#This Row],[Prog.]],Hoja2!B:C,2,FALSE)</f>
        <v>Mantenimiento de edificios e instalaciones municipales</v>
      </c>
      <c r="E293" s="12" t="str">
        <f t="shared" si="8"/>
        <v>2</v>
      </c>
      <c r="F293" s="12" t="str">
        <f t="shared" si="9"/>
        <v>22</v>
      </c>
      <c r="G293" s="30" t="s">
        <v>578</v>
      </c>
      <c r="H293" s="31" t="s">
        <v>579</v>
      </c>
      <c r="I293" s="32">
        <v>20000</v>
      </c>
      <c r="J293" s="32">
        <v>0</v>
      </c>
      <c r="K293" s="32">
        <v>20000</v>
      </c>
      <c r="L293" s="32">
        <v>14690.09</v>
      </c>
      <c r="M293" s="32">
        <v>14690.09</v>
      </c>
      <c r="N293" s="32">
        <v>14488.01</v>
      </c>
      <c r="O293" s="32">
        <v>14488.01</v>
      </c>
    </row>
    <row r="294" spans="1:15" x14ac:dyDescent="0.2">
      <c r="A294" s="1" t="str">
        <f>MID(Tabla1[[#This Row],[Org 2]],1,2)</f>
        <v>02</v>
      </c>
      <c r="B294" s="30" t="s">
        <v>268</v>
      </c>
      <c r="C294" s="30" t="s">
        <v>99</v>
      </c>
      <c r="D294" s="11" t="str">
        <f>VLOOKUP(Tabla1[[#This Row],[Prog.]],Hoja2!B:C,2,FALSE)</f>
        <v>Mantenimiento de edificios e instalaciones municipales</v>
      </c>
      <c r="E294" s="12" t="str">
        <f t="shared" si="8"/>
        <v>2</v>
      </c>
      <c r="F294" s="12" t="str">
        <f t="shared" si="9"/>
        <v>22</v>
      </c>
      <c r="G294" s="30" t="s">
        <v>588</v>
      </c>
      <c r="H294" s="31" t="s">
        <v>589</v>
      </c>
      <c r="I294" s="32">
        <v>2000</v>
      </c>
      <c r="J294" s="32">
        <v>0</v>
      </c>
      <c r="K294" s="32">
        <v>2000</v>
      </c>
      <c r="L294" s="32">
        <v>1400</v>
      </c>
      <c r="M294" s="32">
        <v>1400</v>
      </c>
      <c r="N294" s="32">
        <v>1240.8</v>
      </c>
      <c r="O294" s="32">
        <v>1240.8</v>
      </c>
    </row>
    <row r="295" spans="1:15" x14ac:dyDescent="0.2">
      <c r="A295" s="1" t="str">
        <f>MID(Tabla1[[#This Row],[Org 2]],1,2)</f>
        <v>02</v>
      </c>
      <c r="B295" s="30" t="s">
        <v>268</v>
      </c>
      <c r="C295" s="30" t="s">
        <v>99</v>
      </c>
      <c r="D295" s="11" t="str">
        <f>VLOOKUP(Tabla1[[#This Row],[Prog.]],Hoja2!B:C,2,FALSE)</f>
        <v>Mantenimiento de edificios e instalaciones municipales</v>
      </c>
      <c r="E295" s="12" t="str">
        <f t="shared" si="8"/>
        <v>2</v>
      </c>
      <c r="F295" s="12" t="str">
        <f t="shared" si="9"/>
        <v>22</v>
      </c>
      <c r="G295" s="30" t="s">
        <v>567</v>
      </c>
      <c r="H295" s="31" t="s">
        <v>568</v>
      </c>
      <c r="I295" s="32">
        <v>0</v>
      </c>
      <c r="J295" s="32">
        <v>41500</v>
      </c>
      <c r="K295" s="32">
        <v>41500</v>
      </c>
      <c r="L295" s="32">
        <v>40275.94</v>
      </c>
      <c r="M295" s="32">
        <v>40275.94</v>
      </c>
      <c r="N295" s="32">
        <v>0</v>
      </c>
      <c r="O295" s="32">
        <v>0</v>
      </c>
    </row>
    <row r="296" spans="1:15" x14ac:dyDescent="0.2">
      <c r="A296" s="1" t="str">
        <f>MID(Tabla1[[#This Row],[Org 2]],1,2)</f>
        <v>02</v>
      </c>
      <c r="B296" s="30" t="s">
        <v>268</v>
      </c>
      <c r="C296" s="30" t="s">
        <v>99</v>
      </c>
      <c r="D296" s="11" t="str">
        <f>VLOOKUP(Tabla1[[#This Row],[Prog.]],Hoja2!B:C,2,FALSE)</f>
        <v>Mantenimiento de edificios e instalaciones municipales</v>
      </c>
      <c r="E296" s="12" t="str">
        <f t="shared" si="8"/>
        <v>2</v>
      </c>
      <c r="F296" s="12" t="str">
        <f t="shared" si="9"/>
        <v>22</v>
      </c>
      <c r="G296" s="30" t="s">
        <v>484</v>
      </c>
      <c r="H296" s="31" t="s">
        <v>485</v>
      </c>
      <c r="I296" s="32">
        <v>5000</v>
      </c>
      <c r="J296" s="32">
        <v>0</v>
      </c>
      <c r="K296" s="32">
        <v>5000</v>
      </c>
      <c r="L296" s="32">
        <v>2178</v>
      </c>
      <c r="M296" s="32">
        <v>2178</v>
      </c>
      <c r="N296" s="32">
        <v>2087.25</v>
      </c>
      <c r="O296" s="32">
        <v>2087.25</v>
      </c>
    </row>
    <row r="297" spans="1:15" x14ac:dyDescent="0.2">
      <c r="A297" s="1" t="str">
        <f>MID(Tabla1[[#This Row],[Org 2]],1,2)</f>
        <v>02</v>
      </c>
      <c r="B297" s="30" t="s">
        <v>268</v>
      </c>
      <c r="C297" s="30" t="s">
        <v>99</v>
      </c>
      <c r="D297" s="11" t="str">
        <f>VLOOKUP(Tabla1[[#This Row],[Prog.]],Hoja2!B:C,2,FALSE)</f>
        <v>Mantenimiento de edificios e instalaciones municipales</v>
      </c>
      <c r="E297" s="12" t="str">
        <f t="shared" si="8"/>
        <v>2</v>
      </c>
      <c r="F297" s="12" t="str">
        <f t="shared" si="9"/>
        <v>22</v>
      </c>
      <c r="G297" s="30" t="s">
        <v>486</v>
      </c>
      <c r="H297" s="31" t="s">
        <v>487</v>
      </c>
      <c r="I297" s="32">
        <v>320000</v>
      </c>
      <c r="J297" s="32">
        <v>0</v>
      </c>
      <c r="K297" s="32">
        <v>320000</v>
      </c>
      <c r="L297" s="32">
        <v>313235.67</v>
      </c>
      <c r="M297" s="32">
        <v>313235.67</v>
      </c>
      <c r="N297" s="32">
        <v>239911.82</v>
      </c>
      <c r="O297" s="32">
        <v>239911.82</v>
      </c>
    </row>
    <row r="298" spans="1:15" x14ac:dyDescent="0.2">
      <c r="A298" s="1" t="str">
        <f>MID(Tabla1[[#This Row],[Org 2]],1,2)</f>
        <v>02</v>
      </c>
      <c r="B298" s="30" t="s">
        <v>268</v>
      </c>
      <c r="C298" s="30" t="s">
        <v>99</v>
      </c>
      <c r="D298" s="11" t="str">
        <f>VLOOKUP(Tabla1[[#This Row],[Prog.]],Hoja2!B:C,2,FALSE)</f>
        <v>Mantenimiento de edificios e instalaciones municipales</v>
      </c>
      <c r="E298" s="12" t="str">
        <f t="shared" si="8"/>
        <v>2</v>
      </c>
      <c r="F298" s="12" t="str">
        <f t="shared" si="9"/>
        <v>22</v>
      </c>
      <c r="G298" s="30" t="s">
        <v>490</v>
      </c>
      <c r="H298" s="31" t="s">
        <v>491</v>
      </c>
      <c r="I298" s="32">
        <v>20000</v>
      </c>
      <c r="J298" s="32">
        <v>0</v>
      </c>
      <c r="K298" s="32">
        <v>20000</v>
      </c>
      <c r="L298" s="32">
        <v>2082.2600000000002</v>
      </c>
      <c r="M298" s="32">
        <v>2082.2600000000002</v>
      </c>
      <c r="N298" s="32">
        <v>1041.1300000000001</v>
      </c>
      <c r="O298" s="32">
        <v>1041.1300000000001</v>
      </c>
    </row>
    <row r="299" spans="1:15" x14ac:dyDescent="0.2">
      <c r="A299" s="1" t="str">
        <f>MID(Tabla1[[#This Row],[Org 2]],1,2)</f>
        <v>02</v>
      </c>
      <c r="B299" s="30" t="s">
        <v>268</v>
      </c>
      <c r="C299" s="30" t="s">
        <v>99</v>
      </c>
      <c r="D299" s="11" t="str">
        <f>VLOOKUP(Tabla1[[#This Row],[Prog.]],Hoja2!B:C,2,FALSE)</f>
        <v>Mantenimiento de edificios e instalaciones municipales</v>
      </c>
      <c r="E299" s="12" t="str">
        <f t="shared" si="8"/>
        <v>6</v>
      </c>
      <c r="F299" s="12" t="str">
        <f t="shared" si="9"/>
        <v>63</v>
      </c>
      <c r="G299" s="30" t="s">
        <v>544</v>
      </c>
      <c r="H299" s="31" t="s">
        <v>537</v>
      </c>
      <c r="I299" s="32">
        <v>0</v>
      </c>
      <c r="J299" s="32">
        <v>111027.7</v>
      </c>
      <c r="K299" s="32">
        <v>111027.7</v>
      </c>
      <c r="L299" s="32">
        <v>64652.81</v>
      </c>
      <c r="M299" s="32">
        <v>64652.81</v>
      </c>
      <c r="N299" s="32">
        <v>58082.39</v>
      </c>
      <c r="O299" s="32">
        <v>58082.39</v>
      </c>
    </row>
    <row r="300" spans="1:15" x14ac:dyDescent="0.2">
      <c r="A300" s="1" t="str">
        <f>MID(Tabla1[[#This Row],[Org 2]],1,2)</f>
        <v>03</v>
      </c>
      <c r="B300" s="30" t="s">
        <v>269</v>
      </c>
      <c r="C300" s="30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41</v>
      </c>
      <c r="G300" s="30" t="s">
        <v>608</v>
      </c>
      <c r="H300" s="31" t="s">
        <v>609</v>
      </c>
      <c r="I300" s="32">
        <v>8759300</v>
      </c>
      <c r="J300" s="32">
        <v>2007771</v>
      </c>
      <c r="K300" s="32">
        <v>10767071</v>
      </c>
      <c r="L300" s="32">
        <v>10767071</v>
      </c>
      <c r="M300" s="32">
        <v>10767071</v>
      </c>
      <c r="N300" s="32">
        <v>10037129.359999999</v>
      </c>
      <c r="O300" s="32">
        <v>8737129.3599999994</v>
      </c>
    </row>
    <row r="301" spans="1:15" x14ac:dyDescent="0.2">
      <c r="A301" s="1" t="str">
        <f>MID(Tabla1[[#This Row],[Org 2]],1,2)</f>
        <v>03</v>
      </c>
      <c r="B301" s="30" t="s">
        <v>269</v>
      </c>
      <c r="C301" s="30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47</v>
      </c>
      <c r="G301" s="30" t="s">
        <v>610</v>
      </c>
      <c r="H301" s="31" t="s">
        <v>611</v>
      </c>
      <c r="I301" s="32">
        <v>84500</v>
      </c>
      <c r="J301" s="32">
        <v>0</v>
      </c>
      <c r="K301" s="32">
        <v>84500</v>
      </c>
      <c r="L301" s="32">
        <v>0</v>
      </c>
      <c r="M301" s="32">
        <v>0</v>
      </c>
      <c r="N301" s="32">
        <v>0</v>
      </c>
      <c r="O301" s="32">
        <v>0</v>
      </c>
    </row>
    <row r="302" spans="1:15" x14ac:dyDescent="0.2">
      <c r="A302" s="1" t="str">
        <f>MID(Tabla1[[#This Row],[Org 2]],1,2)</f>
        <v>03</v>
      </c>
      <c r="B302" s="30" t="s">
        <v>269</v>
      </c>
      <c r="C302" s="30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30" t="s">
        <v>612</v>
      </c>
      <c r="H302" s="31" t="s">
        <v>613</v>
      </c>
      <c r="I302" s="32">
        <v>21908</v>
      </c>
      <c r="J302" s="32">
        <v>0</v>
      </c>
      <c r="K302" s="32">
        <v>21908</v>
      </c>
      <c r="L302" s="32">
        <v>21907.5</v>
      </c>
      <c r="M302" s="32">
        <v>21907.5</v>
      </c>
      <c r="N302" s="32">
        <v>21907.5</v>
      </c>
      <c r="O302" s="32">
        <v>21907.5</v>
      </c>
    </row>
    <row r="303" spans="1:15" x14ac:dyDescent="0.2">
      <c r="A303" s="1" t="str">
        <f>MID(Tabla1[[#This Row],[Org 2]],1,2)</f>
        <v>03</v>
      </c>
      <c r="B303" s="30" t="s">
        <v>269</v>
      </c>
      <c r="C303" s="30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30" t="s">
        <v>614</v>
      </c>
      <c r="H303" s="31" t="s">
        <v>615</v>
      </c>
      <c r="I303" s="32">
        <v>12212</v>
      </c>
      <c r="J303" s="32">
        <v>0</v>
      </c>
      <c r="K303" s="32">
        <v>12212</v>
      </c>
      <c r="L303" s="32">
        <v>11670</v>
      </c>
      <c r="M303" s="32">
        <v>11670</v>
      </c>
      <c r="N303" s="32">
        <v>11670</v>
      </c>
      <c r="O303" s="32">
        <v>11670</v>
      </c>
    </row>
    <row r="304" spans="1:15" x14ac:dyDescent="0.2">
      <c r="A304" s="1" t="str">
        <f>MID(Tabla1[[#This Row],[Org 2]],1,2)</f>
        <v>03</v>
      </c>
      <c r="B304" s="30" t="s">
        <v>269</v>
      </c>
      <c r="C304" s="30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30" t="s">
        <v>616</v>
      </c>
      <c r="H304" s="31" t="s">
        <v>617</v>
      </c>
      <c r="I304" s="32">
        <v>162354</v>
      </c>
      <c r="J304" s="32">
        <v>0</v>
      </c>
      <c r="K304" s="32">
        <v>162354</v>
      </c>
      <c r="L304" s="32">
        <v>162353.63</v>
      </c>
      <c r="M304" s="32">
        <v>162353.63</v>
      </c>
      <c r="N304" s="32">
        <v>162353.63</v>
      </c>
      <c r="O304" s="32">
        <v>162353.63</v>
      </c>
    </row>
    <row r="305" spans="1:15" x14ac:dyDescent="0.2">
      <c r="A305" s="1" t="str">
        <f>MID(Tabla1[[#This Row],[Org 2]],1,2)</f>
        <v>03</v>
      </c>
      <c r="B305" s="30" t="s">
        <v>269</v>
      </c>
      <c r="C305" s="30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30" t="s">
        <v>618</v>
      </c>
      <c r="H305" s="31" t="s">
        <v>619</v>
      </c>
      <c r="I305" s="32">
        <v>96536</v>
      </c>
      <c r="J305" s="32">
        <v>0</v>
      </c>
      <c r="K305" s="32">
        <v>96536</v>
      </c>
      <c r="L305" s="32">
        <v>96535.88</v>
      </c>
      <c r="M305" s="32">
        <v>96535.88</v>
      </c>
      <c r="N305" s="32">
        <v>96535.88</v>
      </c>
      <c r="O305" s="32">
        <v>96535.88</v>
      </c>
    </row>
    <row r="306" spans="1:15" x14ac:dyDescent="0.2">
      <c r="A306" s="1" t="str">
        <f>MID(Tabla1[[#This Row],[Org 2]],1,2)</f>
        <v>03</v>
      </c>
      <c r="B306" s="30" t="s">
        <v>269</v>
      </c>
      <c r="C306" s="30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30" t="s">
        <v>620</v>
      </c>
      <c r="H306" s="31" t="s">
        <v>621</v>
      </c>
      <c r="I306" s="32">
        <v>47673</v>
      </c>
      <c r="J306" s="32">
        <v>0</v>
      </c>
      <c r="K306" s="32">
        <v>47673</v>
      </c>
      <c r="L306" s="32">
        <v>50807.31</v>
      </c>
      <c r="M306" s="32">
        <v>50807.31</v>
      </c>
      <c r="N306" s="32">
        <v>50807.31</v>
      </c>
      <c r="O306" s="32">
        <v>50807.31</v>
      </c>
    </row>
    <row r="307" spans="1:15" x14ac:dyDescent="0.2">
      <c r="A307" s="1" t="str">
        <f>MID(Tabla1[[#This Row],[Org 2]],1,2)</f>
        <v>03</v>
      </c>
      <c r="B307" s="30" t="s">
        <v>269</v>
      </c>
      <c r="C307" s="30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30" t="s">
        <v>622</v>
      </c>
      <c r="H307" s="31" t="s">
        <v>623</v>
      </c>
      <c r="I307" s="32">
        <v>95535</v>
      </c>
      <c r="J307" s="32">
        <v>0</v>
      </c>
      <c r="K307" s="32">
        <v>95535</v>
      </c>
      <c r="L307" s="32">
        <v>100535.75</v>
      </c>
      <c r="M307" s="32">
        <v>100535.75</v>
      </c>
      <c r="N307" s="32">
        <v>100535.75</v>
      </c>
      <c r="O307" s="32">
        <v>100535.75</v>
      </c>
    </row>
    <row r="308" spans="1:15" x14ac:dyDescent="0.2">
      <c r="A308" s="1" t="str">
        <f>MID(Tabla1[[#This Row],[Org 2]],1,2)</f>
        <v>03</v>
      </c>
      <c r="B308" s="30" t="s">
        <v>269</v>
      </c>
      <c r="C308" s="30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30" t="s">
        <v>624</v>
      </c>
      <c r="H308" s="31" t="s">
        <v>625</v>
      </c>
      <c r="I308" s="32">
        <v>1905</v>
      </c>
      <c r="J308" s="32">
        <v>0</v>
      </c>
      <c r="K308" s="32">
        <v>1905</v>
      </c>
      <c r="L308" s="32">
        <v>1805</v>
      </c>
      <c r="M308" s="32">
        <v>1805</v>
      </c>
      <c r="N308" s="32">
        <v>1805</v>
      </c>
      <c r="O308" s="32">
        <v>1805</v>
      </c>
    </row>
    <row r="309" spans="1:15" x14ac:dyDescent="0.2">
      <c r="A309" s="1" t="str">
        <f>MID(Tabla1[[#This Row],[Org 2]],1,2)</f>
        <v>03</v>
      </c>
      <c r="B309" s="30" t="s">
        <v>269</v>
      </c>
      <c r="C309" s="30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30" t="s">
        <v>626</v>
      </c>
      <c r="H309" s="31" t="s">
        <v>627</v>
      </c>
      <c r="I309" s="32">
        <v>3484</v>
      </c>
      <c r="J309" s="32">
        <v>0</v>
      </c>
      <c r="K309" s="32">
        <v>3484</v>
      </c>
      <c r="L309" s="32">
        <v>3484.35</v>
      </c>
      <c r="M309" s="32">
        <v>3484.35</v>
      </c>
      <c r="N309" s="32">
        <v>3484.35</v>
      </c>
      <c r="O309" s="32">
        <v>3484.35</v>
      </c>
    </row>
    <row r="310" spans="1:15" x14ac:dyDescent="0.2">
      <c r="A310" s="1" t="str">
        <f>MID(Tabla1[[#This Row],[Org 2]],1,2)</f>
        <v>03</v>
      </c>
      <c r="B310" s="30" t="s">
        <v>269</v>
      </c>
      <c r="C310" s="30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30" t="s">
        <v>628</v>
      </c>
      <c r="H310" s="31" t="s">
        <v>629</v>
      </c>
      <c r="I310" s="32">
        <v>19479</v>
      </c>
      <c r="J310" s="32">
        <v>0</v>
      </c>
      <c r="K310" s="32">
        <v>19479</v>
      </c>
      <c r="L310" s="32">
        <v>19478.63</v>
      </c>
      <c r="M310" s="32">
        <v>19478.63</v>
      </c>
      <c r="N310" s="32">
        <v>19478.63</v>
      </c>
      <c r="O310" s="32">
        <v>19478.63</v>
      </c>
    </row>
    <row r="311" spans="1:15" x14ac:dyDescent="0.2">
      <c r="A311" s="1" t="str">
        <f>MID(Tabla1[[#This Row],[Org 2]],1,2)</f>
        <v>03</v>
      </c>
      <c r="B311" s="30" t="s">
        <v>269</v>
      </c>
      <c r="C311" s="30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30" t="s">
        <v>630</v>
      </c>
      <c r="H311" s="31" t="s">
        <v>631</v>
      </c>
      <c r="I311" s="32">
        <v>29313</v>
      </c>
      <c r="J311" s="32">
        <v>0</v>
      </c>
      <c r="K311" s="32">
        <v>29313</v>
      </c>
      <c r="L311" s="32">
        <v>29313.19</v>
      </c>
      <c r="M311" s="32">
        <v>29313.19</v>
      </c>
      <c r="N311" s="32">
        <v>29313.19</v>
      </c>
      <c r="O311" s="32">
        <v>29313.19</v>
      </c>
    </row>
    <row r="312" spans="1:15" x14ac:dyDescent="0.2">
      <c r="A312" s="1" t="str">
        <f>MID(Tabla1[[#This Row],[Org 2]],1,2)</f>
        <v>03</v>
      </c>
      <c r="B312" s="30" t="s">
        <v>269</v>
      </c>
      <c r="C312" s="30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30" t="s">
        <v>632</v>
      </c>
      <c r="H312" s="31" t="s">
        <v>633</v>
      </c>
      <c r="I312" s="32">
        <v>162354</v>
      </c>
      <c r="J312" s="32">
        <v>0</v>
      </c>
      <c r="K312" s="32">
        <v>162354</v>
      </c>
      <c r="L312" s="32">
        <v>162343.63</v>
      </c>
      <c r="M312" s="32">
        <v>162343.63</v>
      </c>
      <c r="N312" s="32">
        <v>162343.63</v>
      </c>
      <c r="O312" s="32">
        <v>162343.63</v>
      </c>
    </row>
    <row r="313" spans="1:15" x14ac:dyDescent="0.2">
      <c r="A313" s="1" t="str">
        <f>MID(Tabla1[[#This Row],[Org 2]],1,2)</f>
        <v>03</v>
      </c>
      <c r="B313" s="30" t="s">
        <v>269</v>
      </c>
      <c r="C313" s="30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30" t="s">
        <v>634</v>
      </c>
      <c r="H313" s="31" t="s">
        <v>635</v>
      </c>
      <c r="I313" s="32">
        <v>5415</v>
      </c>
      <c r="J313" s="32">
        <v>0</v>
      </c>
      <c r="K313" s="32">
        <v>5415</v>
      </c>
      <c r="L313" s="32">
        <v>0</v>
      </c>
      <c r="M313" s="32">
        <v>0</v>
      </c>
      <c r="N313" s="32">
        <v>0</v>
      </c>
      <c r="O313" s="32">
        <v>0</v>
      </c>
    </row>
    <row r="314" spans="1:15" x14ac:dyDescent="0.2">
      <c r="A314" s="1" t="str">
        <f>MID(Tabla1[[#This Row],[Org 2]],1,2)</f>
        <v>03</v>
      </c>
      <c r="B314" s="30" t="s">
        <v>269</v>
      </c>
      <c r="C314" s="30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30" t="s">
        <v>636</v>
      </c>
      <c r="H314" s="31" t="s">
        <v>637</v>
      </c>
      <c r="I314" s="32">
        <v>106060</v>
      </c>
      <c r="J314" s="32">
        <v>0</v>
      </c>
      <c r="K314" s="32">
        <v>106060</v>
      </c>
      <c r="L314" s="32">
        <v>106060.88</v>
      </c>
      <c r="M314" s="32">
        <v>106060.88</v>
      </c>
      <c r="N314" s="32">
        <v>106060.88</v>
      </c>
      <c r="O314" s="32">
        <v>106060.88</v>
      </c>
    </row>
    <row r="315" spans="1:15" x14ac:dyDescent="0.2">
      <c r="A315" s="1" t="str">
        <f>MID(Tabla1[[#This Row],[Org 2]],1,2)</f>
        <v>03</v>
      </c>
      <c r="B315" s="30" t="s">
        <v>269</v>
      </c>
      <c r="C315" s="30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30" t="s">
        <v>638</v>
      </c>
      <c r="H315" s="31" t="s">
        <v>639</v>
      </c>
      <c r="I315" s="32">
        <v>6453</v>
      </c>
      <c r="J315" s="32">
        <v>0</v>
      </c>
      <c r="K315" s="32">
        <v>6453</v>
      </c>
      <c r="L315" s="32">
        <v>6453.19</v>
      </c>
      <c r="M315" s="32">
        <v>6453.19</v>
      </c>
      <c r="N315" s="32">
        <v>6453.19</v>
      </c>
      <c r="O315" s="32">
        <v>6453.19</v>
      </c>
    </row>
    <row r="316" spans="1:15" x14ac:dyDescent="0.2">
      <c r="A316" s="1" t="str">
        <f>MID(Tabla1[[#This Row],[Org 2]],1,2)</f>
        <v>03</v>
      </c>
      <c r="B316" s="30" t="s">
        <v>269</v>
      </c>
      <c r="C316" s="30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30" t="s">
        <v>640</v>
      </c>
      <c r="H316" s="31" t="s">
        <v>641</v>
      </c>
      <c r="I316" s="32">
        <v>13954</v>
      </c>
      <c r="J316" s="32">
        <v>0</v>
      </c>
      <c r="K316" s="32">
        <v>13954</v>
      </c>
      <c r="L316" s="32">
        <v>13954.13</v>
      </c>
      <c r="M316" s="32">
        <v>13954.13</v>
      </c>
      <c r="N316" s="32">
        <v>13954.13</v>
      </c>
      <c r="O316" s="32">
        <v>13954.13</v>
      </c>
    </row>
    <row r="317" spans="1:15" x14ac:dyDescent="0.2">
      <c r="A317" s="1" t="str">
        <f>MID(Tabla1[[#This Row],[Org 2]],1,2)</f>
        <v>03</v>
      </c>
      <c r="B317" s="30" t="s">
        <v>269</v>
      </c>
      <c r="C317" s="30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30" t="s">
        <v>642</v>
      </c>
      <c r="H317" s="31" t="s">
        <v>643</v>
      </c>
      <c r="I317" s="32">
        <v>6453</v>
      </c>
      <c r="J317" s="32">
        <v>0</v>
      </c>
      <c r="K317" s="32">
        <v>6453</v>
      </c>
      <c r="L317" s="32">
        <v>6453.19</v>
      </c>
      <c r="M317" s="32">
        <v>6453.19</v>
      </c>
      <c r="N317" s="32">
        <v>6453.19</v>
      </c>
      <c r="O317" s="32">
        <v>6453.19</v>
      </c>
    </row>
    <row r="318" spans="1:15" x14ac:dyDescent="0.2">
      <c r="A318" s="1" t="str">
        <f>MID(Tabla1[[#This Row],[Org 2]],1,2)</f>
        <v>03</v>
      </c>
      <c r="B318" s="30" t="s">
        <v>269</v>
      </c>
      <c r="C318" s="30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30" t="s">
        <v>644</v>
      </c>
      <c r="H318" s="31" t="s">
        <v>645</v>
      </c>
      <c r="I318" s="32">
        <v>170</v>
      </c>
      <c r="J318" s="32">
        <v>0</v>
      </c>
      <c r="K318" s="32">
        <v>170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">
      <c r="A319" s="1" t="str">
        <f>MID(Tabla1[[#This Row],[Org 2]],1,2)</f>
        <v>03</v>
      </c>
      <c r="B319" s="30" t="s">
        <v>269</v>
      </c>
      <c r="C319" s="30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30" t="s">
        <v>646</v>
      </c>
      <c r="H319" s="31" t="s">
        <v>647</v>
      </c>
      <c r="I319" s="32">
        <v>1905</v>
      </c>
      <c r="J319" s="32">
        <v>0</v>
      </c>
      <c r="K319" s="32">
        <v>1905</v>
      </c>
      <c r="L319" s="32">
        <v>1805</v>
      </c>
      <c r="M319" s="32">
        <v>1805</v>
      </c>
      <c r="N319" s="32">
        <v>1805</v>
      </c>
      <c r="O319" s="32">
        <v>1805</v>
      </c>
    </row>
    <row r="320" spans="1:15" x14ac:dyDescent="0.2">
      <c r="A320" s="1" t="str">
        <f>MID(Tabla1[[#This Row],[Org 2]],1,2)</f>
        <v>03</v>
      </c>
      <c r="B320" s="30" t="s">
        <v>269</v>
      </c>
      <c r="C320" s="30" t="s">
        <v>100</v>
      </c>
      <c r="D320" s="11" t="str">
        <f>VLOOKUP(Tabla1[[#This Row],[Prog.]],Hoja2!B:C,2,FALSE)</f>
        <v>Promoción y fomento del deporte</v>
      </c>
      <c r="E320" s="12" t="str">
        <f t="shared" si="8"/>
        <v>4</v>
      </c>
      <c r="F320" s="12" t="str">
        <f t="shared" si="9"/>
        <v>48</v>
      </c>
      <c r="G320" s="30" t="s">
        <v>648</v>
      </c>
      <c r="H320" s="31" t="s">
        <v>649</v>
      </c>
      <c r="I320" s="32">
        <v>18550</v>
      </c>
      <c r="J320" s="32">
        <v>0</v>
      </c>
      <c r="K320" s="32">
        <v>18550</v>
      </c>
      <c r="L320" s="32">
        <v>18050</v>
      </c>
      <c r="M320" s="32">
        <v>18050</v>
      </c>
      <c r="N320" s="32">
        <v>18050</v>
      </c>
      <c r="O320" s="32">
        <v>18050</v>
      </c>
    </row>
    <row r="321" spans="1:15" x14ac:dyDescent="0.2">
      <c r="A321" s="1" t="str">
        <f>MID(Tabla1[[#This Row],[Org 2]],1,2)</f>
        <v>03</v>
      </c>
      <c r="B321" s="30" t="s">
        <v>269</v>
      </c>
      <c r="C321" s="30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4</v>
      </c>
      <c r="F321" s="12" t="str">
        <f t="shared" ref="F321:F384" si="11">LEFT(G321,2)</f>
        <v>48</v>
      </c>
      <c r="G321" s="30" t="s">
        <v>650</v>
      </c>
      <c r="H321" s="31" t="s">
        <v>651</v>
      </c>
      <c r="I321" s="32">
        <v>3159</v>
      </c>
      <c r="J321" s="32">
        <v>0</v>
      </c>
      <c r="K321" s="32">
        <v>3159</v>
      </c>
      <c r="L321" s="32">
        <v>3158.75</v>
      </c>
      <c r="M321" s="32">
        <v>3158.75</v>
      </c>
      <c r="N321" s="32">
        <v>3158.75</v>
      </c>
      <c r="O321" s="32">
        <v>3158.75</v>
      </c>
    </row>
    <row r="322" spans="1:15" x14ac:dyDescent="0.2">
      <c r="A322" s="1" t="str">
        <f>MID(Tabla1[[#This Row],[Org 2]],1,2)</f>
        <v>03</v>
      </c>
      <c r="B322" s="30" t="s">
        <v>269</v>
      </c>
      <c r="C322" s="30" t="s">
        <v>100</v>
      </c>
      <c r="D322" s="11" t="str">
        <f>VLOOKUP(Tabla1[[#This Row],[Prog.]],Hoja2!B:C,2,FALSE)</f>
        <v>Promoción y fomento del deporte</v>
      </c>
      <c r="E322" s="12" t="str">
        <f t="shared" si="10"/>
        <v>4</v>
      </c>
      <c r="F322" s="12" t="str">
        <f t="shared" si="11"/>
        <v>48</v>
      </c>
      <c r="G322" s="30" t="s">
        <v>652</v>
      </c>
      <c r="H322" s="31" t="s">
        <v>653</v>
      </c>
      <c r="I322" s="32">
        <v>3159</v>
      </c>
      <c r="J322" s="32">
        <v>0</v>
      </c>
      <c r="K322" s="32">
        <v>3159</v>
      </c>
      <c r="L322" s="32">
        <v>3158.75</v>
      </c>
      <c r="M322" s="32">
        <v>3158.75</v>
      </c>
      <c r="N322" s="32">
        <v>3158.75</v>
      </c>
      <c r="O322" s="32">
        <v>3158.75</v>
      </c>
    </row>
    <row r="323" spans="1:15" x14ac:dyDescent="0.2">
      <c r="A323" s="1" t="str">
        <f>MID(Tabla1[[#This Row],[Org 2]],1,2)</f>
        <v>03</v>
      </c>
      <c r="B323" s="30" t="s">
        <v>269</v>
      </c>
      <c r="C323" s="30" t="s">
        <v>100</v>
      </c>
      <c r="D323" s="11" t="str">
        <f>VLOOKUP(Tabla1[[#This Row],[Prog.]],Hoja2!B:C,2,FALSE)</f>
        <v>Promoción y fomento del deporte</v>
      </c>
      <c r="E323" s="12" t="str">
        <f t="shared" si="10"/>
        <v>4</v>
      </c>
      <c r="F323" s="12" t="str">
        <f t="shared" si="11"/>
        <v>48</v>
      </c>
      <c r="G323" s="30" t="s">
        <v>654</v>
      </c>
      <c r="H323" s="31" t="s">
        <v>655</v>
      </c>
      <c r="I323" s="32">
        <v>3159</v>
      </c>
      <c r="J323" s="32">
        <v>0</v>
      </c>
      <c r="K323" s="32">
        <v>3159</v>
      </c>
      <c r="L323" s="32">
        <v>3158.75</v>
      </c>
      <c r="M323" s="32">
        <v>3158.75</v>
      </c>
      <c r="N323" s="32">
        <v>3158.75</v>
      </c>
      <c r="O323" s="32">
        <v>3158.75</v>
      </c>
    </row>
    <row r="324" spans="1:15" x14ac:dyDescent="0.2">
      <c r="A324" s="1" t="str">
        <f>MID(Tabla1[[#This Row],[Org 2]],1,2)</f>
        <v>03</v>
      </c>
      <c r="B324" s="30" t="s">
        <v>269</v>
      </c>
      <c r="C324" s="30" t="s">
        <v>100</v>
      </c>
      <c r="D324" s="11" t="str">
        <f>VLOOKUP(Tabla1[[#This Row],[Prog.]],Hoja2!B:C,2,FALSE)</f>
        <v>Promoción y fomento del deporte</v>
      </c>
      <c r="E324" s="12" t="str">
        <f t="shared" si="10"/>
        <v>4</v>
      </c>
      <c r="F324" s="12" t="str">
        <f t="shared" si="11"/>
        <v>48</v>
      </c>
      <c r="G324" s="30" t="s">
        <v>656</v>
      </c>
      <c r="H324" s="31" t="s">
        <v>657</v>
      </c>
      <c r="I324" s="32">
        <v>5810</v>
      </c>
      <c r="J324" s="32">
        <v>0</v>
      </c>
      <c r="K324" s="32">
        <v>5810</v>
      </c>
      <c r="L324" s="32">
        <v>5810.25</v>
      </c>
      <c r="M324" s="32">
        <v>5810.25</v>
      </c>
      <c r="N324" s="32">
        <v>5810.25</v>
      </c>
      <c r="O324" s="32">
        <v>5810.25</v>
      </c>
    </row>
    <row r="325" spans="1:15" x14ac:dyDescent="0.2">
      <c r="A325" s="1" t="str">
        <f>MID(Tabla1[[#This Row],[Org 2]],1,2)</f>
        <v>03</v>
      </c>
      <c r="B325" s="30" t="s">
        <v>269</v>
      </c>
      <c r="C325" s="30" t="s">
        <v>100</v>
      </c>
      <c r="D325" s="11" t="str">
        <f>VLOOKUP(Tabla1[[#This Row],[Prog.]],Hoja2!B:C,2,FALSE)</f>
        <v>Promoción y fomento del deporte</v>
      </c>
      <c r="E325" s="12" t="str">
        <f t="shared" si="10"/>
        <v>4</v>
      </c>
      <c r="F325" s="12" t="str">
        <f t="shared" si="11"/>
        <v>48</v>
      </c>
      <c r="G325" s="30" t="s">
        <v>658</v>
      </c>
      <c r="H325" s="31" t="s">
        <v>659</v>
      </c>
      <c r="I325" s="32">
        <v>3226</v>
      </c>
      <c r="J325" s="32">
        <v>0</v>
      </c>
      <c r="K325" s="32">
        <v>3226</v>
      </c>
      <c r="L325" s="32">
        <v>3226.12</v>
      </c>
      <c r="M325" s="32">
        <v>3226.12</v>
      </c>
      <c r="N325" s="32">
        <v>3226.12</v>
      </c>
      <c r="O325" s="32">
        <v>3226.12</v>
      </c>
    </row>
    <row r="326" spans="1:15" x14ac:dyDescent="0.2">
      <c r="A326" s="1" t="str">
        <f>MID(Tabla1[[#This Row],[Org 2]],1,2)</f>
        <v>03</v>
      </c>
      <c r="B326" s="30" t="s">
        <v>269</v>
      </c>
      <c r="C326" s="30" t="s">
        <v>100</v>
      </c>
      <c r="D326" s="11" t="str">
        <f>VLOOKUP(Tabla1[[#This Row],[Prog.]],Hoja2!B:C,2,FALSE)</f>
        <v>Promoción y fomento del deporte</v>
      </c>
      <c r="E326" s="12" t="str">
        <f t="shared" si="10"/>
        <v>4</v>
      </c>
      <c r="F326" s="12" t="str">
        <f t="shared" si="11"/>
        <v>48</v>
      </c>
      <c r="G326" s="30" t="s">
        <v>660</v>
      </c>
      <c r="H326" s="31" t="s">
        <v>661</v>
      </c>
      <c r="I326" s="32">
        <v>3226</v>
      </c>
      <c r="J326" s="32">
        <v>0</v>
      </c>
      <c r="K326" s="32">
        <v>3226</v>
      </c>
      <c r="L326" s="32">
        <v>3226.12</v>
      </c>
      <c r="M326" s="32">
        <v>3226.12</v>
      </c>
      <c r="N326" s="32">
        <v>3226.12</v>
      </c>
      <c r="O326" s="32">
        <v>3226.12</v>
      </c>
    </row>
    <row r="327" spans="1:15" x14ac:dyDescent="0.2">
      <c r="A327" s="1" t="str">
        <f>MID(Tabla1[[#This Row],[Org 2]],1,2)</f>
        <v>03</v>
      </c>
      <c r="B327" s="30" t="s">
        <v>269</v>
      </c>
      <c r="C327" s="30" t="s">
        <v>100</v>
      </c>
      <c r="D327" s="11" t="str">
        <f>VLOOKUP(Tabla1[[#This Row],[Prog.]],Hoja2!B:C,2,FALSE)</f>
        <v>Promoción y fomento del deporte</v>
      </c>
      <c r="E327" s="12" t="str">
        <f t="shared" si="10"/>
        <v>4</v>
      </c>
      <c r="F327" s="12" t="str">
        <f t="shared" si="11"/>
        <v>48</v>
      </c>
      <c r="G327" s="30" t="s">
        <v>566</v>
      </c>
      <c r="H327" s="31" t="s">
        <v>565</v>
      </c>
      <c r="I327" s="32">
        <v>1998</v>
      </c>
      <c r="J327" s="32">
        <v>0</v>
      </c>
      <c r="K327" s="32">
        <v>1998</v>
      </c>
      <c r="L327" s="32">
        <v>700</v>
      </c>
      <c r="M327" s="32">
        <v>700</v>
      </c>
      <c r="N327" s="32">
        <v>700</v>
      </c>
      <c r="O327" s="32">
        <v>700</v>
      </c>
    </row>
    <row r="328" spans="1:15" x14ac:dyDescent="0.2">
      <c r="A328" s="1" t="str">
        <f>MID(Tabla1[[#This Row],[Org 2]],1,2)</f>
        <v>03</v>
      </c>
      <c r="B328" s="30" t="s">
        <v>269</v>
      </c>
      <c r="C328" s="30" t="s">
        <v>100</v>
      </c>
      <c r="D328" s="11" t="str">
        <f>VLOOKUP(Tabla1[[#This Row],[Prog.]],Hoja2!B:C,2,FALSE)</f>
        <v>Promoción y fomento del deporte</v>
      </c>
      <c r="E328" s="12" t="str">
        <f t="shared" si="10"/>
        <v>7</v>
      </c>
      <c r="F328" s="12" t="str">
        <f t="shared" si="11"/>
        <v>71</v>
      </c>
      <c r="G328" s="30" t="s">
        <v>662</v>
      </c>
      <c r="H328" s="31" t="s">
        <v>663</v>
      </c>
      <c r="I328" s="32">
        <v>677400</v>
      </c>
      <c r="J328" s="32">
        <v>513616.98</v>
      </c>
      <c r="K328" s="32">
        <v>1191016.98</v>
      </c>
      <c r="L328" s="32">
        <v>1191016.98</v>
      </c>
      <c r="M328" s="32">
        <v>1191016.98</v>
      </c>
      <c r="N328" s="32">
        <v>393911.2</v>
      </c>
      <c r="O328" s="32">
        <v>155432.19</v>
      </c>
    </row>
    <row r="329" spans="1:15" x14ac:dyDescent="0.2">
      <c r="A329" s="1" t="str">
        <f>MID(Tabla1[[#This Row],[Org 2]],1,2)</f>
        <v>03</v>
      </c>
      <c r="B329" s="30" t="s">
        <v>269</v>
      </c>
      <c r="C329" s="30" t="s">
        <v>100</v>
      </c>
      <c r="D329" s="11" t="str">
        <f>VLOOKUP(Tabla1[[#This Row],[Prog.]],Hoja2!B:C,2,FALSE)</f>
        <v>Promoción y fomento del deporte</v>
      </c>
      <c r="E329" s="12" t="str">
        <f t="shared" si="10"/>
        <v>7</v>
      </c>
      <c r="F329" s="12" t="str">
        <f t="shared" si="11"/>
        <v>75</v>
      </c>
      <c r="G329" s="30" t="s">
        <v>664</v>
      </c>
      <c r="H329" s="31" t="s">
        <v>665</v>
      </c>
      <c r="I329" s="32">
        <v>300000</v>
      </c>
      <c r="J329" s="32">
        <v>-270000</v>
      </c>
      <c r="K329" s="32">
        <v>30000</v>
      </c>
      <c r="L329" s="32">
        <v>29027.7</v>
      </c>
      <c r="M329" s="32">
        <v>29027.7</v>
      </c>
      <c r="N329" s="32">
        <v>0</v>
      </c>
      <c r="O329" s="32">
        <v>0</v>
      </c>
    </row>
    <row r="330" spans="1:15" x14ac:dyDescent="0.2">
      <c r="A330" s="1" t="str">
        <f>MID(Tabla1[[#This Row],[Org 2]],1,2)</f>
        <v>03</v>
      </c>
      <c r="B330" s="30" t="s">
        <v>269</v>
      </c>
      <c r="C330" s="30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1</v>
      </c>
      <c r="F330" s="12" t="str">
        <f t="shared" si="11"/>
        <v>12</v>
      </c>
      <c r="G330" s="30" t="s">
        <v>435</v>
      </c>
      <c r="H330" s="31" t="s">
        <v>436</v>
      </c>
      <c r="I330" s="32">
        <v>52427</v>
      </c>
      <c r="J330" s="32">
        <v>0</v>
      </c>
      <c r="K330" s="32">
        <v>52427</v>
      </c>
      <c r="L330" s="32">
        <v>53788.24</v>
      </c>
      <c r="M330" s="32">
        <v>53788.24</v>
      </c>
      <c r="N330" s="32">
        <v>45646.87</v>
      </c>
      <c r="O330" s="32">
        <v>45646.87</v>
      </c>
    </row>
    <row r="331" spans="1:15" x14ac:dyDescent="0.2">
      <c r="A331" s="1" t="str">
        <f>MID(Tabla1[[#This Row],[Org 2]],1,2)</f>
        <v>03</v>
      </c>
      <c r="B331" s="30" t="s">
        <v>269</v>
      </c>
      <c r="C331" s="30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1</v>
      </c>
      <c r="F331" s="12" t="str">
        <f t="shared" si="11"/>
        <v>12</v>
      </c>
      <c r="G331" s="30" t="s">
        <v>437</v>
      </c>
      <c r="H331" s="31" t="s">
        <v>438</v>
      </c>
      <c r="I331" s="32">
        <v>43</v>
      </c>
      <c r="J331" s="32">
        <v>0</v>
      </c>
      <c r="K331" s="32">
        <v>43</v>
      </c>
      <c r="L331" s="32">
        <v>0</v>
      </c>
      <c r="M331" s="32">
        <v>0</v>
      </c>
      <c r="N331" s="32">
        <v>0</v>
      </c>
      <c r="O331" s="32">
        <v>0</v>
      </c>
    </row>
    <row r="332" spans="1:15" x14ac:dyDescent="0.2">
      <c r="A332" s="1" t="str">
        <f>MID(Tabla1[[#This Row],[Org 2]],1,2)</f>
        <v>03</v>
      </c>
      <c r="B332" s="30" t="s">
        <v>269</v>
      </c>
      <c r="C332" s="30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1</v>
      </c>
      <c r="F332" s="12" t="str">
        <f t="shared" si="11"/>
        <v>12</v>
      </c>
      <c r="G332" s="30" t="s">
        <v>439</v>
      </c>
      <c r="H332" s="31" t="s">
        <v>440</v>
      </c>
      <c r="I332" s="32">
        <v>23539</v>
      </c>
      <c r="J332" s="32">
        <v>0</v>
      </c>
      <c r="K332" s="32">
        <v>23539</v>
      </c>
      <c r="L332" s="32">
        <v>20132.59</v>
      </c>
      <c r="M332" s="32">
        <v>20132.59</v>
      </c>
      <c r="N332" s="32">
        <v>16796.61</v>
      </c>
      <c r="O332" s="32">
        <v>16796.61</v>
      </c>
    </row>
    <row r="333" spans="1:15" x14ac:dyDescent="0.2">
      <c r="A333" s="1" t="str">
        <f>MID(Tabla1[[#This Row],[Org 2]],1,2)</f>
        <v>03</v>
      </c>
      <c r="B333" s="30" t="s">
        <v>269</v>
      </c>
      <c r="C333" s="30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1</v>
      </c>
      <c r="F333" s="12" t="str">
        <f t="shared" si="11"/>
        <v>12</v>
      </c>
      <c r="G333" s="30" t="s">
        <v>441</v>
      </c>
      <c r="H333" s="31" t="s">
        <v>442</v>
      </c>
      <c r="I333" s="32">
        <v>19952</v>
      </c>
      <c r="J333" s="32">
        <v>0</v>
      </c>
      <c r="K333" s="32">
        <v>19952</v>
      </c>
      <c r="L333" s="32">
        <v>10102.540000000001</v>
      </c>
      <c r="M333" s="32">
        <v>10102.540000000001</v>
      </c>
      <c r="N333" s="32">
        <v>8644.74</v>
      </c>
      <c r="O333" s="32">
        <v>8644.74</v>
      </c>
    </row>
    <row r="334" spans="1:15" x14ac:dyDescent="0.2">
      <c r="A334" s="1" t="str">
        <f>MID(Tabla1[[#This Row],[Org 2]],1,2)</f>
        <v>03</v>
      </c>
      <c r="B334" s="30" t="s">
        <v>269</v>
      </c>
      <c r="C334" s="30" t="s">
        <v>101</v>
      </c>
      <c r="D334" s="11" t="str">
        <f>VLOOKUP(Tabla1[[#This Row],[Prog.]],Hoja2!B:C,2,FALSE)</f>
        <v>Dirección del área de participación ciudadana y deportes</v>
      </c>
      <c r="E334" s="12" t="str">
        <f t="shared" si="10"/>
        <v>1</v>
      </c>
      <c r="F334" s="12" t="str">
        <f t="shared" si="11"/>
        <v>12</v>
      </c>
      <c r="G334" s="30" t="s">
        <v>443</v>
      </c>
      <c r="H334" s="31" t="s">
        <v>444</v>
      </c>
      <c r="I334" s="32">
        <v>26519</v>
      </c>
      <c r="J334" s="32">
        <v>0</v>
      </c>
      <c r="K334" s="32">
        <v>26519</v>
      </c>
      <c r="L334" s="32">
        <v>31944.97</v>
      </c>
      <c r="M334" s="32">
        <v>31944.97</v>
      </c>
      <c r="N334" s="32">
        <v>26916.73</v>
      </c>
      <c r="O334" s="32">
        <v>26916.73</v>
      </c>
    </row>
    <row r="335" spans="1:15" x14ac:dyDescent="0.2">
      <c r="A335" s="1" t="str">
        <f>MID(Tabla1[[#This Row],[Org 2]],1,2)</f>
        <v>03</v>
      </c>
      <c r="B335" s="30" t="s">
        <v>269</v>
      </c>
      <c r="C335" s="30" t="s">
        <v>101</v>
      </c>
      <c r="D335" s="11" t="str">
        <f>VLOOKUP(Tabla1[[#This Row],[Prog.]],Hoja2!B:C,2,FALSE)</f>
        <v>Dirección del área de participación ciudadana y deportes</v>
      </c>
      <c r="E335" s="12" t="str">
        <f t="shared" si="10"/>
        <v>1</v>
      </c>
      <c r="F335" s="12" t="str">
        <f t="shared" si="11"/>
        <v>12</v>
      </c>
      <c r="G335" s="30" t="s">
        <v>445</v>
      </c>
      <c r="H335" s="31" t="s">
        <v>446</v>
      </c>
      <c r="I335" s="32">
        <v>72524</v>
      </c>
      <c r="J335" s="32">
        <v>0</v>
      </c>
      <c r="K335" s="32">
        <v>72524</v>
      </c>
      <c r="L335" s="32">
        <v>64514.53</v>
      </c>
      <c r="M335" s="32">
        <v>64514.53</v>
      </c>
      <c r="N335" s="32">
        <v>54703.19</v>
      </c>
      <c r="O335" s="32">
        <v>54703.19</v>
      </c>
    </row>
    <row r="336" spans="1:15" x14ac:dyDescent="0.2">
      <c r="A336" s="1" t="str">
        <f>MID(Tabla1[[#This Row],[Org 2]],1,2)</f>
        <v>03</v>
      </c>
      <c r="B336" s="30" t="s">
        <v>269</v>
      </c>
      <c r="C336" s="30" t="s">
        <v>101</v>
      </c>
      <c r="D336" s="11" t="str">
        <f>VLOOKUP(Tabla1[[#This Row],[Prog.]],Hoja2!B:C,2,FALSE)</f>
        <v>Dirección del área de participación ciudadana y deportes</v>
      </c>
      <c r="E336" s="12" t="str">
        <f t="shared" si="10"/>
        <v>1</v>
      </c>
      <c r="F336" s="12" t="str">
        <f t="shared" si="11"/>
        <v>12</v>
      </c>
      <c r="G336" s="30" t="s">
        <v>447</v>
      </c>
      <c r="H336" s="31" t="s">
        <v>448</v>
      </c>
      <c r="I336" s="32">
        <v>162020</v>
      </c>
      <c r="J336" s="32">
        <v>-5000</v>
      </c>
      <c r="K336" s="32">
        <v>157020</v>
      </c>
      <c r="L336" s="32">
        <v>157015.85</v>
      </c>
      <c r="M336" s="32">
        <v>157015.85</v>
      </c>
      <c r="N336" s="32">
        <v>135393.4</v>
      </c>
      <c r="O336" s="32">
        <v>135393.4</v>
      </c>
    </row>
    <row r="337" spans="1:15" x14ac:dyDescent="0.2">
      <c r="A337" s="1" t="str">
        <f>MID(Tabla1[[#This Row],[Org 2]],1,2)</f>
        <v>03</v>
      </c>
      <c r="B337" s="30" t="s">
        <v>269</v>
      </c>
      <c r="C337" s="30" t="s">
        <v>101</v>
      </c>
      <c r="D337" s="11" t="str">
        <f>VLOOKUP(Tabla1[[#This Row],[Prog.]],Hoja2!B:C,2,FALSE)</f>
        <v>Dirección del área de participación ciudadana y deportes</v>
      </c>
      <c r="E337" s="12" t="str">
        <f t="shared" si="10"/>
        <v>1</v>
      </c>
      <c r="F337" s="12" t="str">
        <f t="shared" si="11"/>
        <v>12</v>
      </c>
      <c r="G337" s="30" t="s">
        <v>449</v>
      </c>
      <c r="H337" s="31" t="s">
        <v>450</v>
      </c>
      <c r="I337" s="32">
        <v>10925</v>
      </c>
      <c r="J337" s="32">
        <v>0</v>
      </c>
      <c r="K337" s="32">
        <v>10925</v>
      </c>
      <c r="L337" s="32">
        <v>18971.04</v>
      </c>
      <c r="M337" s="32">
        <v>18971.04</v>
      </c>
      <c r="N337" s="32">
        <v>15315.69</v>
      </c>
      <c r="O337" s="32">
        <v>15315.69</v>
      </c>
    </row>
    <row r="338" spans="1:15" x14ac:dyDescent="0.2">
      <c r="A338" s="1" t="str">
        <f>MID(Tabla1[[#This Row],[Org 2]],1,2)</f>
        <v>03</v>
      </c>
      <c r="B338" s="30" t="s">
        <v>269</v>
      </c>
      <c r="C338" s="30" t="s">
        <v>101</v>
      </c>
      <c r="D338" s="11" t="str">
        <f>VLOOKUP(Tabla1[[#This Row],[Prog.]],Hoja2!B:C,2,FALSE)</f>
        <v>Dirección del área de participación ciudadana y deportes</v>
      </c>
      <c r="E338" s="12" t="str">
        <f t="shared" si="10"/>
        <v>2</v>
      </c>
      <c r="F338" s="12" t="str">
        <f t="shared" si="11"/>
        <v>22</v>
      </c>
      <c r="G338" s="30" t="s">
        <v>480</v>
      </c>
      <c r="H338" s="31" t="s">
        <v>481</v>
      </c>
      <c r="I338" s="32">
        <v>500</v>
      </c>
      <c r="J338" s="32">
        <v>0</v>
      </c>
      <c r="K338" s="32">
        <v>500</v>
      </c>
      <c r="L338" s="32">
        <v>124.8</v>
      </c>
      <c r="M338" s="32">
        <v>124.8</v>
      </c>
      <c r="N338" s="32">
        <v>124.8</v>
      </c>
      <c r="O338" s="32">
        <v>124.8</v>
      </c>
    </row>
    <row r="339" spans="1:15" x14ac:dyDescent="0.2">
      <c r="A339" s="1" t="str">
        <f>MID(Tabla1[[#This Row],[Org 2]],1,2)</f>
        <v>03</v>
      </c>
      <c r="B339" s="30" t="s">
        <v>269</v>
      </c>
      <c r="C339" s="30" t="s">
        <v>101</v>
      </c>
      <c r="D339" s="11" t="str">
        <f>VLOOKUP(Tabla1[[#This Row],[Prog.]],Hoja2!B:C,2,FALSE)</f>
        <v>Dirección del área de participación ciudadana y deportes</v>
      </c>
      <c r="E339" s="12" t="str">
        <f t="shared" si="10"/>
        <v>2</v>
      </c>
      <c r="F339" s="12" t="str">
        <f t="shared" si="11"/>
        <v>22</v>
      </c>
      <c r="G339" s="30" t="s">
        <v>484</v>
      </c>
      <c r="H339" s="31" t="s">
        <v>485</v>
      </c>
      <c r="I339" s="32">
        <v>3875</v>
      </c>
      <c r="J339" s="32">
        <v>0</v>
      </c>
      <c r="K339" s="32">
        <v>3875</v>
      </c>
      <c r="L339" s="32">
        <v>3838.84</v>
      </c>
      <c r="M339" s="32">
        <v>3838.84</v>
      </c>
      <c r="N339" s="32">
        <v>1831.71</v>
      </c>
      <c r="O339" s="32">
        <v>1831.71</v>
      </c>
    </row>
    <row r="340" spans="1:15" x14ac:dyDescent="0.2">
      <c r="A340" s="1" t="str">
        <f>MID(Tabla1[[#This Row],[Org 2]],1,2)</f>
        <v>03</v>
      </c>
      <c r="B340" s="30" t="s">
        <v>269</v>
      </c>
      <c r="C340" s="30" t="s">
        <v>101</v>
      </c>
      <c r="D340" s="11" t="str">
        <f>VLOOKUP(Tabla1[[#This Row],[Prog.]],Hoja2!B:C,2,FALSE)</f>
        <v>Dirección del área de participación ciudadana y deportes</v>
      </c>
      <c r="E340" s="12" t="str">
        <f t="shared" si="10"/>
        <v>2</v>
      </c>
      <c r="F340" s="12" t="str">
        <f t="shared" si="11"/>
        <v>23</v>
      </c>
      <c r="G340" s="30" t="s">
        <v>492</v>
      </c>
      <c r="H340" s="31" t="s">
        <v>493</v>
      </c>
      <c r="I340" s="32">
        <v>400</v>
      </c>
      <c r="J340" s="32">
        <v>0</v>
      </c>
      <c r="K340" s="32">
        <v>400</v>
      </c>
      <c r="L340" s="32">
        <v>0</v>
      </c>
      <c r="M340" s="32">
        <v>0</v>
      </c>
      <c r="N340" s="32">
        <v>0</v>
      </c>
      <c r="O340" s="32">
        <v>0</v>
      </c>
    </row>
    <row r="341" spans="1:15" x14ac:dyDescent="0.2">
      <c r="A341" s="1" t="str">
        <f>MID(Tabla1[[#This Row],[Org 2]],1,2)</f>
        <v>03</v>
      </c>
      <c r="B341" s="30" t="s">
        <v>269</v>
      </c>
      <c r="C341" s="30" t="s">
        <v>101</v>
      </c>
      <c r="D341" s="11" t="str">
        <f>VLOOKUP(Tabla1[[#This Row],[Prog.]],Hoja2!B:C,2,FALSE)</f>
        <v>Dirección del área de participación ciudadana y deportes</v>
      </c>
      <c r="E341" s="12" t="str">
        <f t="shared" si="10"/>
        <v>8</v>
      </c>
      <c r="F341" s="12" t="str">
        <f t="shared" si="11"/>
        <v>83</v>
      </c>
      <c r="G341" s="30" t="s">
        <v>596</v>
      </c>
      <c r="H341" s="31" t="s">
        <v>597</v>
      </c>
      <c r="I341" s="32">
        <v>1000</v>
      </c>
      <c r="J341" s="32">
        <v>0</v>
      </c>
      <c r="K341" s="32">
        <v>1000</v>
      </c>
      <c r="L341" s="32">
        <v>0</v>
      </c>
      <c r="M341" s="32">
        <v>0</v>
      </c>
      <c r="N341" s="32">
        <v>0</v>
      </c>
      <c r="O341" s="32">
        <v>0</v>
      </c>
    </row>
    <row r="342" spans="1:15" x14ac:dyDescent="0.2">
      <c r="A342" s="1" t="str">
        <f>MID(Tabla1[[#This Row],[Org 2]],1,2)</f>
        <v>03</v>
      </c>
      <c r="B342" s="30" t="s">
        <v>269</v>
      </c>
      <c r="C342" s="30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30" t="s">
        <v>435</v>
      </c>
      <c r="H342" s="31" t="s">
        <v>436</v>
      </c>
      <c r="I342" s="32">
        <v>17476</v>
      </c>
      <c r="J342" s="32">
        <v>0</v>
      </c>
      <c r="K342" s="32">
        <v>17476</v>
      </c>
      <c r="L342" s="32">
        <v>48298.75</v>
      </c>
      <c r="M342" s="32">
        <v>48298.75</v>
      </c>
      <c r="N342" s="32">
        <v>37208.660000000003</v>
      </c>
      <c r="O342" s="32">
        <v>37208.660000000003</v>
      </c>
    </row>
    <row r="343" spans="1:15" x14ac:dyDescent="0.2">
      <c r="A343" s="1" t="str">
        <f>MID(Tabla1[[#This Row],[Org 2]],1,2)</f>
        <v>03</v>
      </c>
      <c r="B343" s="30" t="s">
        <v>269</v>
      </c>
      <c r="C343" s="30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12</v>
      </c>
      <c r="G343" s="30" t="s">
        <v>437</v>
      </c>
      <c r="H343" s="31" t="s">
        <v>438</v>
      </c>
      <c r="I343" s="32">
        <v>234988</v>
      </c>
      <c r="J343" s="32">
        <v>0</v>
      </c>
      <c r="K343" s="32">
        <v>234988</v>
      </c>
      <c r="L343" s="32">
        <v>209886.31</v>
      </c>
      <c r="M343" s="32">
        <v>209886.31</v>
      </c>
      <c r="N343" s="32">
        <v>166162.23000000001</v>
      </c>
      <c r="O343" s="32">
        <v>166162.23000000001</v>
      </c>
    </row>
    <row r="344" spans="1:15" x14ac:dyDescent="0.2">
      <c r="A344" s="1" t="str">
        <f>MID(Tabla1[[#This Row],[Org 2]],1,2)</f>
        <v>03</v>
      </c>
      <c r="B344" s="30" t="s">
        <v>269</v>
      </c>
      <c r="C344" s="30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12</v>
      </c>
      <c r="G344" s="30" t="s">
        <v>439</v>
      </c>
      <c r="H344" s="31" t="s">
        <v>440</v>
      </c>
      <c r="I344" s="32">
        <v>11770</v>
      </c>
      <c r="J344" s="32">
        <v>0</v>
      </c>
      <c r="K344" s="32">
        <v>11770</v>
      </c>
      <c r="L344" s="32">
        <v>11386.6</v>
      </c>
      <c r="M344" s="32">
        <v>11386.6</v>
      </c>
      <c r="N344" s="32">
        <v>770.37</v>
      </c>
      <c r="O344" s="32">
        <v>770.37</v>
      </c>
    </row>
    <row r="345" spans="1:15" x14ac:dyDescent="0.2">
      <c r="A345" s="1" t="str">
        <f>MID(Tabla1[[#This Row],[Org 2]],1,2)</f>
        <v>03</v>
      </c>
      <c r="B345" s="30" t="s">
        <v>269</v>
      </c>
      <c r="C345" s="30" t="s">
        <v>102</v>
      </c>
      <c r="D345" s="11" t="str">
        <f>VLOOKUP(Tabla1[[#This Row],[Prog.]],Hoja2!B:C,2,FALSE)</f>
        <v>Participación ciudadana</v>
      </c>
      <c r="E345" s="12" t="str">
        <f t="shared" si="10"/>
        <v>1</v>
      </c>
      <c r="F345" s="12" t="str">
        <f t="shared" si="11"/>
        <v>12</v>
      </c>
      <c r="G345" s="30" t="s">
        <v>441</v>
      </c>
      <c r="H345" s="31" t="s">
        <v>442</v>
      </c>
      <c r="I345" s="32">
        <v>9976</v>
      </c>
      <c r="J345" s="32">
        <v>0</v>
      </c>
      <c r="K345" s="32">
        <v>9976</v>
      </c>
      <c r="L345" s="32">
        <v>10165.540000000001</v>
      </c>
      <c r="M345" s="32">
        <v>10165.540000000001</v>
      </c>
      <c r="N345" s="32">
        <v>8644.74</v>
      </c>
      <c r="O345" s="32">
        <v>8644.74</v>
      </c>
    </row>
    <row r="346" spans="1:15" x14ac:dyDescent="0.2">
      <c r="A346" s="1" t="str">
        <f>MID(Tabla1[[#This Row],[Org 2]],1,2)</f>
        <v>03</v>
      </c>
      <c r="B346" s="30" t="s">
        <v>269</v>
      </c>
      <c r="C346" s="30" t="s">
        <v>102</v>
      </c>
      <c r="D346" s="11" t="str">
        <f>VLOOKUP(Tabla1[[#This Row],[Prog.]],Hoja2!B:C,2,FALSE)</f>
        <v>Participación ciudadana</v>
      </c>
      <c r="E346" s="12" t="str">
        <f t="shared" si="10"/>
        <v>1</v>
      </c>
      <c r="F346" s="12" t="str">
        <f t="shared" si="11"/>
        <v>12</v>
      </c>
      <c r="G346" s="30" t="s">
        <v>569</v>
      </c>
      <c r="H346" s="31" t="s">
        <v>570</v>
      </c>
      <c r="I346" s="32">
        <v>9143</v>
      </c>
      <c r="J346" s="32">
        <v>0</v>
      </c>
      <c r="K346" s="32">
        <v>9143</v>
      </c>
      <c r="L346" s="32">
        <v>8846.8700000000008</v>
      </c>
      <c r="M346" s="32">
        <v>8846.8700000000008</v>
      </c>
      <c r="N346" s="32">
        <v>2139.85</v>
      </c>
      <c r="O346" s="32">
        <v>2139.85</v>
      </c>
    </row>
    <row r="347" spans="1:15" x14ac:dyDescent="0.2">
      <c r="A347" s="1" t="str">
        <f>MID(Tabla1[[#This Row],[Org 2]],1,2)</f>
        <v>03</v>
      </c>
      <c r="B347" s="30" t="s">
        <v>269</v>
      </c>
      <c r="C347" s="30" t="s">
        <v>102</v>
      </c>
      <c r="D347" s="11" t="str">
        <f>VLOOKUP(Tabla1[[#This Row],[Prog.]],Hoja2!B:C,2,FALSE)</f>
        <v>Participación ciudadana</v>
      </c>
      <c r="E347" s="12" t="str">
        <f t="shared" si="10"/>
        <v>1</v>
      </c>
      <c r="F347" s="12" t="str">
        <f t="shared" si="11"/>
        <v>12</v>
      </c>
      <c r="G347" s="30" t="s">
        <v>443</v>
      </c>
      <c r="H347" s="31" t="s">
        <v>444</v>
      </c>
      <c r="I347" s="32">
        <v>80124</v>
      </c>
      <c r="J347" s="32">
        <v>0</v>
      </c>
      <c r="K347" s="32">
        <v>80124</v>
      </c>
      <c r="L347" s="32">
        <v>81001.77</v>
      </c>
      <c r="M347" s="32">
        <v>81001.77</v>
      </c>
      <c r="N347" s="32">
        <v>53133.53</v>
      </c>
      <c r="O347" s="32">
        <v>53133.53</v>
      </c>
    </row>
    <row r="348" spans="1:15" x14ac:dyDescent="0.2">
      <c r="A348" s="1" t="str">
        <f>MID(Tabla1[[#This Row],[Org 2]],1,2)</f>
        <v>03</v>
      </c>
      <c r="B348" s="30" t="s">
        <v>269</v>
      </c>
      <c r="C348" s="30" t="s">
        <v>102</v>
      </c>
      <c r="D348" s="11" t="str">
        <f>VLOOKUP(Tabla1[[#This Row],[Prog.]],Hoja2!B:C,2,FALSE)</f>
        <v>Participación ciudadana</v>
      </c>
      <c r="E348" s="12" t="str">
        <f t="shared" si="10"/>
        <v>1</v>
      </c>
      <c r="F348" s="12" t="str">
        <f t="shared" si="11"/>
        <v>12</v>
      </c>
      <c r="G348" s="30" t="s">
        <v>445</v>
      </c>
      <c r="H348" s="31" t="s">
        <v>446</v>
      </c>
      <c r="I348" s="32">
        <v>145096</v>
      </c>
      <c r="J348" s="32">
        <v>0</v>
      </c>
      <c r="K348" s="32">
        <v>145096</v>
      </c>
      <c r="L348" s="32">
        <v>139853.01999999999</v>
      </c>
      <c r="M348" s="32">
        <v>139853.01999999999</v>
      </c>
      <c r="N348" s="32">
        <v>111619.17</v>
      </c>
      <c r="O348" s="32">
        <v>111619.17</v>
      </c>
    </row>
    <row r="349" spans="1:15" x14ac:dyDescent="0.2">
      <c r="A349" s="1" t="str">
        <f>MID(Tabla1[[#This Row],[Org 2]],1,2)</f>
        <v>03</v>
      </c>
      <c r="B349" s="30" t="s">
        <v>269</v>
      </c>
      <c r="C349" s="30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30" t="s">
        <v>447</v>
      </c>
      <c r="H349" s="31" t="s">
        <v>448</v>
      </c>
      <c r="I349" s="32">
        <v>371016</v>
      </c>
      <c r="J349" s="32">
        <v>85000</v>
      </c>
      <c r="K349" s="32">
        <v>456016</v>
      </c>
      <c r="L349" s="32">
        <v>430307</v>
      </c>
      <c r="M349" s="32">
        <v>430307</v>
      </c>
      <c r="N349" s="32">
        <v>367188.56</v>
      </c>
      <c r="O349" s="32">
        <v>367188.56</v>
      </c>
    </row>
    <row r="350" spans="1:15" x14ac:dyDescent="0.2">
      <c r="A350" s="1" t="str">
        <f>MID(Tabla1[[#This Row],[Org 2]],1,2)</f>
        <v>03</v>
      </c>
      <c r="B350" s="30" t="s">
        <v>269</v>
      </c>
      <c r="C350" s="30" t="s">
        <v>102</v>
      </c>
      <c r="D350" s="11" t="str">
        <f>VLOOKUP(Tabla1[[#This Row],[Prog.]],Hoja2!B:C,2,FALSE)</f>
        <v>Participación ciudadana</v>
      </c>
      <c r="E350" s="12" t="str">
        <f t="shared" si="12"/>
        <v>1</v>
      </c>
      <c r="F350" s="12" t="str">
        <f t="shared" si="13"/>
        <v>12</v>
      </c>
      <c r="G350" s="30" t="s">
        <v>449</v>
      </c>
      <c r="H350" s="31" t="s">
        <v>450</v>
      </c>
      <c r="I350" s="32">
        <v>38257</v>
      </c>
      <c r="J350" s="32">
        <v>0</v>
      </c>
      <c r="K350" s="32">
        <v>38257</v>
      </c>
      <c r="L350" s="32">
        <v>40916.379999999997</v>
      </c>
      <c r="M350" s="32">
        <v>40916.379999999997</v>
      </c>
      <c r="N350" s="32">
        <v>25997.95</v>
      </c>
      <c r="O350" s="32">
        <v>25997.95</v>
      </c>
    </row>
    <row r="351" spans="1:15" x14ac:dyDescent="0.2">
      <c r="A351" s="1" t="str">
        <f>MID(Tabla1[[#This Row],[Org 2]],1,2)</f>
        <v>03</v>
      </c>
      <c r="B351" s="30" t="s">
        <v>269</v>
      </c>
      <c r="C351" s="30" t="s">
        <v>102</v>
      </c>
      <c r="D351" s="11" t="str">
        <f>VLOOKUP(Tabla1[[#This Row],[Prog.]],Hoja2!B:C,2,FALSE)</f>
        <v>Participación ciudadana</v>
      </c>
      <c r="E351" s="12" t="str">
        <f t="shared" si="12"/>
        <v>1</v>
      </c>
      <c r="F351" s="12" t="str">
        <f t="shared" si="13"/>
        <v>13</v>
      </c>
      <c r="G351" s="30" t="s">
        <v>451</v>
      </c>
      <c r="H351" s="31" t="s">
        <v>434</v>
      </c>
      <c r="I351" s="32">
        <v>490582</v>
      </c>
      <c r="J351" s="32">
        <v>0</v>
      </c>
      <c r="K351" s="32">
        <v>490582</v>
      </c>
      <c r="L351" s="32">
        <v>448951.59</v>
      </c>
      <c r="M351" s="32">
        <v>448951.59</v>
      </c>
      <c r="N351" s="32">
        <v>379425.61</v>
      </c>
      <c r="O351" s="32">
        <v>379425.61</v>
      </c>
    </row>
    <row r="352" spans="1:15" x14ac:dyDescent="0.2">
      <c r="A352" s="1" t="str">
        <f>MID(Tabla1[[#This Row],[Org 2]],1,2)</f>
        <v>03</v>
      </c>
      <c r="B352" s="30" t="s">
        <v>269</v>
      </c>
      <c r="C352" s="30" t="s">
        <v>102</v>
      </c>
      <c r="D352" s="11" t="str">
        <f>VLOOKUP(Tabla1[[#This Row],[Prog.]],Hoja2!B:C,2,FALSE)</f>
        <v>Participación ciudadana</v>
      </c>
      <c r="E352" s="12" t="str">
        <f t="shared" si="10"/>
        <v>1</v>
      </c>
      <c r="F352" s="12" t="str">
        <f t="shared" si="11"/>
        <v>13</v>
      </c>
      <c r="G352" s="30" t="s">
        <v>452</v>
      </c>
      <c r="H352" s="31" t="s">
        <v>453</v>
      </c>
      <c r="I352" s="32">
        <v>416533</v>
      </c>
      <c r="J352" s="32">
        <v>6000</v>
      </c>
      <c r="K352" s="32">
        <v>422533</v>
      </c>
      <c r="L352" s="32">
        <v>457858.44</v>
      </c>
      <c r="M352" s="32">
        <v>457858.44</v>
      </c>
      <c r="N352" s="32">
        <v>395869.04</v>
      </c>
      <c r="O352" s="32">
        <v>395869.04</v>
      </c>
    </row>
    <row r="353" spans="1:15" x14ac:dyDescent="0.2">
      <c r="A353" s="1" t="str">
        <f>MID(Tabla1[[#This Row],[Org 2]],1,2)</f>
        <v>03</v>
      </c>
      <c r="B353" s="30" t="s">
        <v>269</v>
      </c>
      <c r="C353" s="30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20</v>
      </c>
      <c r="G353" s="30" t="s">
        <v>458</v>
      </c>
      <c r="H353" s="31" t="s">
        <v>459</v>
      </c>
      <c r="I353" s="32">
        <v>74102</v>
      </c>
      <c r="J353" s="32">
        <v>0</v>
      </c>
      <c r="K353" s="32">
        <v>74102</v>
      </c>
      <c r="L353" s="32">
        <v>74101.149999999994</v>
      </c>
      <c r="M353" s="32">
        <v>74101.149999999994</v>
      </c>
      <c r="N353" s="32">
        <v>42182.78</v>
      </c>
      <c r="O353" s="32">
        <v>42182.78</v>
      </c>
    </row>
    <row r="354" spans="1:15" x14ac:dyDescent="0.2">
      <c r="A354" s="1" t="str">
        <f>MID(Tabla1[[#This Row],[Org 2]],1,2)</f>
        <v>03</v>
      </c>
      <c r="B354" s="30" t="s">
        <v>269</v>
      </c>
      <c r="C354" s="30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21</v>
      </c>
      <c r="G354" s="30" t="s">
        <v>462</v>
      </c>
      <c r="H354" s="31" t="s">
        <v>463</v>
      </c>
      <c r="I354" s="32">
        <v>135000</v>
      </c>
      <c r="J354" s="32">
        <v>0</v>
      </c>
      <c r="K354" s="32">
        <v>135000</v>
      </c>
      <c r="L354" s="32">
        <v>83196.350000000006</v>
      </c>
      <c r="M354" s="32">
        <v>55679.74</v>
      </c>
      <c r="N354" s="32">
        <v>20527.02</v>
      </c>
      <c r="O354" s="32">
        <v>20527.02</v>
      </c>
    </row>
    <row r="355" spans="1:15" x14ac:dyDescent="0.2">
      <c r="A355" s="1" t="str">
        <f>MID(Tabla1[[#This Row],[Org 2]],1,2)</f>
        <v>03</v>
      </c>
      <c r="B355" s="30" t="s">
        <v>269</v>
      </c>
      <c r="C355" s="30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21</v>
      </c>
      <c r="G355" s="30" t="s">
        <v>464</v>
      </c>
      <c r="H355" s="31" t="s">
        <v>465</v>
      </c>
      <c r="I355" s="32">
        <v>239178</v>
      </c>
      <c r="J355" s="32">
        <v>0</v>
      </c>
      <c r="K355" s="32">
        <v>239178</v>
      </c>
      <c r="L355" s="32">
        <v>276279.55</v>
      </c>
      <c r="M355" s="32">
        <v>213184.73</v>
      </c>
      <c r="N355" s="32">
        <v>167093.35</v>
      </c>
      <c r="O355" s="32">
        <v>167093.35</v>
      </c>
    </row>
    <row r="356" spans="1:15" x14ac:dyDescent="0.2">
      <c r="A356" s="1" t="str">
        <f>MID(Tabla1[[#This Row],[Org 2]],1,2)</f>
        <v>03</v>
      </c>
      <c r="B356" s="30" t="s">
        <v>269</v>
      </c>
      <c r="C356" s="30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30" t="s">
        <v>472</v>
      </c>
      <c r="H356" s="31" t="s">
        <v>473</v>
      </c>
      <c r="I356" s="32">
        <v>428006</v>
      </c>
      <c r="J356" s="32">
        <v>0</v>
      </c>
      <c r="K356" s="32">
        <v>428006</v>
      </c>
      <c r="L356" s="32">
        <v>423506</v>
      </c>
      <c r="M356" s="32">
        <v>423506</v>
      </c>
      <c r="N356" s="32">
        <v>213615.35999999999</v>
      </c>
      <c r="O356" s="32">
        <v>213615.35999999999</v>
      </c>
    </row>
    <row r="357" spans="1:15" x14ac:dyDescent="0.2">
      <c r="A357" s="1" t="str">
        <f>MID(Tabla1[[#This Row],[Org 2]],1,2)</f>
        <v>03</v>
      </c>
      <c r="B357" s="30" t="s">
        <v>269</v>
      </c>
      <c r="C357" s="30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30" t="s">
        <v>604</v>
      </c>
      <c r="H357" s="31" t="s">
        <v>605</v>
      </c>
      <c r="I357" s="32">
        <v>2000</v>
      </c>
      <c r="J357" s="32">
        <v>0</v>
      </c>
      <c r="K357" s="32">
        <v>2000</v>
      </c>
      <c r="L357" s="32">
        <v>1269.67</v>
      </c>
      <c r="M357" s="32">
        <v>1269.67</v>
      </c>
      <c r="N357" s="32">
        <v>1269.67</v>
      </c>
      <c r="O357" s="32">
        <v>1269.67</v>
      </c>
    </row>
    <row r="358" spans="1:15" x14ac:dyDescent="0.2">
      <c r="A358" s="1" t="str">
        <f>MID(Tabla1[[#This Row],[Org 2]],1,2)</f>
        <v>03</v>
      </c>
      <c r="B358" s="30" t="s">
        <v>269</v>
      </c>
      <c r="C358" s="30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30" t="s">
        <v>606</v>
      </c>
      <c r="H358" s="31" t="s">
        <v>607</v>
      </c>
      <c r="I358" s="32">
        <v>430000</v>
      </c>
      <c r="J358" s="32">
        <v>0</v>
      </c>
      <c r="K358" s="32">
        <v>430000</v>
      </c>
      <c r="L358" s="32">
        <v>330000</v>
      </c>
      <c r="M358" s="32">
        <v>330000</v>
      </c>
      <c r="N358" s="32">
        <v>185642.07</v>
      </c>
      <c r="O358" s="32">
        <v>185642.07</v>
      </c>
    </row>
    <row r="359" spans="1:15" x14ac:dyDescent="0.2">
      <c r="A359" s="1" t="str">
        <f>MID(Tabla1[[#This Row],[Org 2]],1,2)</f>
        <v>03</v>
      </c>
      <c r="B359" s="30" t="s">
        <v>269</v>
      </c>
      <c r="C359" s="30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30" t="s">
        <v>576</v>
      </c>
      <c r="H359" s="31" t="s">
        <v>577</v>
      </c>
      <c r="I359" s="32">
        <v>2500</v>
      </c>
      <c r="J359" s="32">
        <v>0</v>
      </c>
      <c r="K359" s="32">
        <v>2500</v>
      </c>
      <c r="L359" s="32">
        <v>1215.76</v>
      </c>
      <c r="M359" s="32">
        <v>1215.76</v>
      </c>
      <c r="N359" s="32">
        <v>1215.76</v>
      </c>
      <c r="O359" s="32">
        <v>1215.76</v>
      </c>
    </row>
    <row r="360" spans="1:15" x14ac:dyDescent="0.2">
      <c r="A360" s="1" t="str">
        <f>MID(Tabla1[[#This Row],[Org 2]],1,2)</f>
        <v>03</v>
      </c>
      <c r="B360" s="30" t="s">
        <v>269</v>
      </c>
      <c r="C360" s="30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30" t="s">
        <v>578</v>
      </c>
      <c r="H360" s="31" t="s">
        <v>579</v>
      </c>
      <c r="I360" s="32">
        <v>30673</v>
      </c>
      <c r="J360" s="32">
        <v>-12000</v>
      </c>
      <c r="K360" s="32">
        <v>18673</v>
      </c>
      <c r="L360" s="32">
        <v>18631.310000000001</v>
      </c>
      <c r="M360" s="32">
        <v>18631.310000000001</v>
      </c>
      <c r="N360" s="32">
        <v>8018.94</v>
      </c>
      <c r="O360" s="32">
        <v>8018.94</v>
      </c>
    </row>
    <row r="361" spans="1:15" x14ac:dyDescent="0.2">
      <c r="A361" s="1" t="str">
        <f>MID(Tabla1[[#This Row],[Org 2]],1,2)</f>
        <v>03</v>
      </c>
      <c r="B361" s="30" t="s">
        <v>269</v>
      </c>
      <c r="C361" s="30" t="s">
        <v>102</v>
      </c>
      <c r="D361" s="11" t="str">
        <f>VLOOKUP(Tabla1[[#This Row],[Prog.]],Hoja2!B:C,2,FALSE)</f>
        <v>Participación ciudadana</v>
      </c>
      <c r="E361" s="12" t="str">
        <f t="shared" si="10"/>
        <v>2</v>
      </c>
      <c r="F361" s="12" t="str">
        <f t="shared" si="11"/>
        <v>22</v>
      </c>
      <c r="G361" s="30" t="s">
        <v>476</v>
      </c>
      <c r="H361" s="31" t="s">
        <v>477</v>
      </c>
      <c r="I361" s="32">
        <v>13000</v>
      </c>
      <c r="J361" s="32">
        <v>0</v>
      </c>
      <c r="K361" s="32">
        <v>13000</v>
      </c>
      <c r="L361" s="32">
        <v>10965.01</v>
      </c>
      <c r="M361" s="32">
        <v>10965.01</v>
      </c>
      <c r="N361" s="32">
        <v>8147.01</v>
      </c>
      <c r="O361" s="32">
        <v>8147.01</v>
      </c>
    </row>
    <row r="362" spans="1:15" x14ac:dyDescent="0.2">
      <c r="A362" s="1" t="str">
        <f>MID(Tabla1[[#This Row],[Org 2]],1,2)</f>
        <v>03</v>
      </c>
      <c r="B362" s="30" t="s">
        <v>269</v>
      </c>
      <c r="C362" s="30" t="s">
        <v>102</v>
      </c>
      <c r="D362" s="11" t="str">
        <f>VLOOKUP(Tabla1[[#This Row],[Prog.]],Hoja2!B:C,2,FALSE)</f>
        <v>Participación ciudadana</v>
      </c>
      <c r="E362" s="12" t="str">
        <f t="shared" si="10"/>
        <v>2</v>
      </c>
      <c r="F362" s="12" t="str">
        <f t="shared" si="11"/>
        <v>22</v>
      </c>
      <c r="G362" s="30" t="s">
        <v>480</v>
      </c>
      <c r="H362" s="31" t="s">
        <v>481</v>
      </c>
      <c r="I362" s="32">
        <v>1000</v>
      </c>
      <c r="J362" s="32">
        <v>0</v>
      </c>
      <c r="K362" s="32">
        <v>1000</v>
      </c>
      <c r="L362" s="32">
        <v>9221.98</v>
      </c>
      <c r="M362" s="32">
        <v>9221.98</v>
      </c>
      <c r="N362" s="32">
        <v>6228.2</v>
      </c>
      <c r="O362" s="32">
        <v>6228.2</v>
      </c>
    </row>
    <row r="363" spans="1:15" x14ac:dyDescent="0.2">
      <c r="A363" s="1" t="str">
        <f>MID(Tabla1[[#This Row],[Org 2]],1,2)</f>
        <v>03</v>
      </c>
      <c r="B363" s="30" t="s">
        <v>269</v>
      </c>
      <c r="C363" s="30" t="s">
        <v>102</v>
      </c>
      <c r="D363" s="11" t="str">
        <f>VLOOKUP(Tabla1[[#This Row],[Prog.]],Hoja2!B:C,2,FALSE)</f>
        <v>Participación ciudadana</v>
      </c>
      <c r="E363" s="12" t="str">
        <f t="shared" si="10"/>
        <v>2</v>
      </c>
      <c r="F363" s="12" t="str">
        <f t="shared" si="11"/>
        <v>22</v>
      </c>
      <c r="G363" s="30" t="s">
        <v>666</v>
      </c>
      <c r="H363" s="31" t="s">
        <v>667</v>
      </c>
      <c r="I363" s="32">
        <v>0</v>
      </c>
      <c r="J363" s="32">
        <v>0</v>
      </c>
      <c r="K363" s="32">
        <v>0</v>
      </c>
      <c r="L363" s="32">
        <v>53010.5</v>
      </c>
      <c r="M363" s="32">
        <v>53010.5</v>
      </c>
      <c r="N363" s="32">
        <v>25739</v>
      </c>
      <c r="O363" s="32">
        <v>22994.5</v>
      </c>
    </row>
    <row r="364" spans="1:15" x14ac:dyDescent="0.2">
      <c r="A364" s="1" t="str">
        <f>MID(Tabla1[[#This Row],[Org 2]],1,2)</f>
        <v>03</v>
      </c>
      <c r="B364" s="30" t="s">
        <v>269</v>
      </c>
      <c r="C364" s="30" t="s">
        <v>102</v>
      </c>
      <c r="D364" s="11" t="str">
        <f>VLOOKUP(Tabla1[[#This Row],[Prog.]],Hoja2!B:C,2,FALSE)</f>
        <v>Participación ciudadana</v>
      </c>
      <c r="E364" s="12" t="str">
        <f t="shared" si="10"/>
        <v>2</v>
      </c>
      <c r="F364" s="12" t="str">
        <f t="shared" si="11"/>
        <v>22</v>
      </c>
      <c r="G364" s="30" t="s">
        <v>484</v>
      </c>
      <c r="H364" s="31" t="s">
        <v>485</v>
      </c>
      <c r="I364" s="32">
        <v>19000</v>
      </c>
      <c r="J364" s="32">
        <v>0</v>
      </c>
      <c r="K364" s="32">
        <v>19000</v>
      </c>
      <c r="L364" s="32">
        <v>4930.0200000000004</v>
      </c>
      <c r="M364" s="32">
        <v>4930.0200000000004</v>
      </c>
      <c r="N364" s="32">
        <v>2573.58</v>
      </c>
      <c r="O364" s="32">
        <v>2573.58</v>
      </c>
    </row>
    <row r="365" spans="1:15" x14ac:dyDescent="0.2">
      <c r="A365" s="1" t="str">
        <f>MID(Tabla1[[#This Row],[Org 2]],1,2)</f>
        <v>03</v>
      </c>
      <c r="B365" s="30" t="s">
        <v>269</v>
      </c>
      <c r="C365" s="30" t="s">
        <v>102</v>
      </c>
      <c r="D365" s="11" t="str">
        <f>VLOOKUP(Tabla1[[#This Row],[Prog.]],Hoja2!B:C,2,FALSE)</f>
        <v>Participación ciudadana</v>
      </c>
      <c r="E365" s="12" t="str">
        <f t="shared" si="10"/>
        <v>2</v>
      </c>
      <c r="F365" s="12" t="str">
        <f t="shared" si="11"/>
        <v>22</v>
      </c>
      <c r="G365" s="30" t="s">
        <v>486</v>
      </c>
      <c r="H365" s="31" t="s">
        <v>487</v>
      </c>
      <c r="I365" s="32">
        <v>425672</v>
      </c>
      <c r="J365" s="32">
        <v>0</v>
      </c>
      <c r="K365" s="32">
        <v>425672</v>
      </c>
      <c r="L365" s="32">
        <v>425671.11</v>
      </c>
      <c r="M365" s="32">
        <v>425671.11</v>
      </c>
      <c r="N365" s="32">
        <v>347775.64</v>
      </c>
      <c r="O365" s="32">
        <v>347775.64</v>
      </c>
    </row>
    <row r="366" spans="1:15" x14ac:dyDescent="0.2">
      <c r="A366" s="1" t="str">
        <f>MID(Tabla1[[#This Row],[Org 2]],1,2)</f>
        <v>03</v>
      </c>
      <c r="B366" s="30" t="s">
        <v>269</v>
      </c>
      <c r="C366" s="30" t="s">
        <v>102</v>
      </c>
      <c r="D366" s="11" t="str">
        <f>VLOOKUP(Tabla1[[#This Row],[Prog.]],Hoja2!B:C,2,FALSE)</f>
        <v>Participación ciudadana</v>
      </c>
      <c r="E366" s="12" t="str">
        <f t="shared" si="10"/>
        <v>2</v>
      </c>
      <c r="F366" s="12" t="str">
        <f t="shared" si="11"/>
        <v>22</v>
      </c>
      <c r="G366" s="30" t="s">
        <v>668</v>
      </c>
      <c r="H366" s="31" t="s">
        <v>669</v>
      </c>
      <c r="I366" s="32">
        <v>583909</v>
      </c>
      <c r="J366" s="32">
        <v>-177006</v>
      </c>
      <c r="K366" s="32">
        <v>406903</v>
      </c>
      <c r="L366" s="32">
        <v>379788.79999999999</v>
      </c>
      <c r="M366" s="32">
        <v>379788.79999999999</v>
      </c>
      <c r="N366" s="32">
        <v>213053.11</v>
      </c>
      <c r="O366" s="32">
        <v>213053.11</v>
      </c>
    </row>
    <row r="367" spans="1:15" x14ac:dyDescent="0.2">
      <c r="A367" s="1" t="str">
        <f>MID(Tabla1[[#This Row],[Org 2]],1,2)</f>
        <v>03</v>
      </c>
      <c r="B367" s="30" t="s">
        <v>269</v>
      </c>
      <c r="C367" s="30" t="s">
        <v>102</v>
      </c>
      <c r="D367" s="11" t="str">
        <f>VLOOKUP(Tabla1[[#This Row],[Prog.]],Hoja2!B:C,2,FALSE)</f>
        <v>Participación ciudadana</v>
      </c>
      <c r="E367" s="12" t="str">
        <f t="shared" si="10"/>
        <v>2</v>
      </c>
      <c r="F367" s="12" t="str">
        <f t="shared" si="11"/>
        <v>22</v>
      </c>
      <c r="G367" s="30" t="s">
        <v>488</v>
      </c>
      <c r="H367" s="31" t="s">
        <v>489</v>
      </c>
      <c r="I367" s="32">
        <v>20000</v>
      </c>
      <c r="J367" s="32">
        <v>0</v>
      </c>
      <c r="K367" s="32">
        <v>20000</v>
      </c>
      <c r="L367" s="32">
        <v>40558.9</v>
      </c>
      <c r="M367" s="32">
        <v>40558.9</v>
      </c>
      <c r="N367" s="32">
        <v>19663.12</v>
      </c>
      <c r="O367" s="32">
        <v>18719.32</v>
      </c>
    </row>
    <row r="368" spans="1:15" x14ac:dyDescent="0.2">
      <c r="A368" s="1" t="str">
        <f>MID(Tabla1[[#This Row],[Org 2]],1,2)</f>
        <v>03</v>
      </c>
      <c r="B368" s="30" t="s">
        <v>269</v>
      </c>
      <c r="C368" s="30" t="s">
        <v>102</v>
      </c>
      <c r="D368" s="11" t="str">
        <f>VLOOKUP(Tabla1[[#This Row],[Prog.]],Hoja2!B:C,2,FALSE)</f>
        <v>Participación ciudadana</v>
      </c>
      <c r="E368" s="12" t="str">
        <f t="shared" si="10"/>
        <v>2</v>
      </c>
      <c r="F368" s="12" t="str">
        <f t="shared" si="11"/>
        <v>22</v>
      </c>
      <c r="G368" s="30" t="s">
        <v>490</v>
      </c>
      <c r="H368" s="31" t="s">
        <v>491</v>
      </c>
      <c r="I368" s="32">
        <v>280848</v>
      </c>
      <c r="J368" s="32">
        <v>0</v>
      </c>
      <c r="K368" s="32">
        <v>280848</v>
      </c>
      <c r="L368" s="32">
        <v>172995.31</v>
      </c>
      <c r="M368" s="32">
        <v>172995.31</v>
      </c>
      <c r="N368" s="32">
        <v>103126.65</v>
      </c>
      <c r="O368" s="32">
        <v>103126.65</v>
      </c>
    </row>
    <row r="369" spans="1:15" x14ac:dyDescent="0.2">
      <c r="A369" s="1" t="str">
        <f>MID(Tabla1[[#This Row],[Org 2]],1,2)</f>
        <v>03</v>
      </c>
      <c r="B369" s="30" t="s">
        <v>269</v>
      </c>
      <c r="C369" s="30" t="s">
        <v>102</v>
      </c>
      <c r="D369" s="11" t="str">
        <f>VLOOKUP(Tabla1[[#This Row],[Prog.]],Hoja2!B:C,2,FALSE)</f>
        <v>Participación ciudadana</v>
      </c>
      <c r="E369" s="12" t="str">
        <f t="shared" si="10"/>
        <v>4</v>
      </c>
      <c r="F369" s="12" t="str">
        <f t="shared" si="11"/>
        <v>48</v>
      </c>
      <c r="G369" s="30" t="s">
        <v>670</v>
      </c>
      <c r="H369" s="31" t="s">
        <v>671</v>
      </c>
      <c r="I369" s="32">
        <v>10000</v>
      </c>
      <c r="J369" s="32">
        <v>0</v>
      </c>
      <c r="K369" s="32">
        <v>10000</v>
      </c>
      <c r="L369" s="32">
        <v>0</v>
      </c>
      <c r="M369" s="32">
        <v>0</v>
      </c>
      <c r="N369" s="32">
        <v>0</v>
      </c>
      <c r="O369" s="32">
        <v>0</v>
      </c>
    </row>
    <row r="370" spans="1:15" x14ac:dyDescent="0.2">
      <c r="A370" s="1" t="str">
        <f>MID(Tabla1[[#This Row],[Org 2]],1,2)</f>
        <v>03</v>
      </c>
      <c r="B370" s="30" t="s">
        <v>269</v>
      </c>
      <c r="C370" s="30" t="s">
        <v>102</v>
      </c>
      <c r="D370" s="11" t="str">
        <f>VLOOKUP(Tabla1[[#This Row],[Prog.]],Hoja2!B:C,2,FALSE)</f>
        <v>Participación ciudadana</v>
      </c>
      <c r="E370" s="12" t="str">
        <f t="shared" si="10"/>
        <v>4</v>
      </c>
      <c r="F370" s="12" t="str">
        <f t="shared" si="11"/>
        <v>48</v>
      </c>
      <c r="G370" s="30" t="s">
        <v>672</v>
      </c>
      <c r="H370" s="31" t="s">
        <v>673</v>
      </c>
      <c r="I370" s="32">
        <v>12000</v>
      </c>
      <c r="J370" s="32">
        <v>0</v>
      </c>
      <c r="K370" s="32">
        <v>12000</v>
      </c>
      <c r="L370" s="32">
        <v>6200</v>
      </c>
      <c r="M370" s="32">
        <v>6200</v>
      </c>
      <c r="N370" s="32">
        <v>0</v>
      </c>
      <c r="O370" s="32">
        <v>0</v>
      </c>
    </row>
    <row r="371" spans="1:15" x14ac:dyDescent="0.2">
      <c r="A371" s="1" t="str">
        <f>MID(Tabla1[[#This Row],[Org 2]],1,2)</f>
        <v>03</v>
      </c>
      <c r="B371" s="30" t="s">
        <v>269</v>
      </c>
      <c r="C371" s="30" t="s">
        <v>102</v>
      </c>
      <c r="D371" s="11" t="str">
        <f>VLOOKUP(Tabla1[[#This Row],[Prog.]],Hoja2!B:C,2,FALSE)</f>
        <v>Participación ciudadana</v>
      </c>
      <c r="E371" s="12" t="str">
        <f t="shared" si="10"/>
        <v>4</v>
      </c>
      <c r="F371" s="12" t="str">
        <f t="shared" si="11"/>
        <v>48</v>
      </c>
      <c r="G371" s="30" t="s">
        <v>566</v>
      </c>
      <c r="H371" s="31" t="s">
        <v>565</v>
      </c>
      <c r="I371" s="32">
        <v>440480</v>
      </c>
      <c r="J371" s="32">
        <v>82000</v>
      </c>
      <c r="K371" s="32">
        <v>522480</v>
      </c>
      <c r="L371" s="32">
        <v>515980.84</v>
      </c>
      <c r="M371" s="32">
        <v>515980.81</v>
      </c>
      <c r="N371" s="32">
        <v>487800.22</v>
      </c>
      <c r="O371" s="32">
        <v>477298.98</v>
      </c>
    </row>
    <row r="372" spans="1:15" x14ac:dyDescent="0.2">
      <c r="A372" s="1" t="str">
        <f>MID(Tabla1[[#This Row],[Org 2]],1,2)</f>
        <v>03</v>
      </c>
      <c r="B372" s="30" t="s">
        <v>269</v>
      </c>
      <c r="C372" s="30" t="s">
        <v>102</v>
      </c>
      <c r="D372" s="11" t="str">
        <f>VLOOKUP(Tabla1[[#This Row],[Prog.]],Hoja2!B:C,2,FALSE)</f>
        <v>Participación ciudadana</v>
      </c>
      <c r="E372" s="12" t="str">
        <f t="shared" si="10"/>
        <v>6</v>
      </c>
      <c r="F372" s="12" t="str">
        <f t="shared" si="11"/>
        <v>62</v>
      </c>
      <c r="G372" s="30" t="s">
        <v>538</v>
      </c>
      <c r="H372" s="31" t="s">
        <v>539</v>
      </c>
      <c r="I372" s="32">
        <v>0</v>
      </c>
      <c r="J372" s="32">
        <v>125466</v>
      </c>
      <c r="K372" s="32">
        <v>125466</v>
      </c>
      <c r="L372" s="32">
        <v>97077.79</v>
      </c>
      <c r="M372" s="32">
        <v>97077.79</v>
      </c>
      <c r="N372" s="32">
        <v>11974.74</v>
      </c>
      <c r="O372" s="32">
        <v>11974.74</v>
      </c>
    </row>
    <row r="373" spans="1:15" x14ac:dyDescent="0.2">
      <c r="A373" s="1" t="str">
        <f>MID(Tabla1[[#This Row],[Org 2]],1,2)</f>
        <v>03</v>
      </c>
      <c r="B373" s="30" t="s">
        <v>269</v>
      </c>
      <c r="C373" s="30" t="s">
        <v>102</v>
      </c>
      <c r="D373" s="11" t="str">
        <f>VLOOKUP(Tabla1[[#This Row],[Prog.]],Hoja2!B:C,2,FALSE)</f>
        <v>Participación ciudadana</v>
      </c>
      <c r="E373" s="12" t="str">
        <f t="shared" si="10"/>
        <v>6</v>
      </c>
      <c r="F373" s="12" t="str">
        <f t="shared" si="11"/>
        <v>62</v>
      </c>
      <c r="G373" s="30" t="s">
        <v>540</v>
      </c>
      <c r="H373" s="31" t="s">
        <v>541</v>
      </c>
      <c r="I373" s="32">
        <v>0</v>
      </c>
      <c r="J373" s="32">
        <v>70000</v>
      </c>
      <c r="K373" s="32">
        <v>70000</v>
      </c>
      <c r="L373" s="32">
        <v>64667.34</v>
      </c>
      <c r="M373" s="32">
        <v>6501.67</v>
      </c>
      <c r="N373" s="32">
        <v>0</v>
      </c>
      <c r="O373" s="32">
        <v>0</v>
      </c>
    </row>
    <row r="374" spans="1:15" x14ac:dyDescent="0.2">
      <c r="A374" s="1" t="str">
        <f>MID(Tabla1[[#This Row],[Org 2]],1,2)</f>
        <v>03</v>
      </c>
      <c r="B374" s="30" t="s">
        <v>269</v>
      </c>
      <c r="C374" s="30" t="s">
        <v>102</v>
      </c>
      <c r="D374" s="11" t="str">
        <f>VLOOKUP(Tabla1[[#This Row],[Prog.]],Hoja2!B:C,2,FALSE)</f>
        <v>Participación ciudadana</v>
      </c>
      <c r="E374" s="12" t="str">
        <f t="shared" si="10"/>
        <v>6</v>
      </c>
      <c r="F374" s="12" t="str">
        <f t="shared" si="11"/>
        <v>63</v>
      </c>
      <c r="G374" s="30" t="s">
        <v>544</v>
      </c>
      <c r="H374" s="31" t="s">
        <v>537</v>
      </c>
      <c r="I374" s="32">
        <v>38000</v>
      </c>
      <c r="J374" s="32">
        <v>1145562.6599999999</v>
      </c>
      <c r="K374" s="32">
        <v>1183562.6599999999</v>
      </c>
      <c r="L374" s="32">
        <v>1077082.67</v>
      </c>
      <c r="M374" s="32">
        <v>1056082.67</v>
      </c>
      <c r="N374" s="32">
        <v>955315.76</v>
      </c>
      <c r="O374" s="32">
        <v>955315.76</v>
      </c>
    </row>
    <row r="375" spans="1:15" x14ac:dyDescent="0.2">
      <c r="A375" s="1" t="str">
        <f>MID(Tabla1[[#This Row],[Org 2]],1,2)</f>
        <v>03</v>
      </c>
      <c r="B375" s="30" t="s">
        <v>269</v>
      </c>
      <c r="C375" s="30" t="s">
        <v>102</v>
      </c>
      <c r="D375" s="11" t="str">
        <f>VLOOKUP(Tabla1[[#This Row],[Prog.]],Hoja2!B:C,2,FALSE)</f>
        <v>Participación ciudadana</v>
      </c>
      <c r="E375" s="12" t="str">
        <f t="shared" si="10"/>
        <v>6</v>
      </c>
      <c r="F375" s="12" t="str">
        <f t="shared" si="11"/>
        <v>63</v>
      </c>
      <c r="G375" s="30" t="s">
        <v>545</v>
      </c>
      <c r="H375" s="31" t="s">
        <v>539</v>
      </c>
      <c r="I375" s="32">
        <v>184600</v>
      </c>
      <c r="J375" s="32">
        <v>188351.86</v>
      </c>
      <c r="K375" s="32">
        <v>372951.86</v>
      </c>
      <c r="L375" s="32">
        <v>336785.69</v>
      </c>
      <c r="M375" s="32">
        <v>218645.43</v>
      </c>
      <c r="N375" s="32">
        <v>145424.45000000001</v>
      </c>
      <c r="O375" s="32">
        <v>145424.45000000001</v>
      </c>
    </row>
    <row r="376" spans="1:15" x14ac:dyDescent="0.2">
      <c r="A376" s="1" t="str">
        <f>MID(Tabla1[[#This Row],[Org 2]],1,2)</f>
        <v>04</v>
      </c>
      <c r="B376" s="30" t="s">
        <v>270</v>
      </c>
      <c r="C376" s="30" t="s">
        <v>103</v>
      </c>
      <c r="D376" s="11" t="str">
        <f>VLOOKUP(Tabla1[[#This Row],[Prog.]],Hoja2!B:C,2,FALSE)</f>
        <v>Deuda pública</v>
      </c>
      <c r="E376" s="12" t="str">
        <f t="shared" si="10"/>
        <v>3</v>
      </c>
      <c r="F376" s="12" t="str">
        <f t="shared" si="11"/>
        <v>31</v>
      </c>
      <c r="G376" s="30" t="s">
        <v>674</v>
      </c>
      <c r="H376" s="31" t="s">
        <v>675</v>
      </c>
      <c r="I376" s="32">
        <v>5400000</v>
      </c>
      <c r="J376" s="32">
        <v>0</v>
      </c>
      <c r="K376" s="32">
        <v>5400000</v>
      </c>
      <c r="L376" s="32">
        <v>2879752.36</v>
      </c>
      <c r="M376" s="32">
        <v>2879752.36</v>
      </c>
      <c r="N376" s="32">
        <v>2879752.36</v>
      </c>
      <c r="O376" s="32">
        <v>2879752.36</v>
      </c>
    </row>
    <row r="377" spans="1:15" x14ac:dyDescent="0.2">
      <c r="A377" s="1" t="str">
        <f>MID(Tabla1[[#This Row],[Org 2]],1,2)</f>
        <v>04</v>
      </c>
      <c r="B377" s="30" t="s">
        <v>270</v>
      </c>
      <c r="C377" s="30" t="s">
        <v>103</v>
      </c>
      <c r="D377" s="11" t="str">
        <f>VLOOKUP(Tabla1[[#This Row],[Prog.]],Hoja2!B:C,2,FALSE)</f>
        <v>Deuda pública</v>
      </c>
      <c r="E377" s="12" t="str">
        <f t="shared" si="10"/>
        <v>9</v>
      </c>
      <c r="F377" s="12" t="str">
        <f t="shared" si="11"/>
        <v>91</v>
      </c>
      <c r="G377" s="30" t="s">
        <v>676</v>
      </c>
      <c r="H377" s="31" t="s">
        <v>677</v>
      </c>
      <c r="I377" s="32">
        <v>14031000</v>
      </c>
      <c r="J377" s="32">
        <v>0</v>
      </c>
      <c r="K377" s="32">
        <v>14031000</v>
      </c>
      <c r="L377" s="32">
        <v>14030938.210000001</v>
      </c>
      <c r="M377" s="32">
        <v>14030938.210000001</v>
      </c>
      <c r="N377" s="32">
        <v>7017890.6799999997</v>
      </c>
      <c r="O377" s="32">
        <v>7017890.6799999997</v>
      </c>
    </row>
    <row r="378" spans="1:15" x14ac:dyDescent="0.2">
      <c r="A378" s="1" t="str">
        <f>MID(Tabla1[[#This Row],[Org 2]],1,2)</f>
        <v>04</v>
      </c>
      <c r="B378" s="30" t="s">
        <v>270</v>
      </c>
      <c r="C378" s="30" t="s">
        <v>104</v>
      </c>
      <c r="D378" s="11" t="str">
        <f>VLOOKUP(Tabla1[[#This Row],[Prog.]],Hoja2!B:C,2,FALSE)</f>
        <v>Prevención y salud laboral</v>
      </c>
      <c r="E378" s="12" t="str">
        <f t="shared" si="10"/>
        <v>1</v>
      </c>
      <c r="F378" s="12" t="str">
        <f t="shared" si="11"/>
        <v>12</v>
      </c>
      <c r="G378" s="30" t="s">
        <v>435</v>
      </c>
      <c r="H378" s="31" t="s">
        <v>436</v>
      </c>
      <c r="I378" s="32">
        <v>87378</v>
      </c>
      <c r="J378" s="32">
        <v>0</v>
      </c>
      <c r="K378" s="32">
        <v>87378</v>
      </c>
      <c r="L378" s="32">
        <v>90678.48</v>
      </c>
      <c r="M378" s="32">
        <v>90678.48</v>
      </c>
      <c r="N378" s="32">
        <v>77341.52</v>
      </c>
      <c r="O378" s="32">
        <v>77341.52</v>
      </c>
    </row>
    <row r="379" spans="1:15" x14ac:dyDescent="0.2">
      <c r="A379" s="1" t="str">
        <f>MID(Tabla1[[#This Row],[Org 2]],1,2)</f>
        <v>04</v>
      </c>
      <c r="B379" s="30" t="s">
        <v>270</v>
      </c>
      <c r="C379" s="30" t="s">
        <v>104</v>
      </c>
      <c r="D379" s="11" t="str">
        <f>VLOOKUP(Tabla1[[#This Row],[Prog.]],Hoja2!B:C,2,FALSE)</f>
        <v>Prevención y salud laboral</v>
      </c>
      <c r="E379" s="12" t="str">
        <f t="shared" si="10"/>
        <v>1</v>
      </c>
      <c r="F379" s="12" t="str">
        <f t="shared" si="11"/>
        <v>12</v>
      </c>
      <c r="G379" s="30" t="s">
        <v>437</v>
      </c>
      <c r="H379" s="31" t="s">
        <v>438</v>
      </c>
      <c r="I379" s="32">
        <v>46101</v>
      </c>
      <c r="J379" s="32">
        <v>0</v>
      </c>
      <c r="K379" s="32">
        <v>46101</v>
      </c>
      <c r="L379" s="32">
        <v>47403.11</v>
      </c>
      <c r="M379" s="32">
        <v>47403.11</v>
      </c>
      <c r="N379" s="32">
        <v>40489.120000000003</v>
      </c>
      <c r="O379" s="32">
        <v>40489.120000000003</v>
      </c>
    </row>
    <row r="380" spans="1:15" x14ac:dyDescent="0.2">
      <c r="A380" s="1" t="str">
        <f>MID(Tabla1[[#This Row],[Org 2]],1,2)</f>
        <v>04</v>
      </c>
      <c r="B380" s="30" t="s">
        <v>270</v>
      </c>
      <c r="C380" s="30" t="s">
        <v>104</v>
      </c>
      <c r="D380" s="11" t="str">
        <f>VLOOKUP(Tabla1[[#This Row],[Prog.]],Hoja2!B:C,2,FALSE)</f>
        <v>Prevención y salud laboral</v>
      </c>
      <c r="E380" s="12" t="str">
        <f t="shared" si="10"/>
        <v>1</v>
      </c>
      <c r="F380" s="12" t="str">
        <f t="shared" si="11"/>
        <v>12</v>
      </c>
      <c r="G380" s="30" t="s">
        <v>441</v>
      </c>
      <c r="H380" s="31" t="s">
        <v>442</v>
      </c>
      <c r="I380" s="32">
        <v>19952</v>
      </c>
      <c r="J380" s="32">
        <v>0</v>
      </c>
      <c r="K380" s="32">
        <v>19952</v>
      </c>
      <c r="L380" s="32">
        <v>13288.02</v>
      </c>
      <c r="M380" s="32">
        <v>13288.02</v>
      </c>
      <c r="N380" s="32">
        <v>9849.2900000000009</v>
      </c>
      <c r="O380" s="32">
        <v>9849.2900000000009</v>
      </c>
    </row>
    <row r="381" spans="1:15" x14ac:dyDescent="0.2">
      <c r="A381" s="1" t="str">
        <f>MID(Tabla1[[#This Row],[Org 2]],1,2)</f>
        <v>04</v>
      </c>
      <c r="B381" s="30" t="s">
        <v>270</v>
      </c>
      <c r="C381" s="30" t="s">
        <v>104</v>
      </c>
      <c r="D381" s="11" t="str">
        <f>VLOOKUP(Tabla1[[#This Row],[Prog.]],Hoja2!B:C,2,FALSE)</f>
        <v>Prevención y salud laboral</v>
      </c>
      <c r="E381" s="12" t="str">
        <f t="shared" si="10"/>
        <v>1</v>
      </c>
      <c r="F381" s="12" t="str">
        <f t="shared" si="11"/>
        <v>12</v>
      </c>
      <c r="G381" s="30" t="s">
        <v>443</v>
      </c>
      <c r="H381" s="31" t="s">
        <v>444</v>
      </c>
      <c r="I381" s="32">
        <v>31736</v>
      </c>
      <c r="J381" s="32">
        <v>0</v>
      </c>
      <c r="K381" s="32">
        <v>31736</v>
      </c>
      <c r="L381" s="32">
        <v>31191.98</v>
      </c>
      <c r="M381" s="32">
        <v>31191.98</v>
      </c>
      <c r="N381" s="32">
        <v>26716.799999999999</v>
      </c>
      <c r="O381" s="32">
        <v>26716.799999999999</v>
      </c>
    </row>
    <row r="382" spans="1:15" x14ac:dyDescent="0.2">
      <c r="A382" s="1" t="str">
        <f>MID(Tabla1[[#This Row],[Org 2]],1,2)</f>
        <v>04</v>
      </c>
      <c r="B382" s="30" t="s">
        <v>270</v>
      </c>
      <c r="C382" s="30" t="s">
        <v>104</v>
      </c>
      <c r="D382" s="11" t="str">
        <f>VLOOKUP(Tabla1[[#This Row],[Prog.]],Hoja2!B:C,2,FALSE)</f>
        <v>Prevención y salud laboral</v>
      </c>
      <c r="E382" s="12" t="str">
        <f t="shared" si="10"/>
        <v>1</v>
      </c>
      <c r="F382" s="12" t="str">
        <f t="shared" si="11"/>
        <v>12</v>
      </c>
      <c r="G382" s="30" t="s">
        <v>445</v>
      </c>
      <c r="H382" s="31" t="s">
        <v>446</v>
      </c>
      <c r="I382" s="32">
        <v>83169</v>
      </c>
      <c r="J382" s="32">
        <v>0</v>
      </c>
      <c r="K382" s="32">
        <v>83169</v>
      </c>
      <c r="L382" s="32">
        <v>79333.61</v>
      </c>
      <c r="M382" s="32">
        <v>79333.61</v>
      </c>
      <c r="N382" s="32">
        <v>68697.259999999995</v>
      </c>
      <c r="O382" s="32">
        <v>68697.259999999995</v>
      </c>
    </row>
    <row r="383" spans="1:15" x14ac:dyDescent="0.2">
      <c r="A383" s="1" t="str">
        <f>MID(Tabla1[[#This Row],[Org 2]],1,2)</f>
        <v>04</v>
      </c>
      <c r="B383" s="30" t="s">
        <v>270</v>
      </c>
      <c r="C383" s="30" t="s">
        <v>104</v>
      </c>
      <c r="D383" s="11" t="str">
        <f>VLOOKUP(Tabla1[[#This Row],[Prog.]],Hoja2!B:C,2,FALSE)</f>
        <v>Prevención y salud laboral</v>
      </c>
      <c r="E383" s="12" t="str">
        <f t="shared" si="10"/>
        <v>1</v>
      </c>
      <c r="F383" s="12" t="str">
        <f t="shared" si="11"/>
        <v>12</v>
      </c>
      <c r="G383" s="30" t="s">
        <v>447</v>
      </c>
      <c r="H383" s="31" t="s">
        <v>448</v>
      </c>
      <c r="I383" s="32">
        <v>212548</v>
      </c>
      <c r="J383" s="32">
        <v>-10000</v>
      </c>
      <c r="K383" s="32">
        <v>202548</v>
      </c>
      <c r="L383" s="32">
        <v>204648.9</v>
      </c>
      <c r="M383" s="32">
        <v>204648.9</v>
      </c>
      <c r="N383" s="32">
        <v>177199.05</v>
      </c>
      <c r="O383" s="32">
        <v>177199.05</v>
      </c>
    </row>
    <row r="384" spans="1:15" x14ac:dyDescent="0.2">
      <c r="A384" s="1" t="str">
        <f>MID(Tabla1[[#This Row],[Org 2]],1,2)</f>
        <v>04</v>
      </c>
      <c r="B384" s="30" t="s">
        <v>270</v>
      </c>
      <c r="C384" s="30" t="s">
        <v>104</v>
      </c>
      <c r="D384" s="11" t="str">
        <f>VLOOKUP(Tabla1[[#This Row],[Prog.]],Hoja2!B:C,2,FALSE)</f>
        <v>Prevención y salud laboral</v>
      </c>
      <c r="E384" s="12" t="str">
        <f t="shared" si="10"/>
        <v>1</v>
      </c>
      <c r="F384" s="12" t="str">
        <f t="shared" si="11"/>
        <v>12</v>
      </c>
      <c r="G384" s="30" t="s">
        <v>449</v>
      </c>
      <c r="H384" s="31" t="s">
        <v>450</v>
      </c>
      <c r="I384" s="32">
        <v>16871</v>
      </c>
      <c r="J384" s="32">
        <v>0</v>
      </c>
      <c r="K384" s="32">
        <v>16871</v>
      </c>
      <c r="L384" s="32">
        <v>16635.54</v>
      </c>
      <c r="M384" s="32">
        <v>16635.54</v>
      </c>
      <c r="N384" s="32">
        <v>13436.17</v>
      </c>
      <c r="O384" s="32">
        <v>13436.17</v>
      </c>
    </row>
    <row r="385" spans="1:15" x14ac:dyDescent="0.2">
      <c r="A385" s="1" t="str">
        <f>MID(Tabla1[[#This Row],[Org 2]],1,2)</f>
        <v>04</v>
      </c>
      <c r="B385" s="30" t="s">
        <v>270</v>
      </c>
      <c r="C385" s="30" t="s">
        <v>104</v>
      </c>
      <c r="D385" s="11" t="str">
        <f>VLOOKUP(Tabla1[[#This Row],[Prog.]],Hoja2!B:C,2,FALSE)</f>
        <v>Prevención y salud laboral</v>
      </c>
      <c r="E385" s="12" t="str">
        <f t="shared" ref="E385:E448" si="14">LEFT(G385,1)</f>
        <v>2</v>
      </c>
      <c r="F385" s="12" t="str">
        <f t="shared" ref="F385:F448" si="15">LEFT(G385,2)</f>
        <v>21</v>
      </c>
      <c r="G385" s="30" t="s">
        <v>464</v>
      </c>
      <c r="H385" s="31" t="s">
        <v>465</v>
      </c>
      <c r="I385" s="32">
        <v>2030</v>
      </c>
      <c r="J385" s="32">
        <v>0</v>
      </c>
      <c r="K385" s="32">
        <v>2030</v>
      </c>
      <c r="L385" s="32">
        <v>1774.61</v>
      </c>
      <c r="M385" s="32">
        <v>1774.61</v>
      </c>
      <c r="N385" s="32">
        <v>979.1</v>
      </c>
      <c r="O385" s="32">
        <v>979.1</v>
      </c>
    </row>
    <row r="386" spans="1:15" x14ac:dyDescent="0.2">
      <c r="A386" s="1" t="str">
        <f>MID(Tabla1[[#This Row],[Org 2]],1,2)</f>
        <v>04</v>
      </c>
      <c r="B386" s="30" t="s">
        <v>270</v>
      </c>
      <c r="C386" s="30" t="s">
        <v>104</v>
      </c>
      <c r="D386" s="11" t="str">
        <f>VLOOKUP(Tabla1[[#This Row],[Prog.]],Hoja2!B:C,2,FALSE)</f>
        <v>Prevención y salud laboral</v>
      </c>
      <c r="E386" s="12" t="str">
        <f t="shared" si="14"/>
        <v>2</v>
      </c>
      <c r="F386" s="12" t="str">
        <f t="shared" si="15"/>
        <v>22</v>
      </c>
      <c r="G386" s="30" t="s">
        <v>678</v>
      </c>
      <c r="H386" s="31" t="s">
        <v>679</v>
      </c>
      <c r="I386" s="32">
        <v>2030</v>
      </c>
      <c r="J386" s="32">
        <v>0</v>
      </c>
      <c r="K386" s="32">
        <v>2030</v>
      </c>
      <c r="L386" s="32">
        <v>0</v>
      </c>
      <c r="M386" s="32">
        <v>0</v>
      </c>
      <c r="N386" s="32">
        <v>0</v>
      </c>
      <c r="O386" s="32">
        <v>0</v>
      </c>
    </row>
    <row r="387" spans="1:15" x14ac:dyDescent="0.2">
      <c r="A387" s="1" t="str">
        <f>MID(Tabla1[[#This Row],[Org 2]],1,2)</f>
        <v>04</v>
      </c>
      <c r="B387" s="30" t="s">
        <v>270</v>
      </c>
      <c r="C387" s="30" t="s">
        <v>104</v>
      </c>
      <c r="D387" s="11" t="str">
        <f>VLOOKUP(Tabla1[[#This Row],[Prog.]],Hoja2!B:C,2,FALSE)</f>
        <v>Prevención y salud laboral</v>
      </c>
      <c r="E387" s="12" t="str">
        <f t="shared" si="14"/>
        <v>2</v>
      </c>
      <c r="F387" s="12" t="str">
        <f t="shared" si="15"/>
        <v>22</v>
      </c>
      <c r="G387" s="30" t="s">
        <v>578</v>
      </c>
      <c r="H387" s="31" t="s">
        <v>579</v>
      </c>
      <c r="I387" s="32">
        <v>812</v>
      </c>
      <c r="J387" s="32">
        <v>0</v>
      </c>
      <c r="K387" s="32">
        <v>812</v>
      </c>
      <c r="L387" s="32">
        <v>0</v>
      </c>
      <c r="M387" s="32">
        <v>0</v>
      </c>
      <c r="N387" s="32">
        <v>0</v>
      </c>
      <c r="O387" s="32">
        <v>0</v>
      </c>
    </row>
    <row r="388" spans="1:15" x14ac:dyDescent="0.2">
      <c r="A388" s="1" t="str">
        <f>MID(Tabla1[[#This Row],[Org 2]],1,2)</f>
        <v>04</v>
      </c>
      <c r="B388" s="30" t="s">
        <v>270</v>
      </c>
      <c r="C388" s="30" t="s">
        <v>104</v>
      </c>
      <c r="D388" s="11" t="str">
        <f>VLOOKUP(Tabla1[[#This Row],[Prog.]],Hoja2!B:C,2,FALSE)</f>
        <v>Prevención y salud laboral</v>
      </c>
      <c r="E388" s="12" t="str">
        <f t="shared" si="14"/>
        <v>2</v>
      </c>
      <c r="F388" s="12" t="str">
        <f t="shared" si="15"/>
        <v>22</v>
      </c>
      <c r="G388" s="30" t="s">
        <v>680</v>
      </c>
      <c r="H388" s="31" t="s">
        <v>681</v>
      </c>
      <c r="I388" s="32">
        <v>42630</v>
      </c>
      <c r="J388" s="32">
        <v>0</v>
      </c>
      <c r="K388" s="32">
        <v>42630</v>
      </c>
      <c r="L388" s="32">
        <v>35500</v>
      </c>
      <c r="M388" s="32">
        <v>35500</v>
      </c>
      <c r="N388" s="32">
        <v>20156.61</v>
      </c>
      <c r="O388" s="32">
        <v>20156.61</v>
      </c>
    </row>
    <row r="389" spans="1:15" x14ac:dyDescent="0.2">
      <c r="A389" s="1" t="str">
        <f>MID(Tabla1[[#This Row],[Org 2]],1,2)</f>
        <v>04</v>
      </c>
      <c r="B389" s="30" t="s">
        <v>270</v>
      </c>
      <c r="C389" s="30" t="s">
        <v>104</v>
      </c>
      <c r="D389" s="11" t="str">
        <f>VLOOKUP(Tabla1[[#This Row],[Prog.]],Hoja2!B:C,2,FALSE)</f>
        <v>Prevención y salud laboral</v>
      </c>
      <c r="E389" s="12" t="str">
        <f t="shared" si="14"/>
        <v>2</v>
      </c>
      <c r="F389" s="12" t="str">
        <f t="shared" si="15"/>
        <v>22</v>
      </c>
      <c r="G389" s="30" t="s">
        <v>476</v>
      </c>
      <c r="H389" s="31" t="s">
        <v>477</v>
      </c>
      <c r="I389" s="32">
        <v>508</v>
      </c>
      <c r="J389" s="32">
        <v>0</v>
      </c>
      <c r="K389" s="32">
        <v>508</v>
      </c>
      <c r="L389" s="32">
        <v>4931.09</v>
      </c>
      <c r="M389" s="32">
        <v>4931.09</v>
      </c>
      <c r="N389" s="32">
        <v>3960.18</v>
      </c>
      <c r="O389" s="32">
        <v>3960.18</v>
      </c>
    </row>
    <row r="390" spans="1:15" x14ac:dyDescent="0.2">
      <c r="A390" s="1" t="str">
        <f>MID(Tabla1[[#This Row],[Org 2]],1,2)</f>
        <v>04</v>
      </c>
      <c r="B390" s="30" t="s">
        <v>270</v>
      </c>
      <c r="C390" s="30" t="s">
        <v>104</v>
      </c>
      <c r="D390" s="11" t="str">
        <f>VLOOKUP(Tabla1[[#This Row],[Prog.]],Hoja2!B:C,2,FALSE)</f>
        <v>Prevención y salud laboral</v>
      </c>
      <c r="E390" s="12" t="str">
        <f t="shared" si="14"/>
        <v>2</v>
      </c>
      <c r="F390" s="12" t="str">
        <f t="shared" si="15"/>
        <v>22</v>
      </c>
      <c r="G390" s="30" t="s">
        <v>488</v>
      </c>
      <c r="H390" s="31" t="s">
        <v>489</v>
      </c>
      <c r="I390" s="32">
        <v>34138</v>
      </c>
      <c r="J390" s="32">
        <v>0</v>
      </c>
      <c r="K390" s="32">
        <v>34138</v>
      </c>
      <c r="L390" s="32">
        <v>48375</v>
      </c>
      <c r="M390" s="32">
        <v>48375</v>
      </c>
      <c r="N390" s="32">
        <v>14716.59</v>
      </c>
      <c r="O390" s="32">
        <v>14716.59</v>
      </c>
    </row>
    <row r="391" spans="1:15" x14ac:dyDescent="0.2">
      <c r="A391" s="1" t="str">
        <f>MID(Tabla1[[#This Row],[Org 2]],1,2)</f>
        <v>04</v>
      </c>
      <c r="B391" s="30" t="s">
        <v>270</v>
      </c>
      <c r="C391" s="30" t="s">
        <v>104</v>
      </c>
      <c r="D391" s="11" t="str">
        <f>VLOOKUP(Tabla1[[#This Row],[Prog.]],Hoja2!B:C,2,FALSE)</f>
        <v>Prevención y salud laboral</v>
      </c>
      <c r="E391" s="12" t="str">
        <f t="shared" si="14"/>
        <v>2</v>
      </c>
      <c r="F391" s="12" t="str">
        <f t="shared" si="15"/>
        <v>22</v>
      </c>
      <c r="G391" s="30" t="s">
        <v>490</v>
      </c>
      <c r="H391" s="31" t="s">
        <v>491</v>
      </c>
      <c r="I391" s="32">
        <v>34000</v>
      </c>
      <c r="J391" s="32">
        <v>0</v>
      </c>
      <c r="K391" s="32">
        <v>34000</v>
      </c>
      <c r="L391" s="32">
        <v>11022.95</v>
      </c>
      <c r="M391" s="32">
        <v>11022.95</v>
      </c>
      <c r="N391" s="32">
        <v>2837.55</v>
      </c>
      <c r="O391" s="32">
        <v>2837.55</v>
      </c>
    </row>
    <row r="392" spans="1:15" x14ac:dyDescent="0.2">
      <c r="A392" s="1" t="str">
        <f>MID(Tabla1[[#This Row],[Org 2]],1,2)</f>
        <v>04</v>
      </c>
      <c r="B392" s="30" t="s">
        <v>270</v>
      </c>
      <c r="C392" s="30" t="s">
        <v>104</v>
      </c>
      <c r="D392" s="11" t="str">
        <f>VLOOKUP(Tabla1[[#This Row],[Prog.]],Hoja2!B:C,2,FALSE)</f>
        <v>Prevención y salud laboral</v>
      </c>
      <c r="E392" s="12" t="str">
        <f t="shared" si="14"/>
        <v>6</v>
      </c>
      <c r="F392" s="12" t="str">
        <f t="shared" si="15"/>
        <v>62</v>
      </c>
      <c r="G392" s="30" t="s">
        <v>538</v>
      </c>
      <c r="H392" s="31" t="s">
        <v>539</v>
      </c>
      <c r="I392" s="32">
        <v>8500</v>
      </c>
      <c r="J392" s="32">
        <v>0</v>
      </c>
      <c r="K392" s="32">
        <v>8500</v>
      </c>
      <c r="L392" s="32">
        <v>8442.41</v>
      </c>
      <c r="M392" s="32">
        <v>8442.41</v>
      </c>
      <c r="N392" s="32">
        <v>4999.96</v>
      </c>
      <c r="O392" s="32">
        <v>4999.96</v>
      </c>
    </row>
    <row r="393" spans="1:15" x14ac:dyDescent="0.2">
      <c r="A393" s="1" t="str">
        <f>MID(Tabla1[[#This Row],[Org 2]],1,2)</f>
        <v>04</v>
      </c>
      <c r="B393" s="30" t="s">
        <v>270</v>
      </c>
      <c r="C393" s="30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12</v>
      </c>
      <c r="G393" s="30" t="s">
        <v>435</v>
      </c>
      <c r="H393" s="31" t="s">
        <v>436</v>
      </c>
      <c r="I393" s="32">
        <v>43689</v>
      </c>
      <c r="J393" s="32">
        <v>15000</v>
      </c>
      <c r="K393" s="32">
        <v>58689</v>
      </c>
      <c r="L393" s="32">
        <v>36598.61</v>
      </c>
      <c r="M393" s="32">
        <v>36598.61</v>
      </c>
      <c r="N393" s="32">
        <v>31259.48</v>
      </c>
      <c r="O393" s="32">
        <v>31259.48</v>
      </c>
    </row>
    <row r="394" spans="1:15" x14ac:dyDescent="0.2">
      <c r="A394" s="1" t="str">
        <f>MID(Tabla1[[#This Row],[Org 2]],1,2)</f>
        <v>04</v>
      </c>
      <c r="B394" s="30" t="s">
        <v>270</v>
      </c>
      <c r="C394" s="30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12</v>
      </c>
      <c r="G394" s="30" t="s">
        <v>437</v>
      </c>
      <c r="H394" s="31" t="s">
        <v>438</v>
      </c>
      <c r="I394" s="32">
        <v>61468</v>
      </c>
      <c r="J394" s="32">
        <v>10000</v>
      </c>
      <c r="K394" s="32">
        <v>71468</v>
      </c>
      <c r="L394" s="32">
        <v>67875.64</v>
      </c>
      <c r="M394" s="32">
        <v>67875.64</v>
      </c>
      <c r="N394" s="32">
        <v>54105.02</v>
      </c>
      <c r="O394" s="32">
        <v>54105.02</v>
      </c>
    </row>
    <row r="395" spans="1:15" x14ac:dyDescent="0.2">
      <c r="A395" s="1" t="str">
        <f>MID(Tabla1[[#This Row],[Org 2]],1,2)</f>
        <v>04</v>
      </c>
      <c r="B395" s="30" t="s">
        <v>270</v>
      </c>
      <c r="C395" s="30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12</v>
      </c>
      <c r="G395" s="30" t="s">
        <v>439</v>
      </c>
      <c r="H395" s="31" t="s">
        <v>440</v>
      </c>
      <c r="I395" s="32">
        <v>117695</v>
      </c>
      <c r="J395" s="32">
        <v>0</v>
      </c>
      <c r="K395" s="32">
        <v>117695</v>
      </c>
      <c r="L395" s="32">
        <v>95113.7</v>
      </c>
      <c r="M395" s="32">
        <v>95113.7</v>
      </c>
      <c r="N395" s="32">
        <v>79746.86</v>
      </c>
      <c r="O395" s="32">
        <v>79746.86</v>
      </c>
    </row>
    <row r="396" spans="1:15" x14ac:dyDescent="0.2">
      <c r="A396" s="1" t="str">
        <f>MID(Tabla1[[#This Row],[Org 2]],1,2)</f>
        <v>04</v>
      </c>
      <c r="B396" s="30" t="s">
        <v>270</v>
      </c>
      <c r="C396" s="30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12</v>
      </c>
      <c r="G396" s="30" t="s">
        <v>441</v>
      </c>
      <c r="H396" s="31" t="s">
        <v>442</v>
      </c>
      <c r="I396" s="32">
        <v>64845</v>
      </c>
      <c r="J396" s="32">
        <v>30000</v>
      </c>
      <c r="K396" s="32">
        <v>94845</v>
      </c>
      <c r="L396" s="32">
        <v>87969.62</v>
      </c>
      <c r="M396" s="32">
        <v>87969.62</v>
      </c>
      <c r="N396" s="32">
        <v>68461.399999999994</v>
      </c>
      <c r="O396" s="32">
        <v>68461.399999999994</v>
      </c>
    </row>
    <row r="397" spans="1:15" x14ac:dyDescent="0.2">
      <c r="A397" s="1" t="str">
        <f>MID(Tabla1[[#This Row],[Org 2]],1,2)</f>
        <v>04</v>
      </c>
      <c r="B397" s="30" t="s">
        <v>270</v>
      </c>
      <c r="C397" s="30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12</v>
      </c>
      <c r="G397" s="30" t="s">
        <v>443</v>
      </c>
      <c r="H397" s="31" t="s">
        <v>444</v>
      </c>
      <c r="I397" s="32">
        <v>73045</v>
      </c>
      <c r="J397" s="32">
        <v>0</v>
      </c>
      <c r="K397" s="32">
        <v>73045</v>
      </c>
      <c r="L397" s="32">
        <v>78251.27</v>
      </c>
      <c r="M397" s="32">
        <v>78251.27</v>
      </c>
      <c r="N397" s="32">
        <v>64297.87</v>
      </c>
      <c r="O397" s="32">
        <v>64297.87</v>
      </c>
    </row>
    <row r="398" spans="1:15" x14ac:dyDescent="0.2">
      <c r="A398" s="1" t="str">
        <f>MID(Tabla1[[#This Row],[Org 2]],1,2)</f>
        <v>04</v>
      </c>
      <c r="B398" s="30" t="s">
        <v>270</v>
      </c>
      <c r="C398" s="30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12</v>
      </c>
      <c r="G398" s="30" t="s">
        <v>445</v>
      </c>
      <c r="H398" s="31" t="s">
        <v>446</v>
      </c>
      <c r="I398" s="32">
        <v>177326</v>
      </c>
      <c r="J398" s="32">
        <v>0</v>
      </c>
      <c r="K398" s="32">
        <v>177326</v>
      </c>
      <c r="L398" s="32">
        <v>171372.5</v>
      </c>
      <c r="M398" s="32">
        <v>171372.5</v>
      </c>
      <c r="N398" s="32">
        <v>141141.32999999999</v>
      </c>
      <c r="O398" s="32">
        <v>141141.32999999999</v>
      </c>
    </row>
    <row r="399" spans="1:15" x14ac:dyDescent="0.2">
      <c r="A399" s="1" t="str">
        <f>MID(Tabla1[[#This Row],[Org 2]],1,2)</f>
        <v>04</v>
      </c>
      <c r="B399" s="30" t="s">
        <v>270</v>
      </c>
      <c r="C399" s="30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12</v>
      </c>
      <c r="G399" s="30" t="s">
        <v>447</v>
      </c>
      <c r="H399" s="31" t="s">
        <v>448</v>
      </c>
      <c r="I399" s="32">
        <v>417498</v>
      </c>
      <c r="J399" s="32">
        <v>0</v>
      </c>
      <c r="K399" s="32">
        <v>417498</v>
      </c>
      <c r="L399" s="32">
        <v>459376.89</v>
      </c>
      <c r="M399" s="32">
        <v>459376.89</v>
      </c>
      <c r="N399" s="32">
        <v>379416.75</v>
      </c>
      <c r="O399" s="32">
        <v>379416.75</v>
      </c>
    </row>
    <row r="400" spans="1:15" x14ac:dyDescent="0.2">
      <c r="A400" s="1" t="str">
        <f>MID(Tabla1[[#This Row],[Org 2]],1,2)</f>
        <v>04</v>
      </c>
      <c r="B400" s="30" t="s">
        <v>270</v>
      </c>
      <c r="C400" s="30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12</v>
      </c>
      <c r="G400" s="30" t="s">
        <v>449</v>
      </c>
      <c r="H400" s="31" t="s">
        <v>450</v>
      </c>
      <c r="I400" s="32">
        <v>37336</v>
      </c>
      <c r="J400" s="32">
        <v>0</v>
      </c>
      <c r="K400" s="32">
        <v>37336</v>
      </c>
      <c r="L400" s="32">
        <v>41929.67</v>
      </c>
      <c r="M400" s="32">
        <v>41929.67</v>
      </c>
      <c r="N400" s="32">
        <v>35301.230000000003</v>
      </c>
      <c r="O400" s="32">
        <v>35301.230000000003</v>
      </c>
    </row>
    <row r="401" spans="1:15" x14ac:dyDescent="0.2">
      <c r="A401" s="1" t="str">
        <f>MID(Tabla1[[#This Row],[Org 2]],1,2)</f>
        <v>04</v>
      </c>
      <c r="B401" s="30" t="s">
        <v>270</v>
      </c>
      <c r="C401" s="30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14</v>
      </c>
      <c r="G401" s="30" t="s">
        <v>456</v>
      </c>
      <c r="H401" s="31" t="s">
        <v>457</v>
      </c>
      <c r="I401" s="32">
        <v>489000</v>
      </c>
      <c r="J401" s="32">
        <v>187112</v>
      </c>
      <c r="K401" s="32">
        <v>676112</v>
      </c>
      <c r="L401" s="32">
        <v>401238.14</v>
      </c>
      <c r="M401" s="32">
        <v>401238.14</v>
      </c>
      <c r="N401" s="32">
        <v>294146.74</v>
      </c>
      <c r="O401" s="32">
        <v>294146.74</v>
      </c>
    </row>
    <row r="402" spans="1:15" x14ac:dyDescent="0.2">
      <c r="A402" s="1" t="str">
        <f>MID(Tabla1[[#This Row],[Org 2]],1,2)</f>
        <v>04</v>
      </c>
      <c r="B402" s="30" t="s">
        <v>270</v>
      </c>
      <c r="C402" s="30" t="s">
        <v>105</v>
      </c>
      <c r="D402" s="11" t="str">
        <f>VLOOKUP(Tabla1[[#This Row],[Prog.]],Hoja2!B:C,2,FALSE)</f>
        <v>Gestión de recursos humanos</v>
      </c>
      <c r="E402" s="12" t="str">
        <f t="shared" si="14"/>
        <v>1</v>
      </c>
      <c r="F402" s="12" t="str">
        <f t="shared" si="15"/>
        <v>15</v>
      </c>
      <c r="G402" s="30" t="s">
        <v>682</v>
      </c>
      <c r="H402" s="31" t="s">
        <v>683</v>
      </c>
      <c r="I402" s="32">
        <v>350000</v>
      </c>
      <c r="J402" s="32">
        <v>0</v>
      </c>
      <c r="K402" s="32">
        <v>350000</v>
      </c>
      <c r="L402" s="32">
        <v>217008.1</v>
      </c>
      <c r="M402" s="32">
        <v>217008.1</v>
      </c>
      <c r="N402" s="32">
        <v>216888.06</v>
      </c>
      <c r="O402" s="32">
        <v>216888.06</v>
      </c>
    </row>
    <row r="403" spans="1:15" x14ac:dyDescent="0.2">
      <c r="A403" s="1" t="str">
        <f>MID(Tabla1[[#This Row],[Org 2]],1,2)</f>
        <v>04</v>
      </c>
      <c r="B403" s="30" t="s">
        <v>270</v>
      </c>
      <c r="C403" s="30" t="s">
        <v>105</v>
      </c>
      <c r="D403" s="11" t="str">
        <f>VLOOKUP(Tabla1[[#This Row],[Prog.]],Hoja2!B:C,2,FALSE)</f>
        <v>Gestión de recursos humanos</v>
      </c>
      <c r="E403" s="12" t="str">
        <f t="shared" si="14"/>
        <v>1</v>
      </c>
      <c r="F403" s="12" t="str">
        <f t="shared" si="15"/>
        <v>15</v>
      </c>
      <c r="G403" s="30" t="s">
        <v>573</v>
      </c>
      <c r="H403" s="31" t="s">
        <v>574</v>
      </c>
      <c r="I403" s="32">
        <v>10000</v>
      </c>
      <c r="J403" s="32">
        <v>0</v>
      </c>
      <c r="K403" s="32">
        <v>10000</v>
      </c>
      <c r="L403" s="32">
        <v>2509.27</v>
      </c>
      <c r="M403" s="32">
        <v>2509.27</v>
      </c>
      <c r="N403" s="32">
        <v>472.78</v>
      </c>
      <c r="O403" s="32">
        <v>472.78</v>
      </c>
    </row>
    <row r="404" spans="1:15" x14ac:dyDescent="0.2">
      <c r="A404" s="1" t="str">
        <f>MID(Tabla1[[#This Row],[Org 2]],1,2)</f>
        <v>04</v>
      </c>
      <c r="B404" s="30" t="s">
        <v>270</v>
      </c>
      <c r="C404" s="30" t="s">
        <v>105</v>
      </c>
      <c r="D404" s="11" t="str">
        <f>VLOOKUP(Tabla1[[#This Row],[Prog.]],Hoja2!B:C,2,FALSE)</f>
        <v>Gestión de recursos humanos</v>
      </c>
      <c r="E404" s="12" t="str">
        <f t="shared" si="14"/>
        <v>1</v>
      </c>
      <c r="F404" s="12" t="str">
        <f t="shared" si="15"/>
        <v>16</v>
      </c>
      <c r="G404" s="30" t="s">
        <v>684</v>
      </c>
      <c r="H404" s="31" t="s">
        <v>685</v>
      </c>
      <c r="I404" s="32">
        <v>25373779</v>
      </c>
      <c r="J404" s="32">
        <v>41633</v>
      </c>
      <c r="K404" s="32">
        <v>25415412</v>
      </c>
      <c r="L404" s="32">
        <v>21943749.07</v>
      </c>
      <c r="M404" s="32">
        <v>21943749.07</v>
      </c>
      <c r="N404" s="32">
        <v>21943749.07</v>
      </c>
      <c r="O404" s="32">
        <v>21941448.670000002</v>
      </c>
    </row>
    <row r="405" spans="1:15" x14ac:dyDescent="0.2">
      <c r="A405" s="1" t="str">
        <f>MID(Tabla1[[#This Row],[Org 2]],1,2)</f>
        <v>04</v>
      </c>
      <c r="B405" s="30" t="s">
        <v>270</v>
      </c>
      <c r="C405" s="30" t="s">
        <v>105</v>
      </c>
      <c r="D405" s="11" t="str">
        <f>VLOOKUP(Tabla1[[#This Row],[Prog.]],Hoja2!B:C,2,FALSE)</f>
        <v>Gestión de recursos humanos</v>
      </c>
      <c r="E405" s="12" t="str">
        <f t="shared" si="14"/>
        <v>1</v>
      </c>
      <c r="F405" s="12" t="str">
        <f t="shared" si="15"/>
        <v>16</v>
      </c>
      <c r="G405" s="30" t="s">
        <v>686</v>
      </c>
      <c r="H405" s="31" t="s">
        <v>687</v>
      </c>
      <c r="I405" s="32">
        <v>1000</v>
      </c>
      <c r="J405" s="32">
        <v>0</v>
      </c>
      <c r="K405" s="32">
        <v>1000</v>
      </c>
      <c r="L405" s="32">
        <v>723.8</v>
      </c>
      <c r="M405" s="32">
        <v>723.8</v>
      </c>
      <c r="N405" s="32">
        <v>723.8</v>
      </c>
      <c r="O405" s="32">
        <v>723.8</v>
      </c>
    </row>
    <row r="406" spans="1:15" x14ac:dyDescent="0.2">
      <c r="A406" s="1" t="str">
        <f>MID(Tabla1[[#This Row],[Org 2]],1,2)</f>
        <v>04</v>
      </c>
      <c r="B406" s="30" t="s">
        <v>270</v>
      </c>
      <c r="C406" s="30" t="s">
        <v>105</v>
      </c>
      <c r="D406" s="11" t="str">
        <f>VLOOKUP(Tabla1[[#This Row],[Prog.]],Hoja2!B:C,2,FALSE)</f>
        <v>Gestión de recursos humanos</v>
      </c>
      <c r="E406" s="12" t="str">
        <f t="shared" si="14"/>
        <v>1</v>
      </c>
      <c r="F406" s="12" t="str">
        <f t="shared" si="15"/>
        <v>16</v>
      </c>
      <c r="G406" s="30" t="s">
        <v>688</v>
      </c>
      <c r="H406" s="31" t="s">
        <v>689</v>
      </c>
      <c r="I406" s="32">
        <v>98760</v>
      </c>
      <c r="J406" s="32">
        <v>0</v>
      </c>
      <c r="K406" s="32">
        <v>98760</v>
      </c>
      <c r="L406" s="32">
        <v>98760</v>
      </c>
      <c r="M406" s="32">
        <v>39625.300000000003</v>
      </c>
      <c r="N406" s="32">
        <v>33983.800000000003</v>
      </c>
      <c r="O406" s="32">
        <v>33983.800000000003</v>
      </c>
    </row>
    <row r="407" spans="1:15" x14ac:dyDescent="0.2">
      <c r="A407" s="1" t="str">
        <f>MID(Tabla1[[#This Row],[Org 2]],1,2)</f>
        <v>04</v>
      </c>
      <c r="B407" s="30" t="s">
        <v>270</v>
      </c>
      <c r="C407" s="30" t="s">
        <v>105</v>
      </c>
      <c r="D407" s="11" t="str">
        <f>VLOOKUP(Tabla1[[#This Row],[Prog.]],Hoja2!B:C,2,FALSE)</f>
        <v>Gestión de recursos humanos</v>
      </c>
      <c r="E407" s="12" t="str">
        <f t="shared" si="14"/>
        <v>1</v>
      </c>
      <c r="F407" s="12" t="str">
        <f t="shared" si="15"/>
        <v>16</v>
      </c>
      <c r="G407" s="30" t="s">
        <v>690</v>
      </c>
      <c r="H407" s="31" t="s">
        <v>691</v>
      </c>
      <c r="I407" s="32">
        <v>599300</v>
      </c>
      <c r="J407" s="32">
        <v>0</v>
      </c>
      <c r="K407" s="32">
        <v>599300</v>
      </c>
      <c r="L407" s="32">
        <v>375980.39</v>
      </c>
      <c r="M407" s="32">
        <v>375980.39</v>
      </c>
      <c r="N407" s="32">
        <v>361683.46</v>
      </c>
      <c r="O407" s="32">
        <v>361683.46</v>
      </c>
    </row>
    <row r="408" spans="1:15" x14ac:dyDescent="0.2">
      <c r="A408" s="1" t="str">
        <f>MID(Tabla1[[#This Row],[Org 2]],1,2)</f>
        <v>04</v>
      </c>
      <c r="B408" s="30" t="s">
        <v>270</v>
      </c>
      <c r="C408" s="30" t="s">
        <v>105</v>
      </c>
      <c r="D408" s="11" t="str">
        <f>VLOOKUP(Tabla1[[#This Row],[Prog.]],Hoja2!B:C,2,FALSE)</f>
        <v>Gestión de recursos humanos</v>
      </c>
      <c r="E408" s="12" t="str">
        <f t="shared" si="14"/>
        <v>1</v>
      </c>
      <c r="F408" s="12" t="str">
        <f t="shared" si="15"/>
        <v>16</v>
      </c>
      <c r="G408" s="30" t="s">
        <v>692</v>
      </c>
      <c r="H408" s="31" t="s">
        <v>693</v>
      </c>
      <c r="I408" s="32">
        <v>390000</v>
      </c>
      <c r="J408" s="32">
        <v>0</v>
      </c>
      <c r="K408" s="32">
        <v>390000</v>
      </c>
      <c r="L408" s="32">
        <v>172724.17</v>
      </c>
      <c r="M408" s="32">
        <v>172724.17</v>
      </c>
      <c r="N408" s="32">
        <v>73804.7</v>
      </c>
      <c r="O408" s="32">
        <v>73804.7</v>
      </c>
    </row>
    <row r="409" spans="1:15" x14ac:dyDescent="0.2">
      <c r="A409" s="1" t="str">
        <f>MID(Tabla1[[#This Row],[Org 2]],1,2)</f>
        <v>04</v>
      </c>
      <c r="B409" s="30" t="s">
        <v>270</v>
      </c>
      <c r="C409" s="30" t="s">
        <v>105</v>
      </c>
      <c r="D409" s="11" t="str">
        <f>VLOOKUP(Tabla1[[#This Row],[Prog.]],Hoja2!B:C,2,FALSE)</f>
        <v>Gestión de recursos humanos</v>
      </c>
      <c r="E409" s="12" t="str">
        <f t="shared" si="14"/>
        <v>1</v>
      </c>
      <c r="F409" s="12" t="str">
        <f t="shared" si="15"/>
        <v>16</v>
      </c>
      <c r="G409" s="30" t="s">
        <v>694</v>
      </c>
      <c r="H409" s="31" t="s">
        <v>695</v>
      </c>
      <c r="I409" s="32">
        <v>0</v>
      </c>
      <c r="J409" s="32">
        <v>0</v>
      </c>
      <c r="K409" s="32">
        <v>0</v>
      </c>
      <c r="L409" s="32">
        <v>131619.25</v>
      </c>
      <c r="M409" s="32">
        <v>131619.25</v>
      </c>
      <c r="N409" s="32">
        <v>131619.25</v>
      </c>
      <c r="O409" s="32">
        <v>131619.25</v>
      </c>
    </row>
    <row r="410" spans="1:15" x14ac:dyDescent="0.2">
      <c r="A410" s="1" t="str">
        <f>MID(Tabla1[[#This Row],[Org 2]],1,2)</f>
        <v>04</v>
      </c>
      <c r="B410" s="30" t="s">
        <v>270</v>
      </c>
      <c r="C410" s="30" t="s">
        <v>105</v>
      </c>
      <c r="D410" s="11" t="str">
        <f>VLOOKUP(Tabla1[[#This Row],[Prog.]],Hoja2!B:C,2,FALSE)</f>
        <v>Gestión de recursos humanos</v>
      </c>
      <c r="E410" s="12" t="str">
        <f t="shared" si="14"/>
        <v>2</v>
      </c>
      <c r="F410" s="12" t="str">
        <f t="shared" si="15"/>
        <v>20</v>
      </c>
      <c r="G410" s="30" t="s">
        <v>458</v>
      </c>
      <c r="H410" s="31" t="s">
        <v>459</v>
      </c>
      <c r="I410" s="32">
        <v>1700</v>
      </c>
      <c r="J410" s="32">
        <v>0</v>
      </c>
      <c r="K410" s="32">
        <v>1700</v>
      </c>
      <c r="L410" s="32">
        <v>1660</v>
      </c>
      <c r="M410" s="32">
        <v>1660</v>
      </c>
      <c r="N410" s="32">
        <v>707.84</v>
      </c>
      <c r="O410" s="32">
        <v>707.84</v>
      </c>
    </row>
    <row r="411" spans="1:15" x14ac:dyDescent="0.2">
      <c r="A411" s="1" t="str">
        <f>MID(Tabla1[[#This Row],[Org 2]],1,2)</f>
        <v>04</v>
      </c>
      <c r="B411" s="30" t="s">
        <v>270</v>
      </c>
      <c r="C411" s="30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21</v>
      </c>
      <c r="G411" s="30" t="s">
        <v>464</v>
      </c>
      <c r="H411" s="31" t="s">
        <v>465</v>
      </c>
      <c r="I411" s="32">
        <v>3900</v>
      </c>
      <c r="J411" s="32">
        <v>865</v>
      </c>
      <c r="K411" s="32">
        <v>4765</v>
      </c>
      <c r="L411" s="32">
        <v>4610.25</v>
      </c>
      <c r="M411" s="32">
        <v>4610.25</v>
      </c>
      <c r="N411" s="32">
        <v>2605.9499999999998</v>
      </c>
      <c r="O411" s="32">
        <v>2605.9499999999998</v>
      </c>
    </row>
    <row r="412" spans="1:15" x14ac:dyDescent="0.2">
      <c r="A412" s="1" t="str">
        <f>MID(Tabla1[[#This Row],[Org 2]],1,2)</f>
        <v>04</v>
      </c>
      <c r="B412" s="30" t="s">
        <v>270</v>
      </c>
      <c r="C412" s="30" t="s">
        <v>105</v>
      </c>
      <c r="D412" s="11" t="str">
        <f>VLOOKUP(Tabla1[[#This Row],[Prog.]],Hoja2!B:C,2,FALSE)</f>
        <v>Gestión de recursos humanos</v>
      </c>
      <c r="E412" s="12" t="str">
        <f t="shared" si="14"/>
        <v>2</v>
      </c>
      <c r="F412" s="12" t="str">
        <f t="shared" si="15"/>
        <v>22</v>
      </c>
      <c r="G412" s="30" t="s">
        <v>476</v>
      </c>
      <c r="H412" s="31" t="s">
        <v>477</v>
      </c>
      <c r="I412" s="32">
        <v>0</v>
      </c>
      <c r="J412" s="32">
        <v>0</v>
      </c>
      <c r="K412" s="32">
        <v>0</v>
      </c>
      <c r="L412" s="32">
        <v>0</v>
      </c>
      <c r="M412" s="32">
        <v>0</v>
      </c>
      <c r="N412" s="32">
        <v>0</v>
      </c>
      <c r="O412" s="32">
        <v>0</v>
      </c>
    </row>
    <row r="413" spans="1:15" x14ac:dyDescent="0.2">
      <c r="A413" s="1" t="str">
        <f>MID(Tabla1[[#This Row],[Org 2]],1,2)</f>
        <v>04</v>
      </c>
      <c r="B413" s="30" t="s">
        <v>270</v>
      </c>
      <c r="C413" s="30" t="s">
        <v>105</v>
      </c>
      <c r="D413" s="11" t="str">
        <f>VLOOKUP(Tabla1[[#This Row],[Prog.]],Hoja2!B:C,2,FALSE)</f>
        <v>Gestión de recursos humanos</v>
      </c>
      <c r="E413" s="12" t="str">
        <f t="shared" si="14"/>
        <v>2</v>
      </c>
      <c r="F413" s="12" t="str">
        <f t="shared" si="15"/>
        <v>22</v>
      </c>
      <c r="G413" s="30" t="s">
        <v>480</v>
      </c>
      <c r="H413" s="31" t="s">
        <v>481</v>
      </c>
      <c r="I413" s="32">
        <v>4250</v>
      </c>
      <c r="J413" s="32">
        <v>0</v>
      </c>
      <c r="K413" s="32">
        <v>4250</v>
      </c>
      <c r="L413" s="32">
        <v>44.4</v>
      </c>
      <c r="M413" s="32">
        <v>44.4</v>
      </c>
      <c r="N413" s="32">
        <v>44.4</v>
      </c>
      <c r="O413" s="32">
        <v>44.4</v>
      </c>
    </row>
    <row r="414" spans="1:15" x14ac:dyDescent="0.2">
      <c r="A414" s="1" t="str">
        <f>MID(Tabla1[[#This Row],[Org 2]],1,2)</f>
        <v>04</v>
      </c>
      <c r="B414" s="30" t="s">
        <v>270</v>
      </c>
      <c r="C414" s="30" t="s">
        <v>105</v>
      </c>
      <c r="D414" s="11" t="str">
        <f>VLOOKUP(Tabla1[[#This Row],[Prog.]],Hoja2!B:C,2,FALSE)</f>
        <v>Gestión de recursos humanos</v>
      </c>
      <c r="E414" s="12" t="str">
        <f t="shared" si="14"/>
        <v>2</v>
      </c>
      <c r="F414" s="12" t="str">
        <f t="shared" si="15"/>
        <v>22</v>
      </c>
      <c r="G414" s="30" t="s">
        <v>696</v>
      </c>
      <c r="H414" s="31" t="s">
        <v>697</v>
      </c>
      <c r="I414" s="32">
        <v>42500</v>
      </c>
      <c r="J414" s="32">
        <v>0</v>
      </c>
      <c r="K414" s="32">
        <v>42500</v>
      </c>
      <c r="L414" s="32">
        <v>23119.3</v>
      </c>
      <c r="M414" s="32">
        <v>23119.3</v>
      </c>
      <c r="N414" s="32">
        <v>18574</v>
      </c>
      <c r="O414" s="32">
        <v>18574</v>
      </c>
    </row>
    <row r="415" spans="1:15" x14ac:dyDescent="0.2">
      <c r="A415" s="1" t="str">
        <f>MID(Tabla1[[#This Row],[Org 2]],1,2)</f>
        <v>04</v>
      </c>
      <c r="B415" s="30" t="s">
        <v>270</v>
      </c>
      <c r="C415" s="30" t="s">
        <v>105</v>
      </c>
      <c r="D415" s="11" t="str">
        <f>VLOOKUP(Tabla1[[#This Row],[Prog.]],Hoja2!B:C,2,FALSE)</f>
        <v>Gestión de recursos humanos</v>
      </c>
      <c r="E415" s="12" t="str">
        <f t="shared" si="14"/>
        <v>2</v>
      </c>
      <c r="F415" s="12" t="str">
        <f t="shared" si="15"/>
        <v>22</v>
      </c>
      <c r="G415" s="30" t="s">
        <v>484</v>
      </c>
      <c r="H415" s="31" t="s">
        <v>485</v>
      </c>
      <c r="I415" s="32">
        <v>1785</v>
      </c>
      <c r="J415" s="32">
        <v>-865</v>
      </c>
      <c r="K415" s="32">
        <v>920</v>
      </c>
      <c r="L415" s="32">
        <v>2994.43</v>
      </c>
      <c r="M415" s="32">
        <v>2994.43</v>
      </c>
      <c r="N415" s="32">
        <v>2110.21</v>
      </c>
      <c r="O415" s="32">
        <v>2110.21</v>
      </c>
    </row>
    <row r="416" spans="1:15" x14ac:dyDescent="0.2">
      <c r="A416" s="1" t="str">
        <f>MID(Tabla1[[#This Row],[Org 2]],1,2)</f>
        <v>04</v>
      </c>
      <c r="B416" s="30" t="s">
        <v>270</v>
      </c>
      <c r="C416" s="30" t="s">
        <v>105</v>
      </c>
      <c r="D416" s="11" t="str">
        <f>VLOOKUP(Tabla1[[#This Row],[Prog.]],Hoja2!B:C,2,FALSE)</f>
        <v>Gestión de recursos humanos</v>
      </c>
      <c r="E416" s="12" t="str">
        <f t="shared" si="14"/>
        <v>2</v>
      </c>
      <c r="F416" s="12" t="str">
        <f t="shared" si="15"/>
        <v>22</v>
      </c>
      <c r="G416" s="30" t="s">
        <v>490</v>
      </c>
      <c r="H416" s="31" t="s">
        <v>491</v>
      </c>
      <c r="I416" s="32">
        <v>17000</v>
      </c>
      <c r="J416" s="32">
        <v>0</v>
      </c>
      <c r="K416" s="32">
        <v>17000</v>
      </c>
      <c r="L416" s="32">
        <v>16921.990000000002</v>
      </c>
      <c r="M416" s="32">
        <v>16921.990000000002</v>
      </c>
      <c r="N416" s="32">
        <v>13630.79</v>
      </c>
      <c r="O416" s="32">
        <v>13630.79</v>
      </c>
    </row>
    <row r="417" spans="1:15" x14ac:dyDescent="0.2">
      <c r="A417" s="1" t="str">
        <f>MID(Tabla1[[#This Row],[Org 2]],1,2)</f>
        <v>04</v>
      </c>
      <c r="B417" s="30" t="s">
        <v>270</v>
      </c>
      <c r="C417" s="30" t="s">
        <v>105</v>
      </c>
      <c r="D417" s="11" t="str">
        <f>VLOOKUP(Tabla1[[#This Row],[Prog.]],Hoja2!B:C,2,FALSE)</f>
        <v>Gestión de recursos humanos</v>
      </c>
      <c r="E417" s="12" t="str">
        <f t="shared" si="14"/>
        <v>2</v>
      </c>
      <c r="F417" s="12" t="str">
        <f t="shared" si="15"/>
        <v>23</v>
      </c>
      <c r="G417" s="30" t="s">
        <v>492</v>
      </c>
      <c r="H417" s="31" t="s">
        <v>493</v>
      </c>
      <c r="I417" s="32">
        <v>3000</v>
      </c>
      <c r="J417" s="32">
        <v>0</v>
      </c>
      <c r="K417" s="32">
        <v>3000</v>
      </c>
      <c r="L417" s="32">
        <v>2794.86</v>
      </c>
      <c r="M417" s="32">
        <v>2794.86</v>
      </c>
      <c r="N417" s="32">
        <v>2794.86</v>
      </c>
      <c r="O417" s="32">
        <v>2507.16</v>
      </c>
    </row>
    <row r="418" spans="1:15" x14ac:dyDescent="0.2">
      <c r="A418" s="1" t="str">
        <f>MID(Tabla1[[#This Row],[Org 2]],1,2)</f>
        <v>04</v>
      </c>
      <c r="B418" s="30" t="s">
        <v>270</v>
      </c>
      <c r="C418" s="30" t="s">
        <v>105</v>
      </c>
      <c r="D418" s="11" t="str">
        <f>VLOOKUP(Tabla1[[#This Row],[Prog.]],Hoja2!B:C,2,FALSE)</f>
        <v>Gestión de recursos humanos</v>
      </c>
      <c r="E418" s="12" t="str">
        <f t="shared" si="14"/>
        <v>2</v>
      </c>
      <c r="F418" s="12" t="str">
        <f t="shared" si="15"/>
        <v>23</v>
      </c>
      <c r="G418" s="30" t="s">
        <v>494</v>
      </c>
      <c r="H418" s="31" t="s">
        <v>495</v>
      </c>
      <c r="I418" s="32">
        <v>3000</v>
      </c>
      <c r="J418" s="32">
        <v>0</v>
      </c>
      <c r="K418" s="32">
        <v>3000</v>
      </c>
      <c r="L418" s="32">
        <v>2074.0700000000002</v>
      </c>
      <c r="M418" s="32">
        <v>2074.0700000000002</v>
      </c>
      <c r="N418" s="32">
        <v>2074.0700000000002</v>
      </c>
      <c r="O418" s="32">
        <v>1917.12</v>
      </c>
    </row>
    <row r="419" spans="1:15" x14ac:dyDescent="0.2">
      <c r="A419" s="1" t="str">
        <f>MID(Tabla1[[#This Row],[Org 2]],1,2)</f>
        <v>04</v>
      </c>
      <c r="B419" s="30" t="s">
        <v>270</v>
      </c>
      <c r="C419" s="30" t="s">
        <v>105</v>
      </c>
      <c r="D419" s="11" t="str">
        <f>VLOOKUP(Tabla1[[#This Row],[Prog.]],Hoja2!B:C,2,FALSE)</f>
        <v>Gestión de recursos humanos</v>
      </c>
      <c r="E419" s="12" t="str">
        <f t="shared" si="14"/>
        <v>2</v>
      </c>
      <c r="F419" s="12" t="str">
        <f t="shared" si="15"/>
        <v>23</v>
      </c>
      <c r="G419" s="30" t="s">
        <v>496</v>
      </c>
      <c r="H419" s="31" t="s">
        <v>497</v>
      </c>
      <c r="I419" s="32">
        <v>246500</v>
      </c>
      <c r="J419" s="32">
        <v>0</v>
      </c>
      <c r="K419" s="32">
        <v>246500</v>
      </c>
      <c r="L419" s="32">
        <v>187027.47</v>
      </c>
      <c r="M419" s="32">
        <v>187027.47</v>
      </c>
      <c r="N419" s="32">
        <v>186412.42</v>
      </c>
      <c r="O419" s="32">
        <v>186312.42</v>
      </c>
    </row>
    <row r="420" spans="1:15" x14ac:dyDescent="0.2">
      <c r="A420" s="1" t="str">
        <f>MID(Tabla1[[#This Row],[Org 2]],1,2)</f>
        <v>04</v>
      </c>
      <c r="B420" s="30" t="s">
        <v>270</v>
      </c>
      <c r="C420" s="30" t="s">
        <v>105</v>
      </c>
      <c r="D420" s="11" t="str">
        <f>VLOOKUP(Tabla1[[#This Row],[Prog.]],Hoja2!B:C,2,FALSE)</f>
        <v>Gestión de recursos humanos</v>
      </c>
      <c r="E420" s="12" t="str">
        <f t="shared" si="14"/>
        <v>6</v>
      </c>
      <c r="F420" s="12" t="str">
        <f t="shared" si="15"/>
        <v>64</v>
      </c>
      <c r="G420" s="30" t="s">
        <v>698</v>
      </c>
      <c r="H420" s="31" t="s">
        <v>699</v>
      </c>
      <c r="I420" s="32">
        <v>37665</v>
      </c>
      <c r="J420" s="32">
        <v>0</v>
      </c>
      <c r="K420" s="32">
        <v>37665</v>
      </c>
      <c r="L420" s="32">
        <v>37664.730000000003</v>
      </c>
      <c r="M420" s="32">
        <v>37664.730000000003</v>
      </c>
      <c r="N420" s="32">
        <v>0</v>
      </c>
      <c r="O420" s="32">
        <v>0</v>
      </c>
    </row>
    <row r="421" spans="1:15" x14ac:dyDescent="0.2">
      <c r="A421" s="1" t="str">
        <f>MID(Tabla1[[#This Row],[Org 2]],1,2)</f>
        <v>04</v>
      </c>
      <c r="B421" s="30" t="s">
        <v>270</v>
      </c>
      <c r="C421" s="30" t="s">
        <v>105</v>
      </c>
      <c r="D421" s="11" t="str">
        <f>VLOOKUP(Tabla1[[#This Row],[Prog.]],Hoja2!B:C,2,FALSE)</f>
        <v>Gestión de recursos humanos</v>
      </c>
      <c r="E421" s="12" t="str">
        <f t="shared" si="14"/>
        <v>8</v>
      </c>
      <c r="F421" s="12" t="str">
        <f t="shared" si="15"/>
        <v>83</v>
      </c>
      <c r="G421" s="30" t="s">
        <v>700</v>
      </c>
      <c r="H421" s="31" t="s">
        <v>701</v>
      </c>
      <c r="I421" s="32">
        <v>170000</v>
      </c>
      <c r="J421" s="32">
        <v>0</v>
      </c>
      <c r="K421" s="32">
        <v>170000</v>
      </c>
      <c r="L421" s="32">
        <v>152912.12</v>
      </c>
      <c r="M421" s="32">
        <v>152912.12</v>
      </c>
      <c r="N421" s="32">
        <v>152912.12</v>
      </c>
      <c r="O421" s="32">
        <v>152912.12</v>
      </c>
    </row>
    <row r="422" spans="1:15" x14ac:dyDescent="0.2">
      <c r="A422" s="1" t="str">
        <f>MID(Tabla1[[#This Row],[Org 2]],1,2)</f>
        <v>04</v>
      </c>
      <c r="B422" s="30" t="s">
        <v>270</v>
      </c>
      <c r="C422" s="30" t="s">
        <v>105</v>
      </c>
      <c r="D422" s="11" t="str">
        <f>VLOOKUP(Tabla1[[#This Row],[Prog.]],Hoja2!B:C,2,FALSE)</f>
        <v>Gestión de recursos humanos</v>
      </c>
      <c r="E422" s="12" t="str">
        <f t="shared" si="14"/>
        <v>8</v>
      </c>
      <c r="F422" s="12" t="str">
        <f t="shared" si="15"/>
        <v>83</v>
      </c>
      <c r="G422" s="30" t="s">
        <v>702</v>
      </c>
      <c r="H422" s="31" t="s">
        <v>703</v>
      </c>
      <c r="I422" s="32">
        <v>400000</v>
      </c>
      <c r="J422" s="32">
        <v>0</v>
      </c>
      <c r="K422" s="32">
        <v>400000</v>
      </c>
      <c r="L422" s="32">
        <v>148000</v>
      </c>
      <c r="M422" s="32">
        <v>148000</v>
      </c>
      <c r="N422" s="32">
        <v>140000</v>
      </c>
      <c r="O422" s="32">
        <v>140000</v>
      </c>
    </row>
    <row r="423" spans="1:15" x14ac:dyDescent="0.2">
      <c r="A423" s="1" t="str">
        <f>MID(Tabla1[[#This Row],[Org 2]],1,2)</f>
        <v>04</v>
      </c>
      <c r="B423" s="30" t="s">
        <v>270</v>
      </c>
      <c r="C423" s="30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12</v>
      </c>
      <c r="G423" s="30" t="s">
        <v>435</v>
      </c>
      <c r="H423" s="31" t="s">
        <v>436</v>
      </c>
      <c r="I423" s="32">
        <v>174756</v>
      </c>
      <c r="J423" s="32">
        <v>0</v>
      </c>
      <c r="K423" s="32">
        <v>174756</v>
      </c>
      <c r="L423" s="32">
        <v>146232.64000000001</v>
      </c>
      <c r="M423" s="32">
        <v>146232.64000000001</v>
      </c>
      <c r="N423" s="32">
        <v>121853.7</v>
      </c>
      <c r="O423" s="32">
        <v>121853.7</v>
      </c>
    </row>
    <row r="424" spans="1:15" x14ac:dyDescent="0.2">
      <c r="A424" s="1" t="str">
        <f>MID(Tabla1[[#This Row],[Org 2]],1,2)</f>
        <v>04</v>
      </c>
      <c r="B424" s="30" t="s">
        <v>270</v>
      </c>
      <c r="C424" s="30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12</v>
      </c>
      <c r="G424" s="30" t="s">
        <v>437</v>
      </c>
      <c r="H424" s="31" t="s">
        <v>438</v>
      </c>
      <c r="I424" s="32">
        <v>69152</v>
      </c>
      <c r="J424" s="32">
        <v>0</v>
      </c>
      <c r="K424" s="32">
        <v>69152</v>
      </c>
      <c r="L424" s="32">
        <v>53757.73</v>
      </c>
      <c r="M424" s="32">
        <v>53757.73</v>
      </c>
      <c r="N424" s="32">
        <v>40592.49</v>
      </c>
      <c r="O424" s="32">
        <v>40592.49</v>
      </c>
    </row>
    <row r="425" spans="1:15" x14ac:dyDescent="0.2">
      <c r="A425" s="1" t="str">
        <f>MID(Tabla1[[#This Row],[Org 2]],1,2)</f>
        <v>04</v>
      </c>
      <c r="B425" s="30" t="s">
        <v>270</v>
      </c>
      <c r="C425" s="30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12</v>
      </c>
      <c r="G425" s="30" t="s">
        <v>439</v>
      </c>
      <c r="H425" s="31" t="s">
        <v>440</v>
      </c>
      <c r="I425" s="32">
        <v>11770</v>
      </c>
      <c r="J425" s="32">
        <v>0</v>
      </c>
      <c r="K425" s="32">
        <v>11770</v>
      </c>
      <c r="L425" s="32">
        <v>11496.95</v>
      </c>
      <c r="M425" s="32">
        <v>11496.95</v>
      </c>
      <c r="N425" s="32">
        <v>8136.87</v>
      </c>
      <c r="O425" s="32">
        <v>8136.87</v>
      </c>
    </row>
    <row r="426" spans="1:15" x14ac:dyDescent="0.2">
      <c r="A426" s="1" t="str">
        <f>MID(Tabla1[[#This Row],[Org 2]],1,2)</f>
        <v>04</v>
      </c>
      <c r="B426" s="30" t="s">
        <v>270</v>
      </c>
      <c r="C426" s="30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1</v>
      </c>
      <c r="F426" s="12" t="str">
        <f t="shared" si="15"/>
        <v>12</v>
      </c>
      <c r="G426" s="30" t="s">
        <v>441</v>
      </c>
      <c r="H426" s="31" t="s">
        <v>442</v>
      </c>
      <c r="I426" s="32">
        <v>9976</v>
      </c>
      <c r="J426" s="32">
        <v>0</v>
      </c>
      <c r="K426" s="32">
        <v>9976</v>
      </c>
      <c r="L426" s="32">
        <v>9755.7099999999991</v>
      </c>
      <c r="M426" s="32">
        <v>9755.7099999999991</v>
      </c>
      <c r="N426" s="32">
        <v>7825.84</v>
      </c>
      <c r="O426" s="32">
        <v>7825.84</v>
      </c>
    </row>
    <row r="427" spans="1:15" x14ac:dyDescent="0.2">
      <c r="A427" s="1" t="str">
        <f>MID(Tabla1[[#This Row],[Org 2]],1,2)</f>
        <v>04</v>
      </c>
      <c r="B427" s="30" t="s">
        <v>270</v>
      </c>
      <c r="C427" s="30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1</v>
      </c>
      <c r="F427" s="12" t="str">
        <f t="shared" si="15"/>
        <v>12</v>
      </c>
      <c r="G427" s="30" t="s">
        <v>443</v>
      </c>
      <c r="H427" s="31" t="s">
        <v>444</v>
      </c>
      <c r="I427" s="32">
        <v>38858</v>
      </c>
      <c r="J427" s="32">
        <v>0</v>
      </c>
      <c r="K427" s="32">
        <v>38858</v>
      </c>
      <c r="L427" s="32">
        <v>39763.919999999998</v>
      </c>
      <c r="M427" s="32">
        <v>39763.919999999998</v>
      </c>
      <c r="N427" s="32">
        <v>33555.519999999997</v>
      </c>
      <c r="O427" s="32">
        <v>33555.519999999997</v>
      </c>
    </row>
    <row r="428" spans="1:15" x14ac:dyDescent="0.2">
      <c r="A428" s="1" t="str">
        <f>MID(Tabla1[[#This Row],[Org 2]],1,2)</f>
        <v>04</v>
      </c>
      <c r="B428" s="30" t="s">
        <v>270</v>
      </c>
      <c r="C428" s="30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1</v>
      </c>
      <c r="F428" s="12" t="str">
        <f t="shared" si="15"/>
        <v>12</v>
      </c>
      <c r="G428" s="30" t="s">
        <v>445</v>
      </c>
      <c r="H428" s="31" t="s">
        <v>446</v>
      </c>
      <c r="I428" s="32">
        <v>144845</v>
      </c>
      <c r="J428" s="32">
        <v>0</v>
      </c>
      <c r="K428" s="32">
        <v>144845</v>
      </c>
      <c r="L428" s="32">
        <v>116921.42</v>
      </c>
      <c r="M428" s="32">
        <v>116921.42</v>
      </c>
      <c r="N428" s="32">
        <v>98396.160000000003</v>
      </c>
      <c r="O428" s="32">
        <v>98396.160000000003</v>
      </c>
    </row>
    <row r="429" spans="1:15" x14ac:dyDescent="0.2">
      <c r="A429" s="1" t="str">
        <f>MID(Tabla1[[#This Row],[Org 2]],1,2)</f>
        <v>04</v>
      </c>
      <c r="B429" s="30" t="s">
        <v>270</v>
      </c>
      <c r="C429" s="30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1</v>
      </c>
      <c r="F429" s="12" t="str">
        <f t="shared" si="15"/>
        <v>12</v>
      </c>
      <c r="G429" s="30" t="s">
        <v>447</v>
      </c>
      <c r="H429" s="31" t="s">
        <v>448</v>
      </c>
      <c r="I429" s="32">
        <v>415932</v>
      </c>
      <c r="J429" s="32">
        <v>-20000</v>
      </c>
      <c r="K429" s="32">
        <v>395932</v>
      </c>
      <c r="L429" s="32">
        <v>349443.47</v>
      </c>
      <c r="M429" s="32">
        <v>349443.47</v>
      </c>
      <c r="N429" s="32">
        <v>296645.61</v>
      </c>
      <c r="O429" s="32">
        <v>296645.61</v>
      </c>
    </row>
    <row r="430" spans="1:15" x14ac:dyDescent="0.2">
      <c r="A430" s="1" t="str">
        <f>MID(Tabla1[[#This Row],[Org 2]],1,2)</f>
        <v>04</v>
      </c>
      <c r="B430" s="30" t="s">
        <v>270</v>
      </c>
      <c r="C430" s="30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1</v>
      </c>
      <c r="F430" s="12" t="str">
        <f t="shared" si="15"/>
        <v>12</v>
      </c>
      <c r="G430" s="30" t="s">
        <v>449</v>
      </c>
      <c r="H430" s="31" t="s">
        <v>450</v>
      </c>
      <c r="I430" s="32">
        <v>16411</v>
      </c>
      <c r="J430" s="32">
        <v>0</v>
      </c>
      <c r="K430" s="32">
        <v>16411</v>
      </c>
      <c r="L430" s="32">
        <v>21367.79</v>
      </c>
      <c r="M430" s="32">
        <v>21367.79</v>
      </c>
      <c r="N430" s="32">
        <v>17432.39</v>
      </c>
      <c r="O430" s="32">
        <v>17432.39</v>
      </c>
    </row>
    <row r="431" spans="1:15" x14ac:dyDescent="0.2">
      <c r="A431" s="1" t="str">
        <f>MID(Tabla1[[#This Row],[Org 2]],1,2)</f>
        <v>04</v>
      </c>
      <c r="B431" s="30" t="s">
        <v>270</v>
      </c>
      <c r="C431" s="30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1</v>
      </c>
      <c r="F431" s="12" t="str">
        <f t="shared" si="15"/>
        <v>13</v>
      </c>
      <c r="G431" s="30" t="s">
        <v>451</v>
      </c>
      <c r="H431" s="31" t="s">
        <v>434</v>
      </c>
      <c r="I431" s="32">
        <v>59</v>
      </c>
      <c r="J431" s="32">
        <v>0</v>
      </c>
      <c r="K431" s="32">
        <v>59</v>
      </c>
      <c r="L431" s="32">
        <v>80</v>
      </c>
      <c r="M431" s="32">
        <v>80</v>
      </c>
      <c r="N431" s="32">
        <v>0</v>
      </c>
      <c r="O431" s="32">
        <v>0</v>
      </c>
    </row>
    <row r="432" spans="1:15" x14ac:dyDescent="0.2">
      <c r="A432" s="1" t="str">
        <f>MID(Tabla1[[#This Row],[Org 2]],1,2)</f>
        <v>04</v>
      </c>
      <c r="B432" s="30" t="s">
        <v>270</v>
      </c>
      <c r="C432" s="30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1</v>
      </c>
      <c r="F432" s="12" t="str">
        <f t="shared" si="15"/>
        <v>13</v>
      </c>
      <c r="G432" s="30" t="s">
        <v>452</v>
      </c>
      <c r="H432" s="31" t="s">
        <v>453</v>
      </c>
      <c r="I432" s="32">
        <v>84</v>
      </c>
      <c r="J432" s="32">
        <v>0</v>
      </c>
      <c r="K432" s="32">
        <v>84</v>
      </c>
      <c r="L432" s="32">
        <v>50.38</v>
      </c>
      <c r="M432" s="32">
        <v>50.38</v>
      </c>
      <c r="N432" s="32">
        <v>50.38</v>
      </c>
      <c r="O432" s="32">
        <v>50.38</v>
      </c>
    </row>
    <row r="433" spans="1:15" x14ac:dyDescent="0.2">
      <c r="A433" s="1" t="str">
        <f>MID(Tabla1[[#This Row],[Org 2]],1,2)</f>
        <v>04</v>
      </c>
      <c r="B433" s="30" t="s">
        <v>270</v>
      </c>
      <c r="C433" s="30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1</v>
      </c>
      <c r="F433" s="12" t="str">
        <f t="shared" si="15"/>
        <v>15</v>
      </c>
      <c r="G433" s="30" t="s">
        <v>573</v>
      </c>
      <c r="H433" s="31" t="s">
        <v>574</v>
      </c>
      <c r="I433" s="32">
        <v>1000</v>
      </c>
      <c r="J433" s="32">
        <v>0</v>
      </c>
      <c r="K433" s="32">
        <v>1000</v>
      </c>
      <c r="L433" s="32">
        <v>0</v>
      </c>
      <c r="M433" s="32">
        <v>0</v>
      </c>
      <c r="N433" s="32">
        <v>0</v>
      </c>
      <c r="O433" s="32">
        <v>0</v>
      </c>
    </row>
    <row r="434" spans="1:15" x14ac:dyDescent="0.2">
      <c r="A434" s="1" t="str">
        <f>MID(Tabla1[[#This Row],[Org 2]],1,2)</f>
        <v>04</v>
      </c>
      <c r="B434" s="30" t="s">
        <v>270</v>
      </c>
      <c r="C434" s="30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21</v>
      </c>
      <c r="G434" s="30" t="s">
        <v>464</v>
      </c>
      <c r="H434" s="31" t="s">
        <v>465</v>
      </c>
      <c r="I434" s="32">
        <v>11500</v>
      </c>
      <c r="J434" s="32">
        <v>0</v>
      </c>
      <c r="K434" s="32">
        <v>11500</v>
      </c>
      <c r="L434" s="32">
        <v>10418.6</v>
      </c>
      <c r="M434" s="32">
        <v>9803.44</v>
      </c>
      <c r="N434" s="32">
        <v>5999.99</v>
      </c>
      <c r="O434" s="32">
        <v>5999.99</v>
      </c>
    </row>
    <row r="435" spans="1:15" x14ac:dyDescent="0.2">
      <c r="A435" s="1" t="str">
        <f>MID(Tabla1[[#This Row],[Org 2]],1,2)</f>
        <v>04</v>
      </c>
      <c r="B435" s="30" t="s">
        <v>270</v>
      </c>
      <c r="C435" s="30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21</v>
      </c>
      <c r="G435" s="30" t="s">
        <v>704</v>
      </c>
      <c r="H435" s="31" t="s">
        <v>543</v>
      </c>
      <c r="I435" s="32">
        <v>1221200</v>
      </c>
      <c r="J435" s="32">
        <v>0</v>
      </c>
      <c r="K435" s="32">
        <v>1221200</v>
      </c>
      <c r="L435" s="32">
        <v>1219668.79</v>
      </c>
      <c r="M435" s="32">
        <v>1219668.79</v>
      </c>
      <c r="N435" s="32">
        <v>770836.85</v>
      </c>
      <c r="O435" s="32">
        <v>770836.85</v>
      </c>
    </row>
    <row r="436" spans="1:15" x14ac:dyDescent="0.2">
      <c r="A436" s="1" t="str">
        <f>MID(Tabla1[[#This Row],[Org 2]],1,2)</f>
        <v>04</v>
      </c>
      <c r="B436" s="30" t="s">
        <v>270</v>
      </c>
      <c r="C436" s="30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22</v>
      </c>
      <c r="G436" s="30" t="s">
        <v>678</v>
      </c>
      <c r="H436" s="31" t="s">
        <v>679</v>
      </c>
      <c r="I436" s="32">
        <v>40500</v>
      </c>
      <c r="J436" s="32">
        <v>0</v>
      </c>
      <c r="K436" s="32">
        <v>40500</v>
      </c>
      <c r="L436" s="32">
        <v>37547.96</v>
      </c>
      <c r="M436" s="32">
        <v>37547.96</v>
      </c>
      <c r="N436" s="32">
        <v>21966.16</v>
      </c>
      <c r="O436" s="32">
        <v>21966.16</v>
      </c>
    </row>
    <row r="437" spans="1:15" x14ac:dyDescent="0.2">
      <c r="A437" s="1" t="str">
        <f>MID(Tabla1[[#This Row],[Org 2]],1,2)</f>
        <v>04</v>
      </c>
      <c r="B437" s="30" t="s">
        <v>270</v>
      </c>
      <c r="C437" s="30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2</v>
      </c>
      <c r="F437" s="12" t="str">
        <f t="shared" si="15"/>
        <v>22</v>
      </c>
      <c r="G437" s="30" t="s">
        <v>472</v>
      </c>
      <c r="H437" s="31" t="s">
        <v>473</v>
      </c>
      <c r="I437" s="32">
        <v>85000</v>
      </c>
      <c r="J437" s="32">
        <v>0</v>
      </c>
      <c r="K437" s="32">
        <v>85000</v>
      </c>
      <c r="L437" s="32">
        <v>67000</v>
      </c>
      <c r="M437" s="32">
        <v>67000</v>
      </c>
      <c r="N437" s="32">
        <v>42039.22</v>
      </c>
      <c r="O437" s="32">
        <v>42039.22</v>
      </c>
    </row>
    <row r="438" spans="1:15" x14ac:dyDescent="0.2">
      <c r="A438" s="1" t="str">
        <f>MID(Tabla1[[#This Row],[Org 2]],1,2)</f>
        <v>04</v>
      </c>
      <c r="B438" s="30" t="s">
        <v>270</v>
      </c>
      <c r="C438" s="30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2</v>
      </c>
      <c r="F438" s="12" t="str">
        <f t="shared" si="15"/>
        <v>22</v>
      </c>
      <c r="G438" s="30" t="s">
        <v>705</v>
      </c>
      <c r="H438" s="31" t="s">
        <v>706</v>
      </c>
      <c r="I438" s="32">
        <v>432900</v>
      </c>
      <c r="J438" s="32">
        <v>0</v>
      </c>
      <c r="K438" s="32">
        <v>432900</v>
      </c>
      <c r="L438" s="32">
        <v>434228</v>
      </c>
      <c r="M438" s="32">
        <v>434228</v>
      </c>
      <c r="N438" s="32">
        <v>285742.40000000002</v>
      </c>
      <c r="O438" s="32">
        <v>285742.40000000002</v>
      </c>
    </row>
    <row r="439" spans="1:15" x14ac:dyDescent="0.2">
      <c r="A439" s="1" t="str">
        <f>MID(Tabla1[[#This Row],[Org 2]],1,2)</f>
        <v>04</v>
      </c>
      <c r="B439" s="30" t="s">
        <v>270</v>
      </c>
      <c r="C439" s="30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2</v>
      </c>
      <c r="F439" s="12" t="str">
        <f t="shared" si="15"/>
        <v>22</v>
      </c>
      <c r="G439" s="30" t="s">
        <v>484</v>
      </c>
      <c r="H439" s="31" t="s">
        <v>485</v>
      </c>
      <c r="I439" s="32">
        <v>3000</v>
      </c>
      <c r="J439" s="32">
        <v>0</v>
      </c>
      <c r="K439" s="32">
        <v>3000</v>
      </c>
      <c r="L439" s="32">
        <v>2814.77</v>
      </c>
      <c r="M439" s="32">
        <v>2814.77</v>
      </c>
      <c r="N439" s="32">
        <v>2814.77</v>
      </c>
      <c r="O439" s="32">
        <v>2814.77</v>
      </c>
    </row>
    <row r="440" spans="1:15" x14ac:dyDescent="0.2">
      <c r="A440" s="1" t="str">
        <f>MID(Tabla1[[#This Row],[Org 2]],1,2)</f>
        <v>04</v>
      </c>
      <c r="B440" s="30" t="s">
        <v>270</v>
      </c>
      <c r="C440" s="30" t="s">
        <v>106</v>
      </c>
      <c r="D440" s="11" t="str">
        <f>VLOOKUP(Tabla1[[#This Row],[Prog.]],Hoja2!B:C,2,FALSE)</f>
        <v>Tecnologías de la información y comunicación</v>
      </c>
      <c r="E440" s="12" t="str">
        <f t="shared" si="14"/>
        <v>2</v>
      </c>
      <c r="F440" s="12" t="str">
        <f t="shared" si="15"/>
        <v>22</v>
      </c>
      <c r="G440" s="30" t="s">
        <v>486</v>
      </c>
      <c r="H440" s="31" t="s">
        <v>487</v>
      </c>
      <c r="I440" s="32">
        <v>7600</v>
      </c>
      <c r="J440" s="32">
        <v>0</v>
      </c>
      <c r="K440" s="32">
        <v>7600</v>
      </c>
      <c r="L440" s="32">
        <v>7510.47</v>
      </c>
      <c r="M440" s="32">
        <v>7510.47</v>
      </c>
      <c r="N440" s="32">
        <v>5006.96</v>
      </c>
      <c r="O440" s="32">
        <v>5006.96</v>
      </c>
    </row>
    <row r="441" spans="1:15" x14ac:dyDescent="0.2">
      <c r="A441" s="1" t="str">
        <f>MID(Tabla1[[#This Row],[Org 2]],1,2)</f>
        <v>04</v>
      </c>
      <c r="B441" s="30" t="s">
        <v>270</v>
      </c>
      <c r="C441" s="30" t="s">
        <v>106</v>
      </c>
      <c r="D441" s="11" t="str">
        <f>VLOOKUP(Tabla1[[#This Row],[Prog.]],Hoja2!B:C,2,FALSE)</f>
        <v>Tecnologías de la información y comunicación</v>
      </c>
      <c r="E441" s="12" t="str">
        <f t="shared" si="14"/>
        <v>2</v>
      </c>
      <c r="F441" s="12" t="str">
        <f t="shared" si="15"/>
        <v>22</v>
      </c>
      <c r="G441" s="30" t="s">
        <v>668</v>
      </c>
      <c r="H441" s="31" t="s">
        <v>669</v>
      </c>
      <c r="I441" s="32">
        <v>33900</v>
      </c>
      <c r="J441" s="32">
        <v>0</v>
      </c>
      <c r="K441" s="32">
        <v>33900</v>
      </c>
      <c r="L441" s="32">
        <v>33880</v>
      </c>
      <c r="M441" s="32">
        <v>33880</v>
      </c>
      <c r="N441" s="32">
        <v>13794.58</v>
      </c>
      <c r="O441" s="32">
        <v>13794.58</v>
      </c>
    </row>
    <row r="442" spans="1:15" x14ac:dyDescent="0.2">
      <c r="A442" s="1" t="str">
        <f>MID(Tabla1[[#This Row],[Org 2]],1,2)</f>
        <v>04</v>
      </c>
      <c r="B442" s="30" t="s">
        <v>270</v>
      </c>
      <c r="C442" s="30" t="s">
        <v>106</v>
      </c>
      <c r="D442" s="11" t="str">
        <f>VLOOKUP(Tabla1[[#This Row],[Prog.]],Hoja2!B:C,2,FALSE)</f>
        <v>Tecnologías de la información y comunicación</v>
      </c>
      <c r="E442" s="12" t="str">
        <f t="shared" si="14"/>
        <v>2</v>
      </c>
      <c r="F442" s="12" t="str">
        <f t="shared" si="15"/>
        <v>22</v>
      </c>
      <c r="G442" s="30" t="s">
        <v>490</v>
      </c>
      <c r="H442" s="31" t="s">
        <v>491</v>
      </c>
      <c r="I442" s="32">
        <v>20000</v>
      </c>
      <c r="J442" s="32">
        <v>0</v>
      </c>
      <c r="K442" s="32">
        <v>20000</v>
      </c>
      <c r="L442" s="32">
        <v>19965</v>
      </c>
      <c r="M442" s="32">
        <v>19965</v>
      </c>
      <c r="N442" s="32">
        <v>14973.75</v>
      </c>
      <c r="O442" s="32">
        <v>14973.75</v>
      </c>
    </row>
    <row r="443" spans="1:15" x14ac:dyDescent="0.2">
      <c r="A443" s="1" t="str">
        <f>MID(Tabla1[[#This Row],[Org 2]],1,2)</f>
        <v>04</v>
      </c>
      <c r="B443" s="30" t="s">
        <v>270</v>
      </c>
      <c r="C443" s="30" t="s">
        <v>106</v>
      </c>
      <c r="D443" s="11" t="str">
        <f>VLOOKUP(Tabla1[[#This Row],[Prog.]],Hoja2!B:C,2,FALSE)</f>
        <v>Tecnologías de la información y comunicación</v>
      </c>
      <c r="E443" s="12" t="str">
        <f t="shared" si="14"/>
        <v>2</v>
      </c>
      <c r="F443" s="12" t="str">
        <f t="shared" si="15"/>
        <v>23</v>
      </c>
      <c r="G443" s="30" t="s">
        <v>492</v>
      </c>
      <c r="H443" s="31" t="s">
        <v>493</v>
      </c>
      <c r="I443" s="32">
        <v>500</v>
      </c>
      <c r="J443" s="32">
        <v>0</v>
      </c>
      <c r="K443" s="32">
        <v>500</v>
      </c>
      <c r="L443" s="32">
        <v>0</v>
      </c>
      <c r="M443" s="32">
        <v>0</v>
      </c>
      <c r="N443" s="32">
        <v>0</v>
      </c>
      <c r="O443" s="32">
        <v>0</v>
      </c>
    </row>
    <row r="444" spans="1:15" x14ac:dyDescent="0.2">
      <c r="A444" s="1" t="str">
        <f>MID(Tabla1[[#This Row],[Org 2]],1,2)</f>
        <v>04</v>
      </c>
      <c r="B444" s="30" t="s">
        <v>270</v>
      </c>
      <c r="C444" s="30" t="s">
        <v>106</v>
      </c>
      <c r="D444" s="11" t="str">
        <f>VLOOKUP(Tabla1[[#This Row],[Prog.]],Hoja2!B:C,2,FALSE)</f>
        <v>Tecnologías de la información y comunicación</v>
      </c>
      <c r="E444" s="12" t="str">
        <f t="shared" si="14"/>
        <v>2</v>
      </c>
      <c r="F444" s="12" t="str">
        <f t="shared" si="15"/>
        <v>23</v>
      </c>
      <c r="G444" s="30" t="s">
        <v>494</v>
      </c>
      <c r="H444" s="31" t="s">
        <v>495</v>
      </c>
      <c r="I444" s="32">
        <v>500</v>
      </c>
      <c r="J444" s="32">
        <v>0</v>
      </c>
      <c r="K444" s="32">
        <v>500</v>
      </c>
      <c r="L444" s="32">
        <v>0</v>
      </c>
      <c r="M444" s="32">
        <v>0</v>
      </c>
      <c r="N444" s="32">
        <v>0</v>
      </c>
      <c r="O444" s="32">
        <v>0</v>
      </c>
    </row>
    <row r="445" spans="1:15" x14ac:dyDescent="0.2">
      <c r="A445" s="1" t="str">
        <f>MID(Tabla1[[#This Row],[Org 2]],1,2)</f>
        <v>04</v>
      </c>
      <c r="B445" s="30" t="s">
        <v>270</v>
      </c>
      <c r="C445" s="30" t="s">
        <v>106</v>
      </c>
      <c r="D445" s="11" t="str">
        <f>VLOOKUP(Tabla1[[#This Row],[Prog.]],Hoja2!B:C,2,FALSE)</f>
        <v>Tecnologías de la información y comunicación</v>
      </c>
      <c r="E445" s="12" t="str">
        <f t="shared" si="14"/>
        <v>6</v>
      </c>
      <c r="F445" s="12" t="str">
        <f t="shared" si="15"/>
        <v>62</v>
      </c>
      <c r="G445" s="30" t="s">
        <v>542</v>
      </c>
      <c r="H445" s="31" t="s">
        <v>543</v>
      </c>
      <c r="I445" s="32">
        <v>553300</v>
      </c>
      <c r="J445" s="32">
        <v>16335</v>
      </c>
      <c r="K445" s="32">
        <v>569635</v>
      </c>
      <c r="L445" s="32">
        <v>510526.25</v>
      </c>
      <c r="M445" s="32">
        <v>510526.25</v>
      </c>
      <c r="N445" s="32">
        <v>315035.69</v>
      </c>
      <c r="O445" s="32">
        <v>283309.03000000003</v>
      </c>
    </row>
    <row r="446" spans="1:15" x14ac:dyDescent="0.2">
      <c r="A446" s="1" t="str">
        <f>MID(Tabla1[[#This Row],[Org 2]],1,2)</f>
        <v>04</v>
      </c>
      <c r="B446" s="30" t="s">
        <v>270</v>
      </c>
      <c r="C446" s="30" t="s">
        <v>106</v>
      </c>
      <c r="D446" s="11" t="str">
        <f>VLOOKUP(Tabla1[[#This Row],[Prog.]],Hoja2!B:C,2,FALSE)</f>
        <v>Tecnologías de la información y comunicación</v>
      </c>
      <c r="E446" s="12" t="str">
        <f t="shared" si="14"/>
        <v>6</v>
      </c>
      <c r="F446" s="12" t="str">
        <f t="shared" si="15"/>
        <v>63</v>
      </c>
      <c r="G446" s="30" t="s">
        <v>707</v>
      </c>
      <c r="H446" s="31" t="s">
        <v>543</v>
      </c>
      <c r="I446" s="32">
        <v>938800</v>
      </c>
      <c r="J446" s="32">
        <v>2570.9699999999998</v>
      </c>
      <c r="K446" s="32">
        <v>941370.97</v>
      </c>
      <c r="L446" s="32">
        <v>927978.28</v>
      </c>
      <c r="M446" s="32">
        <v>927978.28</v>
      </c>
      <c r="N446" s="32">
        <v>643843.26</v>
      </c>
      <c r="O446" s="32">
        <v>643843.26</v>
      </c>
    </row>
    <row r="447" spans="1:15" x14ac:dyDescent="0.2">
      <c r="A447" s="1" t="str">
        <f>MID(Tabla1[[#This Row],[Org 2]],1,2)</f>
        <v>04</v>
      </c>
      <c r="B447" s="30" t="s">
        <v>270</v>
      </c>
      <c r="C447" s="30" t="s">
        <v>106</v>
      </c>
      <c r="D447" s="11" t="str">
        <f>VLOOKUP(Tabla1[[#This Row],[Prog.]],Hoja2!B:C,2,FALSE)</f>
        <v>Tecnologías de la información y comunicación</v>
      </c>
      <c r="E447" s="12" t="str">
        <f t="shared" si="14"/>
        <v>6</v>
      </c>
      <c r="F447" s="12" t="str">
        <f t="shared" si="15"/>
        <v>64</v>
      </c>
      <c r="G447" s="30" t="s">
        <v>698</v>
      </c>
      <c r="H447" s="31" t="s">
        <v>699</v>
      </c>
      <c r="I447" s="32">
        <v>2855864</v>
      </c>
      <c r="J447" s="32">
        <v>24207.98</v>
      </c>
      <c r="K447" s="32">
        <v>2880071.98</v>
      </c>
      <c r="L447" s="32">
        <v>2669687.2999999998</v>
      </c>
      <c r="M447" s="32">
        <v>2666571.54</v>
      </c>
      <c r="N447" s="32">
        <v>1436044.47</v>
      </c>
      <c r="O447" s="32">
        <v>1436044.47</v>
      </c>
    </row>
    <row r="448" spans="1:15" x14ac:dyDescent="0.2">
      <c r="A448" s="1" t="str">
        <f>MID(Tabla1[[#This Row],[Org 2]],1,2)</f>
        <v>04</v>
      </c>
      <c r="B448" s="30" t="s">
        <v>270</v>
      </c>
      <c r="C448" s="30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1</v>
      </c>
      <c r="F448" s="12" t="str">
        <f t="shared" si="15"/>
        <v>12</v>
      </c>
      <c r="G448" s="30" t="s">
        <v>435</v>
      </c>
      <c r="H448" s="31" t="s">
        <v>436</v>
      </c>
      <c r="I448" s="32">
        <v>104854</v>
      </c>
      <c r="J448" s="32">
        <v>0</v>
      </c>
      <c r="K448" s="32">
        <v>104854</v>
      </c>
      <c r="L448" s="32">
        <v>102644.62</v>
      </c>
      <c r="M448" s="32">
        <v>102644.62</v>
      </c>
      <c r="N448" s="32">
        <v>81934.52</v>
      </c>
      <c r="O448" s="32">
        <v>81934.52</v>
      </c>
    </row>
    <row r="449" spans="1:15" x14ac:dyDescent="0.2">
      <c r="A449" s="1" t="str">
        <f>MID(Tabla1[[#This Row],[Org 2]],1,2)</f>
        <v>04</v>
      </c>
      <c r="B449" s="30" t="s">
        <v>270</v>
      </c>
      <c r="C449" s="30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30" t="s">
        <v>437</v>
      </c>
      <c r="H449" s="31" t="s">
        <v>438</v>
      </c>
      <c r="I449" s="32">
        <v>30734</v>
      </c>
      <c r="J449" s="32">
        <v>0</v>
      </c>
      <c r="K449" s="32">
        <v>30734</v>
      </c>
      <c r="L449" s="32">
        <v>16085.91</v>
      </c>
      <c r="M449" s="32">
        <v>16085.91</v>
      </c>
      <c r="N449" s="32">
        <v>13530.83</v>
      </c>
      <c r="O449" s="32">
        <v>13530.83</v>
      </c>
    </row>
    <row r="450" spans="1:15" x14ac:dyDescent="0.2">
      <c r="A450" s="1" t="str">
        <f>MID(Tabla1[[#This Row],[Org 2]],1,2)</f>
        <v>04</v>
      </c>
      <c r="B450" s="30" t="s">
        <v>270</v>
      </c>
      <c r="C450" s="30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1</v>
      </c>
      <c r="F450" s="12" t="str">
        <f t="shared" si="17"/>
        <v>12</v>
      </c>
      <c r="G450" s="30" t="s">
        <v>439</v>
      </c>
      <c r="H450" s="31" t="s">
        <v>440</v>
      </c>
      <c r="I450" s="32">
        <v>47111</v>
      </c>
      <c r="J450" s="32">
        <v>0</v>
      </c>
      <c r="K450" s="32">
        <v>47111</v>
      </c>
      <c r="L450" s="32">
        <v>47563.519999999997</v>
      </c>
      <c r="M450" s="32">
        <v>47563.519999999997</v>
      </c>
      <c r="N450" s="32">
        <v>28444.54</v>
      </c>
      <c r="O450" s="32">
        <v>28444.54</v>
      </c>
    </row>
    <row r="451" spans="1:15" x14ac:dyDescent="0.2">
      <c r="A451" s="1" t="str">
        <f>MID(Tabla1[[#This Row],[Org 2]],1,2)</f>
        <v>04</v>
      </c>
      <c r="B451" s="30" t="s">
        <v>270</v>
      </c>
      <c r="C451" s="30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1</v>
      </c>
      <c r="F451" s="12" t="str">
        <f t="shared" si="17"/>
        <v>12</v>
      </c>
      <c r="G451" s="30" t="s">
        <v>441</v>
      </c>
      <c r="H451" s="31" t="s">
        <v>442</v>
      </c>
      <c r="I451" s="32">
        <v>19952</v>
      </c>
      <c r="J451" s="32">
        <v>0</v>
      </c>
      <c r="K451" s="32">
        <v>19952</v>
      </c>
      <c r="L451" s="32">
        <v>20492.080000000002</v>
      </c>
      <c r="M451" s="32">
        <v>20492.080000000002</v>
      </c>
      <c r="N451" s="32">
        <v>17430.66</v>
      </c>
      <c r="O451" s="32">
        <v>17430.66</v>
      </c>
    </row>
    <row r="452" spans="1:15" x14ac:dyDescent="0.2">
      <c r="A452" s="1" t="str">
        <f>MID(Tabla1[[#This Row],[Org 2]],1,2)</f>
        <v>04</v>
      </c>
      <c r="B452" s="30" t="s">
        <v>270</v>
      </c>
      <c r="C452" s="30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1</v>
      </c>
      <c r="F452" s="12" t="str">
        <f t="shared" si="17"/>
        <v>12</v>
      </c>
      <c r="G452" s="30" t="s">
        <v>443</v>
      </c>
      <c r="H452" s="31" t="s">
        <v>444</v>
      </c>
      <c r="I452" s="32">
        <v>66602</v>
      </c>
      <c r="J452" s="32">
        <v>0</v>
      </c>
      <c r="K452" s="32">
        <v>66602</v>
      </c>
      <c r="L452" s="32">
        <v>67466.58</v>
      </c>
      <c r="M452" s="32">
        <v>67466.58</v>
      </c>
      <c r="N452" s="32">
        <v>52539.91</v>
      </c>
      <c r="O452" s="32">
        <v>52539.91</v>
      </c>
    </row>
    <row r="453" spans="1:15" x14ac:dyDescent="0.2">
      <c r="A453" s="1" t="str">
        <f>MID(Tabla1[[#This Row],[Org 2]],1,2)</f>
        <v>04</v>
      </c>
      <c r="B453" s="30" t="s">
        <v>270</v>
      </c>
      <c r="C453" s="30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1</v>
      </c>
      <c r="F453" s="12" t="str">
        <f t="shared" si="17"/>
        <v>12</v>
      </c>
      <c r="G453" s="30" t="s">
        <v>445</v>
      </c>
      <c r="H453" s="31" t="s">
        <v>446</v>
      </c>
      <c r="I453" s="32">
        <v>141726</v>
      </c>
      <c r="J453" s="32">
        <v>0</v>
      </c>
      <c r="K453" s="32">
        <v>141726</v>
      </c>
      <c r="L453" s="32">
        <v>129466.4</v>
      </c>
      <c r="M453" s="32">
        <v>129466.4</v>
      </c>
      <c r="N453" s="32">
        <v>100440.04</v>
      </c>
      <c r="O453" s="32">
        <v>100440.04</v>
      </c>
    </row>
    <row r="454" spans="1:15" x14ac:dyDescent="0.2">
      <c r="A454" s="1" t="str">
        <f>MID(Tabla1[[#This Row],[Org 2]],1,2)</f>
        <v>04</v>
      </c>
      <c r="B454" s="30" t="s">
        <v>270</v>
      </c>
      <c r="C454" s="30" t="s">
        <v>107</v>
      </c>
      <c r="D454" s="11" t="str">
        <f>VLOOKUP(Tabla1[[#This Row],[Prog.]],Hoja2!B:C,2,FALSE)</f>
        <v>Dirección del área de hacienda, personal y modernización administrativa</v>
      </c>
      <c r="E454" s="12" t="str">
        <f t="shared" si="16"/>
        <v>1</v>
      </c>
      <c r="F454" s="12" t="str">
        <f t="shared" si="17"/>
        <v>12</v>
      </c>
      <c r="G454" s="30" t="s">
        <v>447</v>
      </c>
      <c r="H454" s="31" t="s">
        <v>448</v>
      </c>
      <c r="I454" s="32">
        <v>339479</v>
      </c>
      <c r="J454" s="32">
        <v>-20000</v>
      </c>
      <c r="K454" s="32">
        <v>319479</v>
      </c>
      <c r="L454" s="32">
        <v>335305.56</v>
      </c>
      <c r="M454" s="32">
        <v>335305.56</v>
      </c>
      <c r="N454" s="32">
        <v>287509.37</v>
      </c>
      <c r="O454" s="32">
        <v>287509.37</v>
      </c>
    </row>
    <row r="455" spans="1:15" x14ac:dyDescent="0.2">
      <c r="A455" s="1" t="str">
        <f>MID(Tabla1[[#This Row],[Org 2]],1,2)</f>
        <v>04</v>
      </c>
      <c r="B455" s="30" t="s">
        <v>270</v>
      </c>
      <c r="C455" s="30" t="s">
        <v>107</v>
      </c>
      <c r="D455" s="11" t="str">
        <f>VLOOKUP(Tabla1[[#This Row],[Prog.]],Hoja2!B:C,2,FALSE)</f>
        <v>Dirección del área de hacienda, personal y modernización administrativa</v>
      </c>
      <c r="E455" s="12" t="str">
        <f t="shared" si="16"/>
        <v>1</v>
      </c>
      <c r="F455" s="12" t="str">
        <f t="shared" si="17"/>
        <v>12</v>
      </c>
      <c r="G455" s="30" t="s">
        <v>449</v>
      </c>
      <c r="H455" s="31" t="s">
        <v>450</v>
      </c>
      <c r="I455" s="32">
        <v>32171</v>
      </c>
      <c r="J455" s="32">
        <v>0</v>
      </c>
      <c r="K455" s="32">
        <v>32171</v>
      </c>
      <c r="L455" s="32">
        <v>35392.25</v>
      </c>
      <c r="M455" s="32">
        <v>35392.25</v>
      </c>
      <c r="N455" s="32">
        <v>29316.18</v>
      </c>
      <c r="O455" s="32">
        <v>29316.18</v>
      </c>
    </row>
    <row r="456" spans="1:15" x14ac:dyDescent="0.2">
      <c r="A456" s="1" t="str">
        <f>MID(Tabla1[[#This Row],[Org 2]],1,2)</f>
        <v>04</v>
      </c>
      <c r="B456" s="30" t="s">
        <v>270</v>
      </c>
      <c r="C456" s="30" t="s">
        <v>107</v>
      </c>
      <c r="D456" s="11" t="str">
        <f>VLOOKUP(Tabla1[[#This Row],[Prog.]],Hoja2!B:C,2,FALSE)</f>
        <v>Dirección del área de hacienda, personal y modernización administrativa</v>
      </c>
      <c r="E456" s="12" t="str">
        <f t="shared" si="16"/>
        <v>2</v>
      </c>
      <c r="F456" s="12" t="str">
        <f t="shared" si="17"/>
        <v>20</v>
      </c>
      <c r="G456" s="30" t="s">
        <v>458</v>
      </c>
      <c r="H456" s="31" t="s">
        <v>459</v>
      </c>
      <c r="I456" s="32">
        <v>4000</v>
      </c>
      <c r="J456" s="32">
        <v>0</v>
      </c>
      <c r="K456" s="32">
        <v>4000</v>
      </c>
      <c r="L456" s="32">
        <v>3956.7</v>
      </c>
      <c r="M456" s="32">
        <v>3956.7</v>
      </c>
      <c r="N456" s="32">
        <v>2244.0300000000002</v>
      </c>
      <c r="O456" s="32">
        <v>2244.0300000000002</v>
      </c>
    </row>
    <row r="457" spans="1:15" x14ac:dyDescent="0.2">
      <c r="A457" s="1" t="str">
        <f>MID(Tabla1[[#This Row],[Org 2]],1,2)</f>
        <v>04</v>
      </c>
      <c r="B457" s="30" t="s">
        <v>270</v>
      </c>
      <c r="C457" s="30" t="s">
        <v>107</v>
      </c>
      <c r="D457" s="11" t="str">
        <f>VLOOKUP(Tabla1[[#This Row],[Prog.]],Hoja2!B:C,2,FALSE)</f>
        <v>Dirección del área de hacienda, personal y modernización administrativa</v>
      </c>
      <c r="E457" s="12" t="str">
        <f t="shared" si="16"/>
        <v>2</v>
      </c>
      <c r="F457" s="12" t="str">
        <f t="shared" si="17"/>
        <v>22</v>
      </c>
      <c r="G457" s="30" t="s">
        <v>476</v>
      </c>
      <c r="H457" s="31" t="s">
        <v>477</v>
      </c>
      <c r="I457" s="32">
        <v>0</v>
      </c>
      <c r="J457" s="32">
        <v>0</v>
      </c>
      <c r="K457" s="32">
        <v>0</v>
      </c>
      <c r="L457" s="32">
        <v>78.53</v>
      </c>
      <c r="M457" s="32">
        <v>78.53</v>
      </c>
      <c r="N457" s="32">
        <v>78.53</v>
      </c>
      <c r="O457" s="32">
        <v>78.53</v>
      </c>
    </row>
    <row r="458" spans="1:15" x14ac:dyDescent="0.2">
      <c r="A458" s="1" t="str">
        <f>MID(Tabla1[[#This Row],[Org 2]],1,2)</f>
        <v>04</v>
      </c>
      <c r="B458" s="30" t="s">
        <v>270</v>
      </c>
      <c r="C458" s="30" t="s">
        <v>107</v>
      </c>
      <c r="D458" s="11" t="str">
        <f>VLOOKUP(Tabla1[[#This Row],[Prog.]],Hoja2!B:C,2,FALSE)</f>
        <v>Dirección del área de hacienda, personal y modernización administrativa</v>
      </c>
      <c r="E458" s="12" t="str">
        <f t="shared" si="16"/>
        <v>2</v>
      </c>
      <c r="F458" s="12" t="str">
        <f t="shared" si="17"/>
        <v>22</v>
      </c>
      <c r="G458" s="30" t="s">
        <v>488</v>
      </c>
      <c r="H458" s="31" t="s">
        <v>489</v>
      </c>
      <c r="I458" s="32">
        <v>15250</v>
      </c>
      <c r="J458" s="32">
        <v>0</v>
      </c>
      <c r="K458" s="32">
        <v>15250</v>
      </c>
      <c r="L458" s="32">
        <v>7000</v>
      </c>
      <c r="M458" s="32">
        <v>7000</v>
      </c>
      <c r="N458" s="32">
        <v>0</v>
      </c>
      <c r="O458" s="32">
        <v>0</v>
      </c>
    </row>
    <row r="459" spans="1:15" x14ac:dyDescent="0.2">
      <c r="A459" s="1" t="str">
        <f>MID(Tabla1[[#This Row],[Org 2]],1,2)</f>
        <v>04</v>
      </c>
      <c r="B459" s="30" t="s">
        <v>270</v>
      </c>
      <c r="C459" s="30" t="s">
        <v>107</v>
      </c>
      <c r="D459" s="11" t="str">
        <f>VLOOKUP(Tabla1[[#This Row],[Prog.]],Hoja2!B:C,2,FALSE)</f>
        <v>Dirección del área de hacienda, personal y modernización administrativa</v>
      </c>
      <c r="E459" s="12" t="str">
        <f t="shared" si="16"/>
        <v>2</v>
      </c>
      <c r="F459" s="12" t="str">
        <f t="shared" si="17"/>
        <v>23</v>
      </c>
      <c r="G459" s="30" t="s">
        <v>560</v>
      </c>
      <c r="H459" s="31" t="s">
        <v>561</v>
      </c>
      <c r="I459" s="32">
        <v>1000</v>
      </c>
      <c r="J459" s="32">
        <v>0</v>
      </c>
      <c r="K459" s="32">
        <v>1000</v>
      </c>
      <c r="L459" s="32">
        <v>0</v>
      </c>
      <c r="M459" s="32">
        <v>0</v>
      </c>
      <c r="N459" s="32">
        <v>0</v>
      </c>
      <c r="O459" s="32">
        <v>0</v>
      </c>
    </row>
    <row r="460" spans="1:15" x14ac:dyDescent="0.2">
      <c r="A460" s="1" t="str">
        <f>MID(Tabla1[[#This Row],[Org 2]],1,2)</f>
        <v>04</v>
      </c>
      <c r="B460" s="30" t="s">
        <v>270</v>
      </c>
      <c r="C460" s="30" t="s">
        <v>107</v>
      </c>
      <c r="D460" s="11" t="str">
        <f>VLOOKUP(Tabla1[[#This Row],[Prog.]],Hoja2!B:C,2,FALSE)</f>
        <v>Dirección del área de hacienda, personal y modernización administrativa</v>
      </c>
      <c r="E460" s="12" t="str">
        <f t="shared" si="16"/>
        <v>2</v>
      </c>
      <c r="F460" s="12" t="str">
        <f t="shared" si="17"/>
        <v>23</v>
      </c>
      <c r="G460" s="30" t="s">
        <v>492</v>
      </c>
      <c r="H460" s="31" t="s">
        <v>493</v>
      </c>
      <c r="I460" s="32">
        <v>1000</v>
      </c>
      <c r="J460" s="32">
        <v>0</v>
      </c>
      <c r="K460" s="32">
        <v>1000</v>
      </c>
      <c r="L460" s="32">
        <v>0</v>
      </c>
      <c r="M460" s="32">
        <v>0</v>
      </c>
      <c r="N460" s="32">
        <v>0</v>
      </c>
      <c r="O460" s="32">
        <v>0</v>
      </c>
    </row>
    <row r="461" spans="1:15" x14ac:dyDescent="0.2">
      <c r="A461" s="1" t="str">
        <f>MID(Tabla1[[#This Row],[Org 2]],1,2)</f>
        <v>04</v>
      </c>
      <c r="B461" s="30" t="s">
        <v>270</v>
      </c>
      <c r="C461" s="30" t="s">
        <v>107</v>
      </c>
      <c r="D461" s="11" t="str">
        <f>VLOOKUP(Tabla1[[#This Row],[Prog.]],Hoja2!B:C,2,FALSE)</f>
        <v>Dirección del área de hacienda, personal y modernización administrativa</v>
      </c>
      <c r="E461" s="12" t="str">
        <f t="shared" si="16"/>
        <v>6</v>
      </c>
      <c r="F461" s="12" t="str">
        <f t="shared" si="17"/>
        <v>62</v>
      </c>
      <c r="G461" s="30" t="s">
        <v>540</v>
      </c>
      <c r="H461" s="31" t="s">
        <v>541</v>
      </c>
      <c r="I461" s="32">
        <v>26500</v>
      </c>
      <c r="J461" s="32">
        <v>0</v>
      </c>
      <c r="K461" s="32">
        <v>26500</v>
      </c>
      <c r="L461" s="32">
        <v>13439.28</v>
      </c>
      <c r="M461" s="32">
        <v>13439.28</v>
      </c>
      <c r="N461" s="32">
        <v>13214.22</v>
      </c>
      <c r="O461" s="32">
        <v>13214.22</v>
      </c>
    </row>
    <row r="462" spans="1:15" x14ac:dyDescent="0.2">
      <c r="A462" s="1" t="str">
        <f>MID(Tabla1[[#This Row],[Org 2]],1,2)</f>
        <v>04</v>
      </c>
      <c r="B462" s="30" t="s">
        <v>270</v>
      </c>
      <c r="C462" s="30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1</v>
      </c>
      <c r="F462" s="12" t="str">
        <f t="shared" si="17"/>
        <v>12</v>
      </c>
      <c r="G462" s="30" t="s">
        <v>435</v>
      </c>
      <c r="H462" s="31" t="s">
        <v>436</v>
      </c>
      <c r="I462" s="32">
        <v>34951</v>
      </c>
      <c r="J462" s="32">
        <v>0</v>
      </c>
      <c r="K462" s="32">
        <v>34951</v>
      </c>
      <c r="L462" s="32">
        <v>37269.480000000003</v>
      </c>
      <c r="M462" s="32">
        <v>37269.480000000003</v>
      </c>
      <c r="N462" s="32">
        <v>30995.68</v>
      </c>
      <c r="O462" s="32">
        <v>30995.68</v>
      </c>
    </row>
    <row r="463" spans="1:15" x14ac:dyDescent="0.2">
      <c r="A463" s="1" t="str">
        <f>MID(Tabla1[[#This Row],[Org 2]],1,2)</f>
        <v>04</v>
      </c>
      <c r="B463" s="30" t="s">
        <v>270</v>
      </c>
      <c r="C463" s="30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12</v>
      </c>
      <c r="G463" s="30" t="s">
        <v>437</v>
      </c>
      <c r="H463" s="31" t="s">
        <v>438</v>
      </c>
      <c r="I463" s="32">
        <v>30734</v>
      </c>
      <c r="J463" s="32">
        <v>0</v>
      </c>
      <c r="K463" s="32">
        <v>30734</v>
      </c>
      <c r="L463" s="32">
        <v>31732.82</v>
      </c>
      <c r="M463" s="32">
        <v>31732.82</v>
      </c>
      <c r="N463" s="32">
        <v>27061.66</v>
      </c>
      <c r="O463" s="32">
        <v>27061.66</v>
      </c>
    </row>
    <row r="464" spans="1:15" x14ac:dyDescent="0.2">
      <c r="A464" s="1" t="str">
        <f>MID(Tabla1[[#This Row],[Org 2]],1,2)</f>
        <v>04</v>
      </c>
      <c r="B464" s="30" t="s">
        <v>270</v>
      </c>
      <c r="C464" s="30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1</v>
      </c>
      <c r="F464" s="12" t="str">
        <f t="shared" si="17"/>
        <v>12</v>
      </c>
      <c r="G464" s="30" t="s">
        <v>439</v>
      </c>
      <c r="H464" s="31" t="s">
        <v>440</v>
      </c>
      <c r="I464" s="32">
        <v>188345</v>
      </c>
      <c r="J464" s="32">
        <v>0</v>
      </c>
      <c r="K464" s="32">
        <v>188345</v>
      </c>
      <c r="L464" s="32">
        <v>186866.37</v>
      </c>
      <c r="M464" s="32">
        <v>186866.37</v>
      </c>
      <c r="N464" s="32">
        <v>157329.72</v>
      </c>
      <c r="O464" s="32">
        <v>157329.72</v>
      </c>
    </row>
    <row r="465" spans="1:15" x14ac:dyDescent="0.2">
      <c r="A465" s="1" t="str">
        <f>MID(Tabla1[[#This Row],[Org 2]],1,2)</f>
        <v>04</v>
      </c>
      <c r="B465" s="30" t="s">
        <v>270</v>
      </c>
      <c r="C465" s="30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1</v>
      </c>
      <c r="F465" s="12" t="str">
        <f t="shared" si="17"/>
        <v>12</v>
      </c>
      <c r="G465" s="30" t="s">
        <v>441</v>
      </c>
      <c r="H465" s="31" t="s">
        <v>442</v>
      </c>
      <c r="I465" s="32">
        <v>89785</v>
      </c>
      <c r="J465" s="32">
        <v>0</v>
      </c>
      <c r="K465" s="32">
        <v>89785</v>
      </c>
      <c r="L465" s="32">
        <v>85973.86</v>
      </c>
      <c r="M465" s="32">
        <v>85973.86</v>
      </c>
      <c r="N465" s="32">
        <v>69770</v>
      </c>
      <c r="O465" s="32">
        <v>69770</v>
      </c>
    </row>
    <row r="466" spans="1:15" x14ac:dyDescent="0.2">
      <c r="A466" s="1" t="str">
        <f>MID(Tabla1[[#This Row],[Org 2]],1,2)</f>
        <v>04</v>
      </c>
      <c r="B466" s="30" t="s">
        <v>270</v>
      </c>
      <c r="C466" s="30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1</v>
      </c>
      <c r="F466" s="12" t="str">
        <f t="shared" si="17"/>
        <v>12</v>
      </c>
      <c r="G466" s="30" t="s">
        <v>443</v>
      </c>
      <c r="H466" s="31" t="s">
        <v>444</v>
      </c>
      <c r="I466" s="32">
        <v>110797</v>
      </c>
      <c r="J466" s="32">
        <v>0</v>
      </c>
      <c r="K466" s="32">
        <v>110797</v>
      </c>
      <c r="L466" s="32">
        <v>113225.85</v>
      </c>
      <c r="M466" s="32">
        <v>113225.85</v>
      </c>
      <c r="N466" s="32">
        <v>96657.57</v>
      </c>
      <c r="O466" s="32">
        <v>96657.57</v>
      </c>
    </row>
    <row r="467" spans="1:15" x14ac:dyDescent="0.2">
      <c r="A467" s="1" t="str">
        <f>MID(Tabla1[[#This Row],[Org 2]],1,2)</f>
        <v>04</v>
      </c>
      <c r="B467" s="30" t="s">
        <v>270</v>
      </c>
      <c r="C467" s="30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1</v>
      </c>
      <c r="F467" s="12" t="str">
        <f t="shared" si="17"/>
        <v>12</v>
      </c>
      <c r="G467" s="30" t="s">
        <v>445</v>
      </c>
      <c r="H467" s="31" t="s">
        <v>446</v>
      </c>
      <c r="I467" s="32">
        <v>210667</v>
      </c>
      <c r="J467" s="32">
        <v>0</v>
      </c>
      <c r="K467" s="32">
        <v>210667</v>
      </c>
      <c r="L467" s="32">
        <v>207971.35</v>
      </c>
      <c r="M467" s="32">
        <v>207971.35</v>
      </c>
      <c r="N467" s="32">
        <v>174680.65</v>
      </c>
      <c r="O467" s="32">
        <v>174680.65</v>
      </c>
    </row>
    <row r="468" spans="1:15" x14ac:dyDescent="0.2">
      <c r="A468" s="1" t="str">
        <f>MID(Tabla1[[#This Row],[Org 2]],1,2)</f>
        <v>04</v>
      </c>
      <c r="B468" s="30" t="s">
        <v>270</v>
      </c>
      <c r="C468" s="30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1</v>
      </c>
      <c r="F468" s="12" t="str">
        <f t="shared" si="17"/>
        <v>12</v>
      </c>
      <c r="G468" s="30" t="s">
        <v>447</v>
      </c>
      <c r="H468" s="31" t="s">
        <v>448</v>
      </c>
      <c r="I468" s="32">
        <v>476140</v>
      </c>
      <c r="J468" s="32">
        <v>0</v>
      </c>
      <c r="K468" s="32">
        <v>476140</v>
      </c>
      <c r="L468" s="32">
        <v>468923.22</v>
      </c>
      <c r="M468" s="32">
        <v>468923.22</v>
      </c>
      <c r="N468" s="32">
        <v>418389.96</v>
      </c>
      <c r="O468" s="32">
        <v>418389.96</v>
      </c>
    </row>
    <row r="469" spans="1:15" x14ac:dyDescent="0.2">
      <c r="A469" s="1" t="str">
        <f>MID(Tabla1[[#This Row],[Org 2]],1,2)</f>
        <v>04</v>
      </c>
      <c r="B469" s="30" t="s">
        <v>270</v>
      </c>
      <c r="C469" s="30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1</v>
      </c>
      <c r="F469" s="12" t="str">
        <f t="shared" si="17"/>
        <v>12</v>
      </c>
      <c r="G469" s="30" t="s">
        <v>449</v>
      </c>
      <c r="H469" s="31" t="s">
        <v>450</v>
      </c>
      <c r="I469" s="32">
        <v>59277</v>
      </c>
      <c r="J469" s="32">
        <v>0</v>
      </c>
      <c r="K469" s="32">
        <v>59277</v>
      </c>
      <c r="L469" s="32">
        <v>65520.82</v>
      </c>
      <c r="M469" s="32">
        <v>65520.82</v>
      </c>
      <c r="N469" s="32">
        <v>54916.69</v>
      </c>
      <c r="O469" s="32">
        <v>54916.69</v>
      </c>
    </row>
    <row r="470" spans="1:15" x14ac:dyDescent="0.2">
      <c r="A470" s="1" t="str">
        <f>MID(Tabla1[[#This Row],[Org 2]],1,2)</f>
        <v>04</v>
      </c>
      <c r="B470" s="30" t="s">
        <v>270</v>
      </c>
      <c r="C470" s="30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1</v>
      </c>
      <c r="F470" s="12" t="str">
        <f t="shared" si="17"/>
        <v>13</v>
      </c>
      <c r="G470" s="30" t="s">
        <v>451</v>
      </c>
      <c r="H470" s="31" t="s">
        <v>434</v>
      </c>
      <c r="I470" s="32">
        <v>77994</v>
      </c>
      <c r="J470" s="32">
        <v>0</v>
      </c>
      <c r="K470" s="32">
        <v>77994</v>
      </c>
      <c r="L470" s="32">
        <v>80054.28</v>
      </c>
      <c r="M470" s="32">
        <v>80054.28</v>
      </c>
      <c r="N470" s="32">
        <v>68488.759999999995</v>
      </c>
      <c r="O470" s="32">
        <v>68488.759999999995</v>
      </c>
    </row>
    <row r="471" spans="1:15" x14ac:dyDescent="0.2">
      <c r="A471" s="1" t="str">
        <f>MID(Tabla1[[#This Row],[Org 2]],1,2)</f>
        <v>04</v>
      </c>
      <c r="B471" s="30" t="s">
        <v>270</v>
      </c>
      <c r="C471" s="30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1</v>
      </c>
      <c r="F471" s="12" t="str">
        <f t="shared" si="17"/>
        <v>13</v>
      </c>
      <c r="G471" s="30" t="s">
        <v>452</v>
      </c>
      <c r="H471" s="31" t="s">
        <v>453</v>
      </c>
      <c r="I471" s="32">
        <v>70124</v>
      </c>
      <c r="J471" s="32">
        <v>3000</v>
      </c>
      <c r="K471" s="32">
        <v>73124</v>
      </c>
      <c r="L471" s="32">
        <v>70965.48</v>
      </c>
      <c r="M471" s="32">
        <v>70965.48</v>
      </c>
      <c r="N471" s="32">
        <v>62788.09</v>
      </c>
      <c r="O471" s="32">
        <v>62788.09</v>
      </c>
    </row>
    <row r="472" spans="1:15" x14ac:dyDescent="0.2">
      <c r="A472" s="1" t="str">
        <f>MID(Tabla1[[#This Row],[Org 2]],1,2)</f>
        <v>04</v>
      </c>
      <c r="B472" s="30" t="s">
        <v>270</v>
      </c>
      <c r="C472" s="30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2</v>
      </c>
      <c r="F472" s="12" t="str">
        <f t="shared" si="17"/>
        <v>21</v>
      </c>
      <c r="G472" s="30" t="s">
        <v>464</v>
      </c>
      <c r="H472" s="31" t="s">
        <v>465</v>
      </c>
      <c r="I472" s="32">
        <v>3500</v>
      </c>
      <c r="J472" s="32">
        <v>2500</v>
      </c>
      <c r="K472" s="32">
        <v>6000</v>
      </c>
      <c r="L472" s="32">
        <v>6000</v>
      </c>
      <c r="M472" s="32">
        <v>6000</v>
      </c>
      <c r="N472" s="32">
        <v>2451.14</v>
      </c>
      <c r="O472" s="32">
        <v>2451.14</v>
      </c>
    </row>
    <row r="473" spans="1:15" x14ac:dyDescent="0.2">
      <c r="A473" s="1" t="str">
        <f>MID(Tabla1[[#This Row],[Org 2]],1,2)</f>
        <v>04</v>
      </c>
      <c r="B473" s="30" t="s">
        <v>270</v>
      </c>
      <c r="C473" s="30" t="s">
        <v>108</v>
      </c>
      <c r="D473" s="11" t="str">
        <f>VLOOKUP(Tabla1[[#This Row],[Prog.]],Hoja2!B:C,2,FALSE)</f>
        <v>Información, registro y gestión del padrón</v>
      </c>
      <c r="E473" s="12" t="str">
        <f t="shared" si="16"/>
        <v>2</v>
      </c>
      <c r="F473" s="12" t="str">
        <f t="shared" si="17"/>
        <v>22</v>
      </c>
      <c r="G473" s="30" t="s">
        <v>468</v>
      </c>
      <c r="H473" s="31" t="s">
        <v>469</v>
      </c>
      <c r="I473" s="32">
        <v>1500</v>
      </c>
      <c r="J473" s="32">
        <v>0</v>
      </c>
      <c r="K473" s="32">
        <v>1500</v>
      </c>
      <c r="L473" s="32">
        <v>688.09</v>
      </c>
      <c r="M473" s="32">
        <v>688.09</v>
      </c>
      <c r="N473" s="32">
        <v>688.09</v>
      </c>
      <c r="O473" s="32">
        <v>688.09</v>
      </c>
    </row>
    <row r="474" spans="1:15" x14ac:dyDescent="0.2">
      <c r="A474" s="1" t="str">
        <f>MID(Tabla1[[#This Row],[Org 2]],1,2)</f>
        <v>04</v>
      </c>
      <c r="B474" s="30" t="s">
        <v>270</v>
      </c>
      <c r="C474" s="30" t="s">
        <v>108</v>
      </c>
      <c r="D474" s="11" t="str">
        <f>VLOOKUP(Tabla1[[#This Row],[Prog.]],Hoja2!B:C,2,FALSE)</f>
        <v>Información, registro y gestión del padrón</v>
      </c>
      <c r="E474" s="12" t="str">
        <f t="shared" si="16"/>
        <v>2</v>
      </c>
      <c r="F474" s="12" t="str">
        <f t="shared" si="17"/>
        <v>22</v>
      </c>
      <c r="G474" s="30" t="s">
        <v>476</v>
      </c>
      <c r="H474" s="31" t="s">
        <v>477</v>
      </c>
      <c r="I474" s="32">
        <v>1000</v>
      </c>
      <c r="J474" s="32">
        <v>0</v>
      </c>
      <c r="K474" s="32">
        <v>1000</v>
      </c>
      <c r="L474" s="32">
        <v>29.73</v>
      </c>
      <c r="M474" s="32">
        <v>29.73</v>
      </c>
      <c r="N474" s="32">
        <v>29.73</v>
      </c>
      <c r="O474" s="32">
        <v>29.73</v>
      </c>
    </row>
    <row r="475" spans="1:15" x14ac:dyDescent="0.2">
      <c r="A475" s="1" t="str">
        <f>MID(Tabla1[[#This Row],[Org 2]],1,2)</f>
        <v>04</v>
      </c>
      <c r="B475" s="30" t="s">
        <v>270</v>
      </c>
      <c r="C475" s="30" t="s">
        <v>108</v>
      </c>
      <c r="D475" s="11" t="str">
        <f>VLOOKUP(Tabla1[[#This Row],[Prog.]],Hoja2!B:C,2,FALSE)</f>
        <v>Información, registro y gestión del padrón</v>
      </c>
      <c r="E475" s="12" t="str">
        <f t="shared" si="16"/>
        <v>2</v>
      </c>
      <c r="F475" s="12" t="str">
        <f t="shared" si="17"/>
        <v>22</v>
      </c>
      <c r="G475" s="30" t="s">
        <v>708</v>
      </c>
      <c r="H475" s="31" t="s">
        <v>709</v>
      </c>
      <c r="I475" s="32">
        <v>1286000</v>
      </c>
      <c r="J475" s="32">
        <v>360000</v>
      </c>
      <c r="K475" s="32">
        <v>1646000</v>
      </c>
      <c r="L475" s="32">
        <v>1130000</v>
      </c>
      <c r="M475" s="32">
        <v>1130000</v>
      </c>
      <c r="N475" s="32">
        <v>1001313.99</v>
      </c>
      <c r="O475" s="32">
        <v>1001313.99</v>
      </c>
    </row>
    <row r="476" spans="1:15" x14ac:dyDescent="0.2">
      <c r="A476" s="1" t="str">
        <f>MID(Tabla1[[#This Row],[Org 2]],1,2)</f>
        <v>04</v>
      </c>
      <c r="B476" s="30" t="s">
        <v>270</v>
      </c>
      <c r="C476" s="30" t="s">
        <v>108</v>
      </c>
      <c r="D476" s="11" t="str">
        <f>VLOOKUP(Tabla1[[#This Row],[Prog.]],Hoja2!B:C,2,FALSE)</f>
        <v>Información, registro y gestión del padrón</v>
      </c>
      <c r="E476" s="12" t="str">
        <f t="shared" si="16"/>
        <v>2</v>
      </c>
      <c r="F476" s="12" t="str">
        <f t="shared" si="17"/>
        <v>22</v>
      </c>
      <c r="G476" s="30" t="s">
        <v>484</v>
      </c>
      <c r="H476" s="31" t="s">
        <v>485</v>
      </c>
      <c r="I476" s="32">
        <v>4500</v>
      </c>
      <c r="J476" s="32">
        <v>0</v>
      </c>
      <c r="K476" s="32">
        <v>4500</v>
      </c>
      <c r="L476" s="32">
        <v>1328.28</v>
      </c>
      <c r="M476" s="32">
        <v>1328.28</v>
      </c>
      <c r="N476" s="32">
        <v>1328.28</v>
      </c>
      <c r="O476" s="32">
        <v>1328.28</v>
      </c>
    </row>
    <row r="477" spans="1:15" x14ac:dyDescent="0.2">
      <c r="A477" s="1" t="str">
        <f>MID(Tabla1[[#This Row],[Org 2]],1,2)</f>
        <v>04</v>
      </c>
      <c r="B477" s="30" t="s">
        <v>270</v>
      </c>
      <c r="C477" s="30" t="s">
        <v>108</v>
      </c>
      <c r="D477" s="11" t="str">
        <f>VLOOKUP(Tabla1[[#This Row],[Prog.]],Hoja2!B:C,2,FALSE)</f>
        <v>Información, registro y gestión del padrón</v>
      </c>
      <c r="E477" s="12" t="str">
        <f t="shared" si="16"/>
        <v>2</v>
      </c>
      <c r="F477" s="12" t="str">
        <f t="shared" si="17"/>
        <v>22</v>
      </c>
      <c r="G477" s="30" t="s">
        <v>710</v>
      </c>
      <c r="H477" s="31" t="s">
        <v>711</v>
      </c>
      <c r="I477" s="32">
        <v>30000</v>
      </c>
      <c r="J477" s="32">
        <v>-2500</v>
      </c>
      <c r="K477" s="32">
        <v>27500</v>
      </c>
      <c r="L477" s="32">
        <v>23845.11</v>
      </c>
      <c r="M477" s="32">
        <v>23845.11</v>
      </c>
      <c r="N477" s="32">
        <v>23637.67</v>
      </c>
      <c r="O477" s="32">
        <v>23637.67</v>
      </c>
    </row>
    <row r="478" spans="1:15" x14ac:dyDescent="0.2">
      <c r="A478" s="1" t="str">
        <f>MID(Tabla1[[#This Row],[Org 2]],1,2)</f>
        <v>04</v>
      </c>
      <c r="B478" s="30" t="s">
        <v>270</v>
      </c>
      <c r="C478" s="30" t="s">
        <v>108</v>
      </c>
      <c r="D478" s="11" t="str">
        <f>VLOOKUP(Tabla1[[#This Row],[Prog.]],Hoja2!B:C,2,FALSE)</f>
        <v>Información, registro y gestión del padrón</v>
      </c>
      <c r="E478" s="12" t="str">
        <f t="shared" si="16"/>
        <v>2</v>
      </c>
      <c r="F478" s="12" t="str">
        <f t="shared" si="17"/>
        <v>22</v>
      </c>
      <c r="G478" s="30" t="s">
        <v>490</v>
      </c>
      <c r="H478" s="31" t="s">
        <v>491</v>
      </c>
      <c r="I478" s="32">
        <v>530000</v>
      </c>
      <c r="J478" s="32">
        <v>0</v>
      </c>
      <c r="K478" s="32">
        <v>530000</v>
      </c>
      <c r="L478" s="32">
        <v>532446.34</v>
      </c>
      <c r="M478" s="32">
        <v>532446.34</v>
      </c>
      <c r="N478" s="32">
        <v>374223.78</v>
      </c>
      <c r="O478" s="32">
        <v>374223.78</v>
      </c>
    </row>
    <row r="479" spans="1:15" x14ac:dyDescent="0.2">
      <c r="A479" s="1" t="str">
        <f>MID(Tabla1[[#This Row],[Org 2]],1,2)</f>
        <v>04</v>
      </c>
      <c r="B479" s="30" t="s">
        <v>270</v>
      </c>
      <c r="C479" s="30" t="s">
        <v>108</v>
      </c>
      <c r="D479" s="11" t="str">
        <f>VLOOKUP(Tabla1[[#This Row],[Prog.]],Hoja2!B:C,2,FALSE)</f>
        <v>Información, registro y gestión del padrón</v>
      </c>
      <c r="E479" s="12" t="str">
        <f t="shared" si="16"/>
        <v>4</v>
      </c>
      <c r="F479" s="12" t="str">
        <f t="shared" si="17"/>
        <v>46</v>
      </c>
      <c r="G479" s="30" t="s">
        <v>586</v>
      </c>
      <c r="H479" s="31" t="s">
        <v>587</v>
      </c>
      <c r="I479" s="32">
        <v>3000</v>
      </c>
      <c r="J479" s="32">
        <v>0</v>
      </c>
      <c r="K479" s="32">
        <v>3000</v>
      </c>
      <c r="L479" s="32">
        <v>3000</v>
      </c>
      <c r="M479" s="32">
        <v>3000</v>
      </c>
      <c r="N479" s="32">
        <v>3000</v>
      </c>
      <c r="O479" s="32">
        <v>3000</v>
      </c>
    </row>
    <row r="480" spans="1:15" x14ac:dyDescent="0.2">
      <c r="A480" s="1" t="str">
        <f>MID(Tabla1[[#This Row],[Org 2]],1,2)</f>
        <v>04</v>
      </c>
      <c r="B480" s="30" t="s">
        <v>270</v>
      </c>
      <c r="C480" s="30" t="s">
        <v>108</v>
      </c>
      <c r="D480" s="11" t="str">
        <f>VLOOKUP(Tabla1[[#This Row],[Prog.]],Hoja2!B:C,2,FALSE)</f>
        <v>Información, registro y gestión del padrón</v>
      </c>
      <c r="E480" s="12" t="str">
        <f t="shared" si="16"/>
        <v>6</v>
      </c>
      <c r="F480" s="12" t="str">
        <f t="shared" si="17"/>
        <v>64</v>
      </c>
      <c r="G480" s="30" t="s">
        <v>698</v>
      </c>
      <c r="H480" s="31" t="s">
        <v>699</v>
      </c>
      <c r="I480" s="32">
        <v>25915</v>
      </c>
      <c r="J480" s="32">
        <v>0</v>
      </c>
      <c r="K480" s="32">
        <v>25915</v>
      </c>
      <c r="L480" s="32">
        <v>25914.29</v>
      </c>
      <c r="M480" s="32">
        <v>25914.29</v>
      </c>
      <c r="N480" s="32">
        <v>15735.79</v>
      </c>
      <c r="O480" s="32">
        <v>15735.79</v>
      </c>
    </row>
    <row r="481" spans="1:15" x14ac:dyDescent="0.2">
      <c r="A481" s="1" t="str">
        <f>MID(Tabla1[[#This Row],[Org 2]],1,2)</f>
        <v>04</v>
      </c>
      <c r="B481" s="30" t="s">
        <v>270</v>
      </c>
      <c r="C481" s="30" t="s">
        <v>109</v>
      </c>
      <c r="D481" s="11" t="str">
        <f>VLOOKUP(Tabla1[[#This Row],[Prog.]],Hoja2!B:C,2,FALSE)</f>
        <v>Imprevistos y contingencias de ejecución</v>
      </c>
      <c r="E481" s="12" t="str">
        <f t="shared" si="16"/>
        <v>5</v>
      </c>
      <c r="F481" s="12" t="str">
        <f t="shared" si="17"/>
        <v>50</v>
      </c>
      <c r="G481" s="30" t="s">
        <v>712</v>
      </c>
      <c r="H481" s="31" t="s">
        <v>713</v>
      </c>
      <c r="I481" s="32">
        <v>200000</v>
      </c>
      <c r="J481" s="32">
        <v>0</v>
      </c>
      <c r="K481" s="32">
        <v>200000</v>
      </c>
      <c r="L481" s="32">
        <v>0</v>
      </c>
      <c r="M481" s="32">
        <v>0</v>
      </c>
      <c r="N481" s="32">
        <v>0</v>
      </c>
      <c r="O481" s="32">
        <v>0</v>
      </c>
    </row>
    <row r="482" spans="1:15" x14ac:dyDescent="0.2">
      <c r="A482" s="1" t="str">
        <f>MID(Tabla1[[#This Row],[Org 2]],1,2)</f>
        <v>04</v>
      </c>
      <c r="B482" s="30" t="s">
        <v>270</v>
      </c>
      <c r="C482" s="30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1</v>
      </c>
      <c r="F482" s="12" t="str">
        <f t="shared" si="17"/>
        <v>12</v>
      </c>
      <c r="G482" s="30" t="s">
        <v>435</v>
      </c>
      <c r="H482" s="31" t="s">
        <v>436</v>
      </c>
      <c r="I482" s="32">
        <v>34951</v>
      </c>
      <c r="J482" s="32">
        <v>-2000</v>
      </c>
      <c r="K482" s="32">
        <v>32951</v>
      </c>
      <c r="L482" s="32">
        <v>32149.34</v>
      </c>
      <c r="M482" s="32">
        <v>32149.34</v>
      </c>
      <c r="N482" s="32">
        <v>25619.98</v>
      </c>
      <c r="O482" s="32">
        <v>25619.98</v>
      </c>
    </row>
    <row r="483" spans="1:15" x14ac:dyDescent="0.2">
      <c r="A483" s="1" t="str">
        <f>MID(Tabla1[[#This Row],[Org 2]],1,2)</f>
        <v>04</v>
      </c>
      <c r="B483" s="30" t="s">
        <v>270</v>
      </c>
      <c r="C483" s="30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1</v>
      </c>
      <c r="F483" s="12" t="str">
        <f t="shared" si="17"/>
        <v>12</v>
      </c>
      <c r="G483" s="30" t="s">
        <v>439</v>
      </c>
      <c r="H483" s="31" t="s">
        <v>440</v>
      </c>
      <c r="I483" s="32">
        <v>23539</v>
      </c>
      <c r="J483" s="32">
        <v>0</v>
      </c>
      <c r="K483" s="32">
        <v>23539</v>
      </c>
      <c r="L483" s="32">
        <v>24076.22</v>
      </c>
      <c r="M483" s="32">
        <v>24076.22</v>
      </c>
      <c r="N483" s="32">
        <v>20552.560000000001</v>
      </c>
      <c r="O483" s="32">
        <v>20552.560000000001</v>
      </c>
    </row>
    <row r="484" spans="1:15" x14ac:dyDescent="0.2">
      <c r="A484" s="1" t="str">
        <f>MID(Tabla1[[#This Row],[Org 2]],1,2)</f>
        <v>04</v>
      </c>
      <c r="B484" s="30" t="s">
        <v>270</v>
      </c>
      <c r="C484" s="30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1</v>
      </c>
      <c r="F484" s="12" t="str">
        <f t="shared" si="17"/>
        <v>12</v>
      </c>
      <c r="G484" s="30" t="s">
        <v>443</v>
      </c>
      <c r="H484" s="31" t="s">
        <v>444</v>
      </c>
      <c r="I484" s="32">
        <v>15582</v>
      </c>
      <c r="J484" s="32">
        <v>0</v>
      </c>
      <c r="K484" s="32">
        <v>15582</v>
      </c>
      <c r="L484" s="32">
        <v>14581.71</v>
      </c>
      <c r="M484" s="32">
        <v>14581.71</v>
      </c>
      <c r="N484" s="32">
        <v>11900.34</v>
      </c>
      <c r="O484" s="32">
        <v>11900.34</v>
      </c>
    </row>
    <row r="485" spans="1:15" x14ac:dyDescent="0.2">
      <c r="A485" s="1" t="str">
        <f>MID(Tabla1[[#This Row],[Org 2]],1,2)</f>
        <v>04</v>
      </c>
      <c r="B485" s="30" t="s">
        <v>270</v>
      </c>
      <c r="C485" s="30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1</v>
      </c>
      <c r="F485" s="12" t="str">
        <f t="shared" si="17"/>
        <v>12</v>
      </c>
      <c r="G485" s="30" t="s">
        <v>445</v>
      </c>
      <c r="H485" s="31" t="s">
        <v>446</v>
      </c>
      <c r="I485" s="32">
        <v>40174</v>
      </c>
      <c r="J485" s="32">
        <v>0</v>
      </c>
      <c r="K485" s="32">
        <v>40174</v>
      </c>
      <c r="L485" s="32">
        <v>39286</v>
      </c>
      <c r="M485" s="32">
        <v>39286</v>
      </c>
      <c r="N485" s="32">
        <v>31232.04</v>
      </c>
      <c r="O485" s="32">
        <v>31232.04</v>
      </c>
    </row>
    <row r="486" spans="1:15" x14ac:dyDescent="0.2">
      <c r="A486" s="1" t="str">
        <f>MID(Tabla1[[#This Row],[Org 2]],1,2)</f>
        <v>04</v>
      </c>
      <c r="B486" s="30" t="s">
        <v>270</v>
      </c>
      <c r="C486" s="30" t="s">
        <v>110</v>
      </c>
      <c r="D486" s="11" t="str">
        <f>VLOOKUP(Tabla1[[#This Row],[Prog.]],Hoja2!B:C,2,FALSE)</f>
        <v>Planificación económico financiera</v>
      </c>
      <c r="E486" s="12" t="str">
        <f t="shared" si="16"/>
        <v>1</v>
      </c>
      <c r="F486" s="12" t="str">
        <f t="shared" si="17"/>
        <v>12</v>
      </c>
      <c r="G486" s="30" t="s">
        <v>447</v>
      </c>
      <c r="H486" s="31" t="s">
        <v>448</v>
      </c>
      <c r="I486" s="32">
        <v>96397</v>
      </c>
      <c r="J486" s="32">
        <v>0</v>
      </c>
      <c r="K486" s="32">
        <v>96397</v>
      </c>
      <c r="L486" s="32">
        <v>95413.68</v>
      </c>
      <c r="M486" s="32">
        <v>95413.68</v>
      </c>
      <c r="N486" s="32">
        <v>73816.08</v>
      </c>
      <c r="O486" s="32">
        <v>73816.08</v>
      </c>
    </row>
    <row r="487" spans="1:15" x14ac:dyDescent="0.2">
      <c r="A487" s="1" t="str">
        <f>MID(Tabla1[[#This Row],[Org 2]],1,2)</f>
        <v>04</v>
      </c>
      <c r="B487" s="30" t="s">
        <v>270</v>
      </c>
      <c r="C487" s="30" t="s">
        <v>110</v>
      </c>
      <c r="D487" s="11" t="str">
        <f>VLOOKUP(Tabla1[[#This Row],[Prog.]],Hoja2!B:C,2,FALSE)</f>
        <v>Planificación económico financiera</v>
      </c>
      <c r="E487" s="12" t="str">
        <f t="shared" si="16"/>
        <v>1</v>
      </c>
      <c r="F487" s="12" t="str">
        <f t="shared" si="17"/>
        <v>12</v>
      </c>
      <c r="G487" s="30" t="s">
        <v>449</v>
      </c>
      <c r="H487" s="31" t="s">
        <v>450</v>
      </c>
      <c r="I487" s="32">
        <v>7682</v>
      </c>
      <c r="J487" s="32">
        <v>0</v>
      </c>
      <c r="K487" s="32">
        <v>7682</v>
      </c>
      <c r="L487" s="32">
        <v>7568.27</v>
      </c>
      <c r="M487" s="32">
        <v>7568.27</v>
      </c>
      <c r="N487" s="32">
        <v>6076.4</v>
      </c>
      <c r="O487" s="32">
        <v>6076.4</v>
      </c>
    </row>
    <row r="488" spans="1:15" x14ac:dyDescent="0.2">
      <c r="A488" s="1" t="str">
        <f>MID(Tabla1[[#This Row],[Org 2]],1,2)</f>
        <v>04</v>
      </c>
      <c r="B488" s="30" t="s">
        <v>270</v>
      </c>
      <c r="C488" s="30" t="s">
        <v>110</v>
      </c>
      <c r="D488" s="11" t="str">
        <f>VLOOKUP(Tabla1[[#This Row],[Prog.]],Hoja2!B:C,2,FALSE)</f>
        <v>Planificación económico financiera</v>
      </c>
      <c r="E488" s="12" t="str">
        <f t="shared" si="16"/>
        <v>1</v>
      </c>
      <c r="F488" s="12" t="str">
        <f t="shared" si="17"/>
        <v>15</v>
      </c>
      <c r="G488" s="30" t="s">
        <v>573</v>
      </c>
      <c r="H488" s="31" t="s">
        <v>574</v>
      </c>
      <c r="I488" s="32">
        <v>0</v>
      </c>
      <c r="J488" s="32">
        <v>2000</v>
      </c>
      <c r="K488" s="32">
        <v>2000</v>
      </c>
      <c r="L488" s="32">
        <v>0</v>
      </c>
      <c r="M488" s="32">
        <v>0</v>
      </c>
      <c r="N488" s="32">
        <v>0</v>
      </c>
      <c r="O488" s="32">
        <v>0</v>
      </c>
    </row>
    <row r="489" spans="1:15" x14ac:dyDescent="0.2">
      <c r="A489" s="1" t="str">
        <f>MID(Tabla1[[#This Row],[Org 2]],1,2)</f>
        <v>04</v>
      </c>
      <c r="B489" s="30" t="s">
        <v>270</v>
      </c>
      <c r="C489" s="30" t="s">
        <v>110</v>
      </c>
      <c r="D489" s="11" t="str">
        <f>VLOOKUP(Tabla1[[#This Row],[Prog.]],Hoja2!B:C,2,FALSE)</f>
        <v>Planificación económico financiera</v>
      </c>
      <c r="E489" s="12" t="str">
        <f t="shared" si="16"/>
        <v>2</v>
      </c>
      <c r="F489" s="12" t="str">
        <f t="shared" si="17"/>
        <v>20</v>
      </c>
      <c r="G489" s="30" t="s">
        <v>458</v>
      </c>
      <c r="H489" s="31" t="s">
        <v>459</v>
      </c>
      <c r="I489" s="32">
        <v>2000</v>
      </c>
      <c r="J489" s="32">
        <v>0</v>
      </c>
      <c r="K489" s="32">
        <v>2000</v>
      </c>
      <c r="L489" s="32">
        <v>1417.79</v>
      </c>
      <c r="M489" s="32">
        <v>1417.79</v>
      </c>
      <c r="N489" s="32">
        <v>652.91</v>
      </c>
      <c r="O489" s="32">
        <v>652.91</v>
      </c>
    </row>
    <row r="490" spans="1:15" x14ac:dyDescent="0.2">
      <c r="A490" s="1" t="str">
        <f>MID(Tabla1[[#This Row],[Org 2]],1,2)</f>
        <v>04</v>
      </c>
      <c r="B490" s="30" t="s">
        <v>270</v>
      </c>
      <c r="C490" s="30" t="s">
        <v>110</v>
      </c>
      <c r="D490" s="11" t="str">
        <f>VLOOKUP(Tabla1[[#This Row],[Prog.]],Hoja2!B:C,2,FALSE)</f>
        <v>Planificación económico financiera</v>
      </c>
      <c r="E490" s="12" t="str">
        <f t="shared" si="16"/>
        <v>2</v>
      </c>
      <c r="F490" s="12" t="str">
        <f t="shared" si="17"/>
        <v>22</v>
      </c>
      <c r="G490" s="30" t="s">
        <v>588</v>
      </c>
      <c r="H490" s="31" t="s">
        <v>589</v>
      </c>
      <c r="I490" s="32">
        <v>7500</v>
      </c>
      <c r="J490" s="32">
        <v>0</v>
      </c>
      <c r="K490" s="32">
        <v>7500</v>
      </c>
      <c r="L490" s="32">
        <v>5752.23</v>
      </c>
      <c r="M490" s="32">
        <v>5752.23</v>
      </c>
      <c r="N490" s="32">
        <v>5752.23</v>
      </c>
      <c r="O490" s="32">
        <v>5752.23</v>
      </c>
    </row>
    <row r="491" spans="1:15" x14ac:dyDescent="0.2">
      <c r="A491" s="1" t="str">
        <f>MID(Tabla1[[#This Row],[Org 2]],1,2)</f>
        <v>04</v>
      </c>
      <c r="B491" s="30" t="s">
        <v>270</v>
      </c>
      <c r="C491" s="30" t="s">
        <v>110</v>
      </c>
      <c r="D491" s="11" t="str">
        <f>VLOOKUP(Tabla1[[#This Row],[Prog.]],Hoja2!B:C,2,FALSE)</f>
        <v>Planificación económico financiera</v>
      </c>
      <c r="E491" s="12" t="str">
        <f t="shared" si="16"/>
        <v>2</v>
      </c>
      <c r="F491" s="12" t="str">
        <f t="shared" si="17"/>
        <v>22</v>
      </c>
      <c r="G491" s="30" t="s">
        <v>714</v>
      </c>
      <c r="H491" s="31" t="s">
        <v>715</v>
      </c>
      <c r="I491" s="32">
        <v>500</v>
      </c>
      <c r="J491" s="32">
        <v>0</v>
      </c>
      <c r="K491" s="32">
        <v>500</v>
      </c>
      <c r="L491" s="32">
        <v>64.8</v>
      </c>
      <c r="M491" s="32">
        <v>64.8</v>
      </c>
      <c r="N491" s="32">
        <v>64.8</v>
      </c>
      <c r="O491" s="32">
        <v>64.8</v>
      </c>
    </row>
    <row r="492" spans="1:15" x14ac:dyDescent="0.2">
      <c r="A492" s="1" t="str">
        <f>MID(Tabla1[[#This Row],[Org 2]],1,2)</f>
        <v>04</v>
      </c>
      <c r="B492" s="30" t="s">
        <v>270</v>
      </c>
      <c r="C492" s="30" t="s">
        <v>110</v>
      </c>
      <c r="D492" s="11" t="str">
        <f>VLOOKUP(Tabla1[[#This Row],[Prog.]],Hoja2!B:C,2,FALSE)</f>
        <v>Planificación económico financiera</v>
      </c>
      <c r="E492" s="12" t="str">
        <f t="shared" si="16"/>
        <v>2</v>
      </c>
      <c r="F492" s="12" t="str">
        <f t="shared" si="17"/>
        <v>22</v>
      </c>
      <c r="G492" s="30" t="s">
        <v>484</v>
      </c>
      <c r="H492" s="31" t="s">
        <v>485</v>
      </c>
      <c r="I492" s="32">
        <v>1000</v>
      </c>
      <c r="J492" s="32">
        <v>0</v>
      </c>
      <c r="K492" s="32">
        <v>1000</v>
      </c>
      <c r="L492" s="32">
        <v>0</v>
      </c>
      <c r="M492" s="32">
        <v>0</v>
      </c>
      <c r="N492" s="32">
        <v>0</v>
      </c>
      <c r="O492" s="32">
        <v>0</v>
      </c>
    </row>
    <row r="493" spans="1:15" x14ac:dyDescent="0.2">
      <c r="A493" s="1" t="str">
        <f>MID(Tabla1[[#This Row],[Org 2]],1,2)</f>
        <v>04</v>
      </c>
      <c r="B493" s="30" t="s">
        <v>270</v>
      </c>
      <c r="C493" s="30" t="s">
        <v>110</v>
      </c>
      <c r="D493" s="11" t="str">
        <f>VLOOKUP(Tabla1[[#This Row],[Prog.]],Hoja2!B:C,2,FALSE)</f>
        <v>Planificación económico financiera</v>
      </c>
      <c r="E493" s="12" t="str">
        <f t="shared" si="16"/>
        <v>2</v>
      </c>
      <c r="F493" s="12" t="str">
        <f t="shared" si="17"/>
        <v>22</v>
      </c>
      <c r="G493" s="30" t="s">
        <v>490</v>
      </c>
      <c r="H493" s="31" t="s">
        <v>491</v>
      </c>
      <c r="I493" s="32">
        <v>7000</v>
      </c>
      <c r="J493" s="32">
        <v>0</v>
      </c>
      <c r="K493" s="32">
        <v>7000</v>
      </c>
      <c r="L493" s="32">
        <v>1270.5</v>
      </c>
      <c r="M493" s="32">
        <v>1270.5</v>
      </c>
      <c r="N493" s="32">
        <v>1270.5</v>
      </c>
      <c r="O493" s="32">
        <v>1270.5</v>
      </c>
    </row>
    <row r="494" spans="1:15" x14ac:dyDescent="0.2">
      <c r="A494" s="1" t="str">
        <f>MID(Tabla1[[#This Row],[Org 2]],1,2)</f>
        <v>04</v>
      </c>
      <c r="B494" s="30" t="s">
        <v>270</v>
      </c>
      <c r="C494" s="30" t="s">
        <v>110</v>
      </c>
      <c r="D494" s="11" t="str">
        <f>VLOOKUP(Tabla1[[#This Row],[Prog.]],Hoja2!B:C,2,FALSE)</f>
        <v>Planificación económico financiera</v>
      </c>
      <c r="E494" s="12" t="str">
        <f t="shared" si="16"/>
        <v>2</v>
      </c>
      <c r="F494" s="12" t="str">
        <f t="shared" si="17"/>
        <v>23</v>
      </c>
      <c r="G494" s="30" t="s">
        <v>492</v>
      </c>
      <c r="H494" s="31" t="s">
        <v>493</v>
      </c>
      <c r="I494" s="32">
        <v>1000</v>
      </c>
      <c r="J494" s="32">
        <v>0</v>
      </c>
      <c r="K494" s="32">
        <v>1000</v>
      </c>
      <c r="L494" s="32">
        <v>0</v>
      </c>
      <c r="M494" s="32">
        <v>0</v>
      </c>
      <c r="N494" s="32">
        <v>0</v>
      </c>
      <c r="O494" s="32">
        <v>0</v>
      </c>
    </row>
    <row r="495" spans="1:15" x14ac:dyDescent="0.2">
      <c r="A495" s="1" t="str">
        <f>MID(Tabla1[[#This Row],[Org 2]],1,2)</f>
        <v>04</v>
      </c>
      <c r="B495" s="30" t="s">
        <v>270</v>
      </c>
      <c r="C495" s="30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1</v>
      </c>
      <c r="F495" s="12" t="str">
        <f t="shared" si="17"/>
        <v>12</v>
      </c>
      <c r="G495" s="30" t="s">
        <v>435</v>
      </c>
      <c r="H495" s="31" t="s">
        <v>436</v>
      </c>
      <c r="I495" s="32">
        <v>122329</v>
      </c>
      <c r="J495" s="32">
        <v>0</v>
      </c>
      <c r="K495" s="32">
        <v>122329</v>
      </c>
      <c r="L495" s="32">
        <v>85893.83</v>
      </c>
      <c r="M495" s="32">
        <v>85893.83</v>
      </c>
      <c r="N495" s="32">
        <v>69666.100000000006</v>
      </c>
      <c r="O495" s="32">
        <v>69666.100000000006</v>
      </c>
    </row>
    <row r="496" spans="1:15" x14ac:dyDescent="0.2">
      <c r="A496" s="1" t="str">
        <f>MID(Tabla1[[#This Row],[Org 2]],1,2)</f>
        <v>04</v>
      </c>
      <c r="B496" s="30" t="s">
        <v>270</v>
      </c>
      <c r="C496" s="30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12</v>
      </c>
      <c r="G496" s="30" t="s">
        <v>437</v>
      </c>
      <c r="H496" s="31" t="s">
        <v>438</v>
      </c>
      <c r="I496" s="32">
        <v>61468</v>
      </c>
      <c r="J496" s="32">
        <v>0</v>
      </c>
      <c r="K496" s="32">
        <v>61468</v>
      </c>
      <c r="L496" s="32">
        <v>48775.68</v>
      </c>
      <c r="M496" s="32">
        <v>48775.68</v>
      </c>
      <c r="N496" s="32">
        <v>41609.19</v>
      </c>
      <c r="O496" s="32">
        <v>41609.19</v>
      </c>
    </row>
    <row r="497" spans="1:15" x14ac:dyDescent="0.2">
      <c r="A497" s="1" t="str">
        <f>MID(Tabla1[[#This Row],[Org 2]],1,2)</f>
        <v>04</v>
      </c>
      <c r="B497" s="30" t="s">
        <v>270</v>
      </c>
      <c r="C497" s="30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1</v>
      </c>
      <c r="F497" s="12" t="str">
        <f t="shared" si="17"/>
        <v>12</v>
      </c>
      <c r="G497" s="30" t="s">
        <v>439</v>
      </c>
      <c r="H497" s="31" t="s">
        <v>440</v>
      </c>
      <c r="I497" s="32">
        <v>235423</v>
      </c>
      <c r="J497" s="32">
        <v>0</v>
      </c>
      <c r="K497" s="32">
        <v>235423</v>
      </c>
      <c r="L497" s="32">
        <v>223054.7</v>
      </c>
      <c r="M497" s="32">
        <v>223054.7</v>
      </c>
      <c r="N497" s="32">
        <v>189926.32</v>
      </c>
      <c r="O497" s="32">
        <v>189926.32</v>
      </c>
    </row>
    <row r="498" spans="1:15" x14ac:dyDescent="0.2">
      <c r="A498" s="1" t="str">
        <f>MID(Tabla1[[#This Row],[Org 2]],1,2)</f>
        <v>04</v>
      </c>
      <c r="B498" s="30" t="s">
        <v>270</v>
      </c>
      <c r="C498" s="30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1</v>
      </c>
      <c r="F498" s="12" t="str">
        <f t="shared" si="17"/>
        <v>12</v>
      </c>
      <c r="G498" s="30" t="s">
        <v>441</v>
      </c>
      <c r="H498" s="31" t="s">
        <v>442</v>
      </c>
      <c r="I498" s="32">
        <v>79809</v>
      </c>
      <c r="J498" s="32">
        <v>0</v>
      </c>
      <c r="K498" s="32">
        <v>79809</v>
      </c>
      <c r="L498" s="32">
        <v>83393.960000000006</v>
      </c>
      <c r="M498" s="32">
        <v>83393.960000000006</v>
      </c>
      <c r="N498" s="32">
        <v>65201.13</v>
      </c>
      <c r="O498" s="32">
        <v>65201.13</v>
      </c>
    </row>
    <row r="499" spans="1:15" x14ac:dyDescent="0.2">
      <c r="A499" s="1" t="str">
        <f>MID(Tabla1[[#This Row],[Org 2]],1,2)</f>
        <v>04</v>
      </c>
      <c r="B499" s="30" t="s">
        <v>270</v>
      </c>
      <c r="C499" s="30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1</v>
      </c>
      <c r="F499" s="12" t="str">
        <f t="shared" si="17"/>
        <v>12</v>
      </c>
      <c r="G499" s="30" t="s">
        <v>443</v>
      </c>
      <c r="H499" s="31" t="s">
        <v>444</v>
      </c>
      <c r="I499" s="32">
        <v>131899</v>
      </c>
      <c r="J499" s="32">
        <v>0</v>
      </c>
      <c r="K499" s="32">
        <v>131899</v>
      </c>
      <c r="L499" s="32">
        <v>139582.1</v>
      </c>
      <c r="M499" s="32">
        <v>139582.1</v>
      </c>
      <c r="N499" s="32">
        <v>117992.96000000001</v>
      </c>
      <c r="O499" s="32">
        <v>117992.96000000001</v>
      </c>
    </row>
    <row r="500" spans="1:15" x14ac:dyDescent="0.2">
      <c r="A500" s="1" t="str">
        <f>MID(Tabla1[[#This Row],[Org 2]],1,2)</f>
        <v>04</v>
      </c>
      <c r="B500" s="30" t="s">
        <v>270</v>
      </c>
      <c r="C500" s="30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1</v>
      </c>
      <c r="F500" s="12" t="str">
        <f t="shared" si="17"/>
        <v>12</v>
      </c>
      <c r="G500" s="30" t="s">
        <v>445</v>
      </c>
      <c r="H500" s="31" t="s">
        <v>446</v>
      </c>
      <c r="I500" s="32">
        <v>296084</v>
      </c>
      <c r="J500" s="32">
        <v>0</v>
      </c>
      <c r="K500" s="32">
        <v>296084</v>
      </c>
      <c r="L500" s="32">
        <v>268544.98</v>
      </c>
      <c r="M500" s="32">
        <v>268544.98</v>
      </c>
      <c r="N500" s="32">
        <v>219661.59</v>
      </c>
      <c r="O500" s="32">
        <v>219661.59</v>
      </c>
    </row>
    <row r="501" spans="1:15" x14ac:dyDescent="0.2">
      <c r="A501" s="1" t="str">
        <f>MID(Tabla1[[#This Row],[Org 2]],1,2)</f>
        <v>04</v>
      </c>
      <c r="B501" s="30" t="s">
        <v>270</v>
      </c>
      <c r="C501" s="30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1</v>
      </c>
      <c r="F501" s="12" t="str">
        <f t="shared" si="17"/>
        <v>12</v>
      </c>
      <c r="G501" s="30" t="s">
        <v>447</v>
      </c>
      <c r="H501" s="31" t="s">
        <v>448</v>
      </c>
      <c r="I501" s="32">
        <v>694295</v>
      </c>
      <c r="J501" s="32">
        <v>0</v>
      </c>
      <c r="K501" s="32">
        <v>694295</v>
      </c>
      <c r="L501" s="32">
        <v>670964.27</v>
      </c>
      <c r="M501" s="32">
        <v>670964.27</v>
      </c>
      <c r="N501" s="32">
        <v>574931.89</v>
      </c>
      <c r="O501" s="32">
        <v>574931.89</v>
      </c>
    </row>
    <row r="502" spans="1:15" x14ac:dyDescent="0.2">
      <c r="A502" s="1" t="str">
        <f>MID(Tabla1[[#This Row],[Org 2]],1,2)</f>
        <v>04</v>
      </c>
      <c r="B502" s="30" t="s">
        <v>270</v>
      </c>
      <c r="C502" s="30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1</v>
      </c>
      <c r="F502" s="12" t="str">
        <f t="shared" si="17"/>
        <v>12</v>
      </c>
      <c r="G502" s="30" t="s">
        <v>449</v>
      </c>
      <c r="H502" s="31" t="s">
        <v>450</v>
      </c>
      <c r="I502" s="32">
        <v>66190</v>
      </c>
      <c r="J502" s="32">
        <v>0</v>
      </c>
      <c r="K502" s="32">
        <v>66190</v>
      </c>
      <c r="L502" s="32">
        <v>91379.97</v>
      </c>
      <c r="M502" s="32">
        <v>91379.97</v>
      </c>
      <c r="N502" s="32">
        <v>78698.789999999994</v>
      </c>
      <c r="O502" s="32">
        <v>78698.789999999994</v>
      </c>
    </row>
    <row r="503" spans="1:15" x14ac:dyDescent="0.2">
      <c r="A503" s="1" t="str">
        <f>MID(Tabla1[[#This Row],[Org 2]],1,2)</f>
        <v>04</v>
      </c>
      <c r="B503" s="30" t="s">
        <v>270</v>
      </c>
      <c r="C503" s="30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1</v>
      </c>
      <c r="F503" s="12" t="str">
        <f t="shared" si="17"/>
        <v>13</v>
      </c>
      <c r="G503" s="30" t="s">
        <v>451</v>
      </c>
      <c r="H503" s="31" t="s">
        <v>434</v>
      </c>
      <c r="I503" s="32">
        <v>35322</v>
      </c>
      <c r="J503" s="32">
        <v>0</v>
      </c>
      <c r="K503" s="32">
        <v>35322</v>
      </c>
      <c r="L503" s="32">
        <v>36173.24</v>
      </c>
      <c r="M503" s="32">
        <v>36173.24</v>
      </c>
      <c r="N503" s="32">
        <v>30901.37</v>
      </c>
      <c r="O503" s="32">
        <v>30901.37</v>
      </c>
    </row>
    <row r="504" spans="1:15" x14ac:dyDescent="0.2">
      <c r="A504" s="1" t="str">
        <f>MID(Tabla1[[#This Row],[Org 2]],1,2)</f>
        <v>04</v>
      </c>
      <c r="B504" s="30" t="s">
        <v>270</v>
      </c>
      <c r="C504" s="30" t="s">
        <v>111</v>
      </c>
      <c r="D504" s="11" t="str">
        <f>VLOOKUP(Tabla1[[#This Row],[Prog.]],Hoja2!B:C,2,FALSE)</f>
        <v>Gestión de ingresos e inspección</v>
      </c>
      <c r="E504" s="12" t="str">
        <f t="shared" si="16"/>
        <v>1</v>
      </c>
      <c r="F504" s="12" t="str">
        <f t="shared" si="17"/>
        <v>13</v>
      </c>
      <c r="G504" s="30" t="s">
        <v>452</v>
      </c>
      <c r="H504" s="31" t="s">
        <v>453</v>
      </c>
      <c r="I504" s="32">
        <v>34104</v>
      </c>
      <c r="J504" s="32">
        <v>2000</v>
      </c>
      <c r="K504" s="32">
        <v>36104</v>
      </c>
      <c r="L504" s="32">
        <v>35236.22</v>
      </c>
      <c r="M504" s="32">
        <v>35236.22</v>
      </c>
      <c r="N504" s="32">
        <v>30914.1</v>
      </c>
      <c r="O504" s="32">
        <v>30914.1</v>
      </c>
    </row>
    <row r="505" spans="1:15" x14ac:dyDescent="0.2">
      <c r="A505" s="1" t="str">
        <f>MID(Tabla1[[#This Row],[Org 2]],1,2)</f>
        <v>04</v>
      </c>
      <c r="B505" s="30" t="s">
        <v>270</v>
      </c>
      <c r="C505" s="30" t="s">
        <v>111</v>
      </c>
      <c r="D505" s="11" t="str">
        <f>VLOOKUP(Tabla1[[#This Row],[Prog.]],Hoja2!B:C,2,FALSE)</f>
        <v>Gestión de ingresos e inspección</v>
      </c>
      <c r="E505" s="12" t="str">
        <f t="shared" si="16"/>
        <v>1</v>
      </c>
      <c r="F505" s="12" t="str">
        <f t="shared" si="17"/>
        <v>15</v>
      </c>
      <c r="G505" s="30" t="s">
        <v>573</v>
      </c>
      <c r="H505" s="31" t="s">
        <v>574</v>
      </c>
      <c r="I505" s="32">
        <v>7000</v>
      </c>
      <c r="J505" s="32">
        <v>0</v>
      </c>
      <c r="K505" s="32">
        <v>7000</v>
      </c>
      <c r="L505" s="32">
        <v>1296</v>
      </c>
      <c r="M505" s="32">
        <v>1296</v>
      </c>
      <c r="N505" s="32">
        <v>1296</v>
      </c>
      <c r="O505" s="32">
        <v>1296</v>
      </c>
    </row>
    <row r="506" spans="1:15" x14ac:dyDescent="0.2">
      <c r="A506" s="1" t="str">
        <f>MID(Tabla1[[#This Row],[Org 2]],1,2)</f>
        <v>04</v>
      </c>
      <c r="B506" s="30" t="s">
        <v>270</v>
      </c>
      <c r="C506" s="30" t="s">
        <v>111</v>
      </c>
      <c r="D506" s="11" t="str">
        <f>VLOOKUP(Tabla1[[#This Row],[Prog.]],Hoja2!B:C,2,FALSE)</f>
        <v>Gestión de ingresos e inspección</v>
      </c>
      <c r="E506" s="12" t="str">
        <f t="shared" si="16"/>
        <v>2</v>
      </c>
      <c r="F506" s="12" t="str">
        <f t="shared" si="17"/>
        <v>20</v>
      </c>
      <c r="G506" s="30" t="s">
        <v>458</v>
      </c>
      <c r="H506" s="31" t="s">
        <v>459</v>
      </c>
      <c r="I506" s="32">
        <v>8075</v>
      </c>
      <c r="J506" s="32">
        <v>0</v>
      </c>
      <c r="K506" s="32">
        <v>8075</v>
      </c>
      <c r="L506" s="32">
        <v>7000</v>
      </c>
      <c r="M506" s="32">
        <v>7000</v>
      </c>
      <c r="N506" s="32">
        <v>3554.22</v>
      </c>
      <c r="O506" s="32">
        <v>3554.22</v>
      </c>
    </row>
    <row r="507" spans="1:15" x14ac:dyDescent="0.2">
      <c r="A507" s="1" t="str">
        <f>MID(Tabla1[[#This Row],[Org 2]],1,2)</f>
        <v>04</v>
      </c>
      <c r="B507" s="30" t="s">
        <v>270</v>
      </c>
      <c r="C507" s="30" t="s">
        <v>111</v>
      </c>
      <c r="D507" s="11" t="str">
        <f>VLOOKUP(Tabla1[[#This Row],[Prog.]],Hoja2!B:C,2,FALSE)</f>
        <v>Gestión de ingresos e inspección</v>
      </c>
      <c r="E507" s="12" t="str">
        <f t="shared" si="16"/>
        <v>2</v>
      </c>
      <c r="F507" s="12" t="str">
        <f t="shared" si="17"/>
        <v>22</v>
      </c>
      <c r="G507" s="30" t="s">
        <v>468</v>
      </c>
      <c r="H507" s="31" t="s">
        <v>469</v>
      </c>
      <c r="I507" s="32">
        <v>1540</v>
      </c>
      <c r="J507" s="32">
        <v>0</v>
      </c>
      <c r="K507" s="32">
        <v>1540</v>
      </c>
      <c r="L507" s="32">
        <v>0</v>
      </c>
      <c r="M507" s="32">
        <v>0</v>
      </c>
      <c r="N507" s="32">
        <v>0</v>
      </c>
      <c r="O507" s="32">
        <v>0</v>
      </c>
    </row>
    <row r="508" spans="1:15" x14ac:dyDescent="0.2">
      <c r="A508" s="1" t="str">
        <f>MID(Tabla1[[#This Row],[Org 2]],1,2)</f>
        <v>04</v>
      </c>
      <c r="B508" s="30" t="s">
        <v>270</v>
      </c>
      <c r="C508" s="30" t="s">
        <v>111</v>
      </c>
      <c r="D508" s="11" t="str">
        <f>VLOOKUP(Tabla1[[#This Row],[Prog.]],Hoja2!B:C,2,FALSE)</f>
        <v>Gestión de ingresos e inspección</v>
      </c>
      <c r="E508" s="12" t="str">
        <f t="shared" si="16"/>
        <v>2</v>
      </c>
      <c r="F508" s="12" t="str">
        <f t="shared" si="17"/>
        <v>22</v>
      </c>
      <c r="G508" s="30" t="s">
        <v>480</v>
      </c>
      <c r="H508" s="31" t="s">
        <v>481</v>
      </c>
      <c r="I508" s="32">
        <v>11900</v>
      </c>
      <c r="J508" s="32">
        <v>0</v>
      </c>
      <c r="K508" s="32">
        <v>11900</v>
      </c>
      <c r="L508" s="32">
        <v>11773.6</v>
      </c>
      <c r="M508" s="32">
        <v>11773.6</v>
      </c>
      <c r="N508" s="32">
        <v>5116.99</v>
      </c>
      <c r="O508" s="32">
        <v>5116.99</v>
      </c>
    </row>
    <row r="509" spans="1:15" x14ac:dyDescent="0.2">
      <c r="A509" s="1" t="str">
        <f>MID(Tabla1[[#This Row],[Org 2]],1,2)</f>
        <v>04</v>
      </c>
      <c r="B509" s="30" t="s">
        <v>270</v>
      </c>
      <c r="C509" s="30" t="s">
        <v>111</v>
      </c>
      <c r="D509" s="11" t="str">
        <f>VLOOKUP(Tabla1[[#This Row],[Prog.]],Hoja2!B:C,2,FALSE)</f>
        <v>Gestión de ingresos e inspección</v>
      </c>
      <c r="E509" s="12" t="str">
        <f t="shared" si="16"/>
        <v>2</v>
      </c>
      <c r="F509" s="12" t="str">
        <f t="shared" si="17"/>
        <v>22</v>
      </c>
      <c r="G509" s="30" t="s">
        <v>567</v>
      </c>
      <c r="H509" s="31" t="s">
        <v>568</v>
      </c>
      <c r="I509" s="32">
        <v>850</v>
      </c>
      <c r="J509" s="32">
        <v>0</v>
      </c>
      <c r="K509" s="32">
        <v>850</v>
      </c>
      <c r="L509" s="32">
        <v>0</v>
      </c>
      <c r="M509" s="32">
        <v>0</v>
      </c>
      <c r="N509" s="32">
        <v>0</v>
      </c>
      <c r="O509" s="32">
        <v>0</v>
      </c>
    </row>
    <row r="510" spans="1:15" x14ac:dyDescent="0.2">
      <c r="A510" s="1" t="str">
        <f>MID(Tabla1[[#This Row],[Org 2]],1,2)</f>
        <v>04</v>
      </c>
      <c r="B510" s="30" t="s">
        <v>270</v>
      </c>
      <c r="C510" s="30" t="s">
        <v>111</v>
      </c>
      <c r="D510" s="11" t="str">
        <f>VLOOKUP(Tabla1[[#This Row],[Prog.]],Hoja2!B:C,2,FALSE)</f>
        <v>Gestión de ingresos e inspección</v>
      </c>
      <c r="E510" s="12" t="str">
        <f t="shared" si="16"/>
        <v>2</v>
      </c>
      <c r="F510" s="12" t="str">
        <f t="shared" si="17"/>
        <v>22</v>
      </c>
      <c r="G510" s="30" t="s">
        <v>484</v>
      </c>
      <c r="H510" s="31" t="s">
        <v>485</v>
      </c>
      <c r="I510" s="32">
        <v>5670</v>
      </c>
      <c r="J510" s="32">
        <v>0</v>
      </c>
      <c r="K510" s="32">
        <v>5670</v>
      </c>
      <c r="L510" s="32">
        <v>452.06</v>
      </c>
      <c r="M510" s="32">
        <v>452.06</v>
      </c>
      <c r="N510" s="32">
        <v>452.06</v>
      </c>
      <c r="O510" s="32">
        <v>452.06</v>
      </c>
    </row>
    <row r="511" spans="1:15" x14ac:dyDescent="0.2">
      <c r="A511" s="1" t="str">
        <f>MID(Tabla1[[#This Row],[Org 2]],1,2)</f>
        <v>04</v>
      </c>
      <c r="B511" s="30" t="s">
        <v>270</v>
      </c>
      <c r="C511" s="30" t="s">
        <v>111</v>
      </c>
      <c r="D511" s="11" t="str">
        <f>VLOOKUP(Tabla1[[#This Row],[Prog.]],Hoja2!B:C,2,FALSE)</f>
        <v>Gestión de ingresos e inspección</v>
      </c>
      <c r="E511" s="12" t="str">
        <f t="shared" si="16"/>
        <v>2</v>
      </c>
      <c r="F511" s="12" t="str">
        <f t="shared" si="17"/>
        <v>22</v>
      </c>
      <c r="G511" s="30" t="s">
        <v>490</v>
      </c>
      <c r="H511" s="31" t="s">
        <v>491</v>
      </c>
      <c r="I511" s="32">
        <v>32300</v>
      </c>
      <c r="J511" s="32">
        <v>0</v>
      </c>
      <c r="K511" s="32">
        <v>32300</v>
      </c>
      <c r="L511" s="32">
        <v>33375.43</v>
      </c>
      <c r="M511" s="32">
        <v>33375.43</v>
      </c>
      <c r="N511" s="32">
        <v>31419.37</v>
      </c>
      <c r="O511" s="32">
        <v>31419.37</v>
      </c>
    </row>
    <row r="512" spans="1:15" x14ac:dyDescent="0.2">
      <c r="A512" s="1" t="str">
        <f>MID(Tabla1[[#This Row],[Org 2]],1,2)</f>
        <v>04</v>
      </c>
      <c r="B512" s="30" t="s">
        <v>270</v>
      </c>
      <c r="C512" s="30" t="s">
        <v>111</v>
      </c>
      <c r="D512" s="11" t="str">
        <f>VLOOKUP(Tabla1[[#This Row],[Prog.]],Hoja2!B:C,2,FALSE)</f>
        <v>Gestión de ingresos e inspección</v>
      </c>
      <c r="E512" s="12" t="str">
        <f t="shared" si="16"/>
        <v>6</v>
      </c>
      <c r="F512" s="12" t="str">
        <f t="shared" si="17"/>
        <v>64</v>
      </c>
      <c r="G512" s="30" t="s">
        <v>698</v>
      </c>
      <c r="H512" s="31" t="s">
        <v>699</v>
      </c>
      <c r="I512" s="32">
        <v>1008728</v>
      </c>
      <c r="J512" s="32">
        <v>116910.2</v>
      </c>
      <c r="K512" s="32">
        <v>1125638.2</v>
      </c>
      <c r="L512" s="32">
        <v>1120573.8700000001</v>
      </c>
      <c r="M512" s="32">
        <v>1120536.96</v>
      </c>
      <c r="N512" s="32">
        <v>185212.24</v>
      </c>
      <c r="O512" s="32">
        <v>185212.24</v>
      </c>
    </row>
    <row r="513" spans="1:15" x14ac:dyDescent="0.2">
      <c r="A513" s="1" t="str">
        <f>MID(Tabla1[[#This Row],[Org 2]],1,2)</f>
        <v>04</v>
      </c>
      <c r="B513" s="30" t="s">
        <v>270</v>
      </c>
      <c r="C513" s="30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1</v>
      </c>
      <c r="F513" s="12" t="str">
        <f t="shared" ref="F513:F576" si="19">LEFT(G513,2)</f>
        <v>12</v>
      </c>
      <c r="G513" s="30" t="s">
        <v>435</v>
      </c>
      <c r="H513" s="31" t="s">
        <v>436</v>
      </c>
      <c r="I513" s="32">
        <v>87378</v>
      </c>
      <c r="J513" s="32">
        <v>0</v>
      </c>
      <c r="K513" s="32">
        <v>87378</v>
      </c>
      <c r="L513" s="32">
        <v>95700.06</v>
      </c>
      <c r="M513" s="32">
        <v>95700.06</v>
      </c>
      <c r="N513" s="32">
        <v>76491.570000000007</v>
      </c>
      <c r="O513" s="32">
        <v>76491.570000000007</v>
      </c>
    </row>
    <row r="514" spans="1:15" x14ac:dyDescent="0.2">
      <c r="A514" s="1" t="str">
        <f>MID(Tabla1[[#This Row],[Org 2]],1,2)</f>
        <v>04</v>
      </c>
      <c r="B514" s="30" t="s">
        <v>270</v>
      </c>
      <c r="C514" s="30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12</v>
      </c>
      <c r="G514" s="30" t="s">
        <v>437</v>
      </c>
      <c r="H514" s="31" t="s">
        <v>438</v>
      </c>
      <c r="I514" s="32">
        <v>46101</v>
      </c>
      <c r="J514" s="32">
        <v>0</v>
      </c>
      <c r="K514" s="32">
        <v>46101</v>
      </c>
      <c r="L514" s="32">
        <v>48379.27</v>
      </c>
      <c r="M514" s="32">
        <v>48379.27</v>
      </c>
      <c r="N514" s="32">
        <v>39483.47</v>
      </c>
      <c r="O514" s="32">
        <v>39483.47</v>
      </c>
    </row>
    <row r="515" spans="1:15" x14ac:dyDescent="0.2">
      <c r="A515" s="1" t="str">
        <f>MID(Tabla1[[#This Row],[Org 2]],1,2)</f>
        <v>04</v>
      </c>
      <c r="B515" s="30" t="s">
        <v>270</v>
      </c>
      <c r="C515" s="30" t="s">
        <v>112</v>
      </c>
      <c r="D515" s="11" t="str">
        <f>VLOOKUP(Tabla1[[#This Row],[Prog.]],Hoja2!B:C,2,FALSE)</f>
        <v>Tesorería y recaudación</v>
      </c>
      <c r="E515" s="12" t="str">
        <f t="shared" si="18"/>
        <v>1</v>
      </c>
      <c r="F515" s="12" t="str">
        <f t="shared" si="19"/>
        <v>12</v>
      </c>
      <c r="G515" s="30" t="s">
        <v>439</v>
      </c>
      <c r="H515" s="31" t="s">
        <v>440</v>
      </c>
      <c r="I515" s="32">
        <v>223719</v>
      </c>
      <c r="J515" s="32">
        <v>0</v>
      </c>
      <c r="K515" s="32">
        <v>223719</v>
      </c>
      <c r="L515" s="32">
        <v>171055.01</v>
      </c>
      <c r="M515" s="32">
        <v>171055.01</v>
      </c>
      <c r="N515" s="32">
        <v>146481.65</v>
      </c>
      <c r="O515" s="32">
        <v>146481.65</v>
      </c>
    </row>
    <row r="516" spans="1:15" x14ac:dyDescent="0.2">
      <c r="A516" s="1" t="str">
        <f>MID(Tabla1[[#This Row],[Org 2]],1,2)</f>
        <v>04</v>
      </c>
      <c r="B516" s="30" t="s">
        <v>270</v>
      </c>
      <c r="C516" s="30" t="s">
        <v>112</v>
      </c>
      <c r="D516" s="11" t="str">
        <f>VLOOKUP(Tabla1[[#This Row],[Prog.]],Hoja2!B:C,2,FALSE)</f>
        <v>Tesorería y recaudación</v>
      </c>
      <c r="E516" s="12" t="str">
        <f t="shared" si="18"/>
        <v>1</v>
      </c>
      <c r="F516" s="12" t="str">
        <f t="shared" si="19"/>
        <v>12</v>
      </c>
      <c r="G516" s="30" t="s">
        <v>441</v>
      </c>
      <c r="H516" s="31" t="s">
        <v>442</v>
      </c>
      <c r="I516" s="32">
        <v>69833</v>
      </c>
      <c r="J516" s="32">
        <v>0</v>
      </c>
      <c r="K516" s="32">
        <v>69833</v>
      </c>
      <c r="L516" s="32">
        <v>89204.5</v>
      </c>
      <c r="M516" s="32">
        <v>89204.5</v>
      </c>
      <c r="N516" s="32">
        <v>68583.08</v>
      </c>
      <c r="O516" s="32">
        <v>68583.08</v>
      </c>
    </row>
    <row r="517" spans="1:15" x14ac:dyDescent="0.2">
      <c r="A517" s="1" t="str">
        <f>MID(Tabla1[[#This Row],[Org 2]],1,2)</f>
        <v>04</v>
      </c>
      <c r="B517" s="30" t="s">
        <v>270</v>
      </c>
      <c r="C517" s="30" t="s">
        <v>112</v>
      </c>
      <c r="D517" s="11" t="str">
        <f>VLOOKUP(Tabla1[[#This Row],[Prog.]],Hoja2!B:C,2,FALSE)</f>
        <v>Tesorería y recaudación</v>
      </c>
      <c r="E517" s="12" t="str">
        <f t="shared" si="18"/>
        <v>1</v>
      </c>
      <c r="F517" s="12" t="str">
        <f t="shared" si="19"/>
        <v>12</v>
      </c>
      <c r="G517" s="30" t="s">
        <v>443</v>
      </c>
      <c r="H517" s="31" t="s">
        <v>444</v>
      </c>
      <c r="I517" s="32">
        <v>128358</v>
      </c>
      <c r="J517" s="32">
        <v>0</v>
      </c>
      <c r="K517" s="32">
        <v>128358</v>
      </c>
      <c r="L517" s="32">
        <v>121068.43</v>
      </c>
      <c r="M517" s="32">
        <v>121068.43</v>
      </c>
      <c r="N517" s="32">
        <v>104037.07</v>
      </c>
      <c r="O517" s="32">
        <v>104037.07</v>
      </c>
    </row>
    <row r="518" spans="1:15" x14ac:dyDescent="0.2">
      <c r="A518" s="1" t="str">
        <f>MID(Tabla1[[#This Row],[Org 2]],1,2)</f>
        <v>04</v>
      </c>
      <c r="B518" s="30" t="s">
        <v>270</v>
      </c>
      <c r="C518" s="30" t="s">
        <v>112</v>
      </c>
      <c r="D518" s="11" t="str">
        <f>VLOOKUP(Tabla1[[#This Row],[Prog.]],Hoja2!B:C,2,FALSE)</f>
        <v>Tesorería y recaudación</v>
      </c>
      <c r="E518" s="12" t="str">
        <f t="shared" si="18"/>
        <v>1</v>
      </c>
      <c r="F518" s="12" t="str">
        <f t="shared" si="19"/>
        <v>12</v>
      </c>
      <c r="G518" s="30" t="s">
        <v>445</v>
      </c>
      <c r="H518" s="31" t="s">
        <v>446</v>
      </c>
      <c r="I518" s="32">
        <v>256639</v>
      </c>
      <c r="J518" s="32">
        <v>0</v>
      </c>
      <c r="K518" s="32">
        <v>256639</v>
      </c>
      <c r="L518" s="32">
        <v>235773.14</v>
      </c>
      <c r="M518" s="32">
        <v>235773.14</v>
      </c>
      <c r="N518" s="32">
        <v>197252.68</v>
      </c>
      <c r="O518" s="32">
        <v>197252.68</v>
      </c>
    </row>
    <row r="519" spans="1:15" x14ac:dyDescent="0.2">
      <c r="A519" s="1" t="str">
        <f>MID(Tabla1[[#This Row],[Org 2]],1,2)</f>
        <v>04</v>
      </c>
      <c r="B519" s="30" t="s">
        <v>270</v>
      </c>
      <c r="C519" s="30" t="s">
        <v>112</v>
      </c>
      <c r="D519" s="11" t="str">
        <f>VLOOKUP(Tabla1[[#This Row],[Prog.]],Hoja2!B:C,2,FALSE)</f>
        <v>Tesorería y recaudación</v>
      </c>
      <c r="E519" s="12" t="str">
        <f t="shared" si="18"/>
        <v>1</v>
      </c>
      <c r="F519" s="12" t="str">
        <f t="shared" si="19"/>
        <v>12</v>
      </c>
      <c r="G519" s="30" t="s">
        <v>447</v>
      </c>
      <c r="H519" s="31" t="s">
        <v>448</v>
      </c>
      <c r="I519" s="32">
        <v>610058</v>
      </c>
      <c r="J519" s="32">
        <v>0</v>
      </c>
      <c r="K519" s="32">
        <v>610058</v>
      </c>
      <c r="L519" s="32">
        <v>653971.23</v>
      </c>
      <c r="M519" s="32">
        <v>653971.23</v>
      </c>
      <c r="N519" s="32">
        <v>546116.79</v>
      </c>
      <c r="O519" s="32">
        <v>546116.79</v>
      </c>
    </row>
    <row r="520" spans="1:15" x14ac:dyDescent="0.2">
      <c r="A520" s="1" t="str">
        <f>MID(Tabla1[[#This Row],[Org 2]],1,2)</f>
        <v>04</v>
      </c>
      <c r="B520" s="30" t="s">
        <v>270</v>
      </c>
      <c r="C520" s="30" t="s">
        <v>112</v>
      </c>
      <c r="D520" s="11" t="str">
        <f>VLOOKUP(Tabla1[[#This Row],[Prog.]],Hoja2!B:C,2,FALSE)</f>
        <v>Tesorería y recaudación</v>
      </c>
      <c r="E520" s="12" t="str">
        <f t="shared" si="18"/>
        <v>1</v>
      </c>
      <c r="F520" s="12" t="str">
        <f t="shared" si="19"/>
        <v>12</v>
      </c>
      <c r="G520" s="30" t="s">
        <v>449</v>
      </c>
      <c r="H520" s="31" t="s">
        <v>450</v>
      </c>
      <c r="I520" s="32">
        <v>64488</v>
      </c>
      <c r="J520" s="32">
        <v>0</v>
      </c>
      <c r="K520" s="32">
        <v>64488</v>
      </c>
      <c r="L520" s="32">
        <v>65294.74</v>
      </c>
      <c r="M520" s="32">
        <v>65294.74</v>
      </c>
      <c r="N520" s="32">
        <v>52760.33</v>
      </c>
      <c r="O520" s="32">
        <v>52760.33</v>
      </c>
    </row>
    <row r="521" spans="1:15" x14ac:dyDescent="0.2">
      <c r="A521" s="1" t="str">
        <f>MID(Tabla1[[#This Row],[Org 2]],1,2)</f>
        <v>04</v>
      </c>
      <c r="B521" s="30" t="s">
        <v>270</v>
      </c>
      <c r="C521" s="30" t="s">
        <v>112</v>
      </c>
      <c r="D521" s="11" t="str">
        <f>VLOOKUP(Tabla1[[#This Row],[Prog.]],Hoja2!B:C,2,FALSE)</f>
        <v>Tesorería y recaudación</v>
      </c>
      <c r="E521" s="12" t="str">
        <f t="shared" si="18"/>
        <v>1</v>
      </c>
      <c r="F521" s="12" t="str">
        <f t="shared" si="19"/>
        <v>13</v>
      </c>
      <c r="G521" s="30" t="s">
        <v>451</v>
      </c>
      <c r="H521" s="31" t="s">
        <v>434</v>
      </c>
      <c r="I521" s="32">
        <v>60743</v>
      </c>
      <c r="J521" s="32">
        <v>0</v>
      </c>
      <c r="K521" s="32">
        <v>60743</v>
      </c>
      <c r="L521" s="32">
        <v>60342.13</v>
      </c>
      <c r="M521" s="32">
        <v>60342.13</v>
      </c>
      <c r="N521" s="32">
        <v>53073.22</v>
      </c>
      <c r="O521" s="32">
        <v>53073.22</v>
      </c>
    </row>
    <row r="522" spans="1:15" x14ac:dyDescent="0.2">
      <c r="A522" s="1" t="str">
        <f>MID(Tabla1[[#This Row],[Org 2]],1,2)</f>
        <v>04</v>
      </c>
      <c r="B522" s="30" t="s">
        <v>270</v>
      </c>
      <c r="C522" s="30" t="s">
        <v>112</v>
      </c>
      <c r="D522" s="11" t="str">
        <f>VLOOKUP(Tabla1[[#This Row],[Prog.]],Hoja2!B:C,2,FALSE)</f>
        <v>Tesorería y recaudación</v>
      </c>
      <c r="E522" s="12" t="str">
        <f t="shared" si="18"/>
        <v>1</v>
      </c>
      <c r="F522" s="12" t="str">
        <f t="shared" si="19"/>
        <v>13</v>
      </c>
      <c r="G522" s="30" t="s">
        <v>452</v>
      </c>
      <c r="H522" s="31" t="s">
        <v>453</v>
      </c>
      <c r="I522" s="32">
        <v>57375</v>
      </c>
      <c r="J522" s="32">
        <v>0</v>
      </c>
      <c r="K522" s="32">
        <v>57375</v>
      </c>
      <c r="L522" s="32">
        <v>51359.61</v>
      </c>
      <c r="M522" s="32">
        <v>51359.61</v>
      </c>
      <c r="N522" s="32">
        <v>44560.95</v>
      </c>
      <c r="O522" s="32">
        <v>44560.95</v>
      </c>
    </row>
    <row r="523" spans="1:15" x14ac:dyDescent="0.2">
      <c r="A523" s="1" t="str">
        <f>MID(Tabla1[[#This Row],[Org 2]],1,2)</f>
        <v>04</v>
      </c>
      <c r="B523" s="30" t="s">
        <v>270</v>
      </c>
      <c r="C523" s="30" t="s">
        <v>112</v>
      </c>
      <c r="D523" s="11" t="str">
        <f>VLOOKUP(Tabla1[[#This Row],[Prog.]],Hoja2!B:C,2,FALSE)</f>
        <v>Tesorería y recaudación</v>
      </c>
      <c r="E523" s="12" t="str">
        <f t="shared" si="18"/>
        <v>1</v>
      </c>
      <c r="F523" s="12" t="str">
        <f t="shared" si="19"/>
        <v>13</v>
      </c>
      <c r="G523" s="30" t="s">
        <v>454</v>
      </c>
      <c r="H523" s="31" t="s">
        <v>455</v>
      </c>
      <c r="I523" s="32">
        <v>77900</v>
      </c>
      <c r="J523" s="32">
        <v>0</v>
      </c>
      <c r="K523" s="32">
        <v>77900</v>
      </c>
      <c r="L523" s="32">
        <v>74773.119999999995</v>
      </c>
      <c r="M523" s="32">
        <v>74773.119999999995</v>
      </c>
      <c r="N523" s="32">
        <v>64144.03</v>
      </c>
      <c r="O523" s="32">
        <v>64144.03</v>
      </c>
    </row>
    <row r="524" spans="1:15" x14ac:dyDescent="0.2">
      <c r="A524" s="1" t="str">
        <f>MID(Tabla1[[#This Row],[Org 2]],1,2)</f>
        <v>04</v>
      </c>
      <c r="B524" s="30" t="s">
        <v>270</v>
      </c>
      <c r="C524" s="30" t="s">
        <v>112</v>
      </c>
      <c r="D524" s="11" t="str">
        <f>VLOOKUP(Tabla1[[#This Row],[Prog.]],Hoja2!B:C,2,FALSE)</f>
        <v>Tesorería y recaudación</v>
      </c>
      <c r="E524" s="12" t="str">
        <f t="shared" si="18"/>
        <v>2</v>
      </c>
      <c r="F524" s="12" t="str">
        <f t="shared" si="19"/>
        <v>21</v>
      </c>
      <c r="G524" s="30" t="s">
        <v>464</v>
      </c>
      <c r="H524" s="31" t="s">
        <v>465</v>
      </c>
      <c r="I524" s="32">
        <v>5700</v>
      </c>
      <c r="J524" s="32">
        <v>0</v>
      </c>
      <c r="K524" s="32">
        <v>5700</v>
      </c>
      <c r="L524" s="32">
        <v>5000</v>
      </c>
      <c r="M524" s="32">
        <v>5000</v>
      </c>
      <c r="N524" s="32">
        <v>3210.69</v>
      </c>
      <c r="O524" s="32">
        <v>3210.69</v>
      </c>
    </row>
    <row r="525" spans="1:15" x14ac:dyDescent="0.2">
      <c r="A525" s="1" t="str">
        <f>MID(Tabla1[[#This Row],[Org 2]],1,2)</f>
        <v>04</v>
      </c>
      <c r="B525" s="30" t="s">
        <v>270</v>
      </c>
      <c r="C525" s="30" t="s">
        <v>112</v>
      </c>
      <c r="D525" s="11" t="str">
        <f>VLOOKUP(Tabla1[[#This Row],[Prog.]],Hoja2!B:C,2,FALSE)</f>
        <v>Tesorería y recaudación</v>
      </c>
      <c r="E525" s="12" t="str">
        <f t="shared" si="18"/>
        <v>2</v>
      </c>
      <c r="F525" s="12" t="str">
        <f t="shared" si="19"/>
        <v>22</v>
      </c>
      <c r="G525" s="30" t="s">
        <v>468</v>
      </c>
      <c r="H525" s="31" t="s">
        <v>469</v>
      </c>
      <c r="I525" s="32">
        <v>1000</v>
      </c>
      <c r="J525" s="32">
        <v>0</v>
      </c>
      <c r="K525" s="32">
        <v>1000</v>
      </c>
      <c r="L525" s="32">
        <v>0</v>
      </c>
      <c r="M525" s="32">
        <v>0</v>
      </c>
      <c r="N525" s="32">
        <v>0</v>
      </c>
      <c r="O525" s="32">
        <v>0</v>
      </c>
    </row>
    <row r="526" spans="1:15" x14ac:dyDescent="0.2">
      <c r="A526" s="1" t="str">
        <f>MID(Tabla1[[#This Row],[Org 2]],1,2)</f>
        <v>04</v>
      </c>
      <c r="B526" s="30" t="s">
        <v>270</v>
      </c>
      <c r="C526" s="30" t="s">
        <v>112</v>
      </c>
      <c r="D526" s="11" t="str">
        <f>VLOOKUP(Tabla1[[#This Row],[Prog.]],Hoja2!B:C,2,FALSE)</f>
        <v>Tesorería y recaudación</v>
      </c>
      <c r="E526" s="12" t="str">
        <f t="shared" si="18"/>
        <v>2</v>
      </c>
      <c r="F526" s="12" t="str">
        <f t="shared" si="19"/>
        <v>22</v>
      </c>
      <c r="G526" s="30" t="s">
        <v>484</v>
      </c>
      <c r="H526" s="31" t="s">
        <v>485</v>
      </c>
      <c r="I526" s="32">
        <v>62800</v>
      </c>
      <c r="J526" s="32">
        <v>0</v>
      </c>
      <c r="K526" s="32">
        <v>62800</v>
      </c>
      <c r="L526" s="32">
        <v>51389.94</v>
      </c>
      <c r="M526" s="32">
        <v>51389.94</v>
      </c>
      <c r="N526" s="32">
        <v>32716.799999999999</v>
      </c>
      <c r="O526" s="32">
        <v>32716.799999999999</v>
      </c>
    </row>
    <row r="527" spans="1:15" x14ac:dyDescent="0.2">
      <c r="A527" s="1" t="str">
        <f>MID(Tabla1[[#This Row],[Org 2]],1,2)</f>
        <v>04</v>
      </c>
      <c r="B527" s="30" t="s">
        <v>270</v>
      </c>
      <c r="C527" s="30" t="s">
        <v>112</v>
      </c>
      <c r="D527" s="11" t="str">
        <f>VLOOKUP(Tabla1[[#This Row],[Prog.]],Hoja2!B:C,2,FALSE)</f>
        <v>Tesorería y recaudación</v>
      </c>
      <c r="E527" s="12" t="str">
        <f t="shared" si="18"/>
        <v>2</v>
      </c>
      <c r="F527" s="12" t="str">
        <f t="shared" si="19"/>
        <v>23</v>
      </c>
      <c r="G527" s="30" t="s">
        <v>492</v>
      </c>
      <c r="H527" s="31" t="s">
        <v>493</v>
      </c>
      <c r="I527" s="32">
        <v>1000</v>
      </c>
      <c r="J527" s="32">
        <v>0</v>
      </c>
      <c r="K527" s="32">
        <v>1000</v>
      </c>
      <c r="L527" s="32">
        <v>0</v>
      </c>
      <c r="M527" s="32">
        <v>0</v>
      </c>
      <c r="N527" s="32">
        <v>0</v>
      </c>
      <c r="O527" s="32">
        <v>0</v>
      </c>
    </row>
    <row r="528" spans="1:15" x14ac:dyDescent="0.2">
      <c r="A528" s="1" t="str">
        <f>MID(Tabla1[[#This Row],[Org 2]],1,2)</f>
        <v>04</v>
      </c>
      <c r="B528" s="30" t="s">
        <v>270</v>
      </c>
      <c r="C528" s="30" t="s">
        <v>112</v>
      </c>
      <c r="D528" s="11" t="str">
        <f>VLOOKUP(Tabla1[[#This Row],[Prog.]],Hoja2!B:C,2,FALSE)</f>
        <v>Tesorería y recaudación</v>
      </c>
      <c r="E528" s="12" t="str">
        <f t="shared" si="18"/>
        <v>2</v>
      </c>
      <c r="F528" s="12" t="str">
        <f t="shared" si="19"/>
        <v>23</v>
      </c>
      <c r="G528" s="30" t="s">
        <v>494</v>
      </c>
      <c r="H528" s="31" t="s">
        <v>495</v>
      </c>
      <c r="I528" s="32">
        <v>600</v>
      </c>
      <c r="J528" s="32">
        <v>0</v>
      </c>
      <c r="K528" s="32">
        <v>600</v>
      </c>
      <c r="L528" s="32">
        <v>0</v>
      </c>
      <c r="M528" s="32">
        <v>0</v>
      </c>
      <c r="N528" s="32">
        <v>0</v>
      </c>
      <c r="O528" s="32">
        <v>0</v>
      </c>
    </row>
    <row r="529" spans="1:15" x14ac:dyDescent="0.2">
      <c r="A529" s="1" t="str">
        <f>MID(Tabla1[[#This Row],[Org 2]],1,2)</f>
        <v>04</v>
      </c>
      <c r="B529" s="30" t="s">
        <v>270</v>
      </c>
      <c r="C529" s="30" t="s">
        <v>112</v>
      </c>
      <c r="D529" s="11" t="str">
        <f>VLOOKUP(Tabla1[[#This Row],[Prog.]],Hoja2!B:C,2,FALSE)</f>
        <v>Tesorería y recaudación</v>
      </c>
      <c r="E529" s="12" t="str">
        <f t="shared" si="18"/>
        <v>2</v>
      </c>
      <c r="F529" s="12" t="str">
        <f t="shared" si="19"/>
        <v>23</v>
      </c>
      <c r="G529" s="30" t="s">
        <v>496</v>
      </c>
      <c r="H529" s="31" t="s">
        <v>497</v>
      </c>
      <c r="I529" s="32">
        <v>1450</v>
      </c>
      <c r="J529" s="32">
        <v>0</v>
      </c>
      <c r="K529" s="32">
        <v>1450</v>
      </c>
      <c r="L529" s="32">
        <v>0</v>
      </c>
      <c r="M529" s="32">
        <v>0</v>
      </c>
      <c r="N529" s="32">
        <v>0</v>
      </c>
      <c r="O529" s="32">
        <v>0</v>
      </c>
    </row>
    <row r="530" spans="1:15" x14ac:dyDescent="0.2">
      <c r="A530" s="1" t="str">
        <f>MID(Tabla1[[#This Row],[Org 2]],1,2)</f>
        <v>05</v>
      </c>
      <c r="B530" s="30" t="s">
        <v>271</v>
      </c>
      <c r="C530" s="30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1</v>
      </c>
      <c r="F530" s="12" t="str">
        <f t="shared" si="19"/>
        <v>12</v>
      </c>
      <c r="G530" s="30" t="s">
        <v>435</v>
      </c>
      <c r="H530" s="31" t="s">
        <v>436</v>
      </c>
      <c r="I530" s="32">
        <v>43689</v>
      </c>
      <c r="J530" s="32">
        <v>0</v>
      </c>
      <c r="K530" s="32">
        <v>43689</v>
      </c>
      <c r="L530" s="32">
        <v>36551.480000000003</v>
      </c>
      <c r="M530" s="32">
        <v>36551.480000000003</v>
      </c>
      <c r="N530" s="32">
        <v>30995.68</v>
      </c>
      <c r="O530" s="32">
        <v>30995.68</v>
      </c>
    </row>
    <row r="531" spans="1:15" x14ac:dyDescent="0.2">
      <c r="A531" s="1" t="str">
        <f>MID(Tabla1[[#This Row],[Org 2]],1,2)</f>
        <v>05</v>
      </c>
      <c r="B531" s="30" t="s">
        <v>271</v>
      </c>
      <c r="C531" s="30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1</v>
      </c>
      <c r="F531" s="12" t="str">
        <f t="shared" si="19"/>
        <v>12</v>
      </c>
      <c r="G531" s="30" t="s">
        <v>437</v>
      </c>
      <c r="H531" s="31" t="s">
        <v>438</v>
      </c>
      <c r="I531" s="32">
        <v>15367</v>
      </c>
      <c r="J531" s="32">
        <v>0</v>
      </c>
      <c r="K531" s="32">
        <v>15367</v>
      </c>
      <c r="L531" s="32">
        <v>15043.41</v>
      </c>
      <c r="M531" s="32">
        <v>15043.41</v>
      </c>
      <c r="N531" s="32">
        <v>11258.63</v>
      </c>
      <c r="O531" s="32">
        <v>11258.63</v>
      </c>
    </row>
    <row r="532" spans="1:15" x14ac:dyDescent="0.2">
      <c r="A532" s="1" t="str">
        <f>MID(Tabla1[[#This Row],[Org 2]],1,2)</f>
        <v>05</v>
      </c>
      <c r="B532" s="30" t="s">
        <v>271</v>
      </c>
      <c r="C532" s="30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1</v>
      </c>
      <c r="F532" s="12" t="str">
        <f t="shared" si="19"/>
        <v>12</v>
      </c>
      <c r="G532" s="30" t="s">
        <v>439</v>
      </c>
      <c r="H532" s="31" t="s">
        <v>440</v>
      </c>
      <c r="I532" s="32">
        <v>23539</v>
      </c>
      <c r="J532" s="32">
        <v>0</v>
      </c>
      <c r="K532" s="32">
        <v>23539</v>
      </c>
      <c r="L532" s="32">
        <v>24176.22</v>
      </c>
      <c r="M532" s="32">
        <v>24176.22</v>
      </c>
      <c r="N532" s="32">
        <v>20380.95</v>
      </c>
      <c r="O532" s="32">
        <v>20380.95</v>
      </c>
    </row>
    <row r="533" spans="1:15" x14ac:dyDescent="0.2">
      <c r="A533" s="1" t="str">
        <f>MID(Tabla1[[#This Row],[Org 2]],1,2)</f>
        <v>05</v>
      </c>
      <c r="B533" s="30" t="s">
        <v>271</v>
      </c>
      <c r="C533" s="30" t="s">
        <v>113</v>
      </c>
      <c r="D533" s="11" t="str">
        <f>VLOOKUP(Tabla1[[#This Row],[Prog.]],Hoja2!B:C,2,FALSE)</f>
        <v>Dirección del área de comercio, mercados y consumo</v>
      </c>
      <c r="E533" s="12" t="str">
        <f t="shared" si="18"/>
        <v>1</v>
      </c>
      <c r="F533" s="12" t="str">
        <f t="shared" si="19"/>
        <v>12</v>
      </c>
      <c r="G533" s="30" t="s">
        <v>441</v>
      </c>
      <c r="H533" s="31" t="s">
        <v>442</v>
      </c>
      <c r="I533" s="32">
        <v>9976</v>
      </c>
      <c r="J533" s="32">
        <v>0</v>
      </c>
      <c r="K533" s="32">
        <v>9976</v>
      </c>
      <c r="L533" s="32">
        <v>8235.84</v>
      </c>
      <c r="M533" s="32">
        <v>8235.84</v>
      </c>
      <c r="N533" s="32">
        <v>5972.65</v>
      </c>
      <c r="O533" s="32">
        <v>5972.65</v>
      </c>
    </row>
    <row r="534" spans="1:15" x14ac:dyDescent="0.2">
      <c r="A534" s="1" t="str">
        <f>MID(Tabla1[[#This Row],[Org 2]],1,2)</f>
        <v>05</v>
      </c>
      <c r="B534" s="30" t="s">
        <v>271</v>
      </c>
      <c r="C534" s="30" t="s">
        <v>113</v>
      </c>
      <c r="D534" s="11" t="str">
        <f>VLOOKUP(Tabla1[[#This Row],[Prog.]],Hoja2!B:C,2,FALSE)</f>
        <v>Dirección del área de comercio, mercados y consumo</v>
      </c>
      <c r="E534" s="12" t="str">
        <f t="shared" si="18"/>
        <v>1</v>
      </c>
      <c r="F534" s="12" t="str">
        <f t="shared" si="19"/>
        <v>12</v>
      </c>
      <c r="G534" s="30" t="s">
        <v>443</v>
      </c>
      <c r="H534" s="31" t="s">
        <v>444</v>
      </c>
      <c r="I534" s="32">
        <v>27902</v>
      </c>
      <c r="J534" s="32">
        <v>0</v>
      </c>
      <c r="K534" s="32">
        <v>27902</v>
      </c>
      <c r="L534" s="32">
        <v>29776.46</v>
      </c>
      <c r="M534" s="32">
        <v>29776.46</v>
      </c>
      <c r="N534" s="32">
        <v>25000.55</v>
      </c>
      <c r="O534" s="32">
        <v>25000.55</v>
      </c>
    </row>
    <row r="535" spans="1:15" x14ac:dyDescent="0.2">
      <c r="A535" s="1" t="str">
        <f>MID(Tabla1[[#This Row],[Org 2]],1,2)</f>
        <v>05</v>
      </c>
      <c r="B535" s="30" t="s">
        <v>271</v>
      </c>
      <c r="C535" s="30" t="s">
        <v>113</v>
      </c>
      <c r="D535" s="11" t="str">
        <f>VLOOKUP(Tabla1[[#This Row],[Prog.]],Hoja2!B:C,2,FALSE)</f>
        <v>Dirección del área de comercio, mercados y consumo</v>
      </c>
      <c r="E535" s="12" t="str">
        <f t="shared" si="18"/>
        <v>1</v>
      </c>
      <c r="F535" s="12" t="str">
        <f t="shared" si="19"/>
        <v>12</v>
      </c>
      <c r="G535" s="30" t="s">
        <v>445</v>
      </c>
      <c r="H535" s="31" t="s">
        <v>446</v>
      </c>
      <c r="I535" s="32">
        <v>66432</v>
      </c>
      <c r="J535" s="32">
        <v>0</v>
      </c>
      <c r="K535" s="32">
        <v>66432</v>
      </c>
      <c r="L535" s="32">
        <v>62220.57</v>
      </c>
      <c r="M535" s="32">
        <v>62220.57</v>
      </c>
      <c r="N535" s="32">
        <v>50878.58</v>
      </c>
      <c r="O535" s="32">
        <v>50878.58</v>
      </c>
    </row>
    <row r="536" spans="1:15" x14ac:dyDescent="0.2">
      <c r="A536" s="1" t="str">
        <f>MID(Tabla1[[#This Row],[Org 2]],1,2)</f>
        <v>05</v>
      </c>
      <c r="B536" s="30" t="s">
        <v>271</v>
      </c>
      <c r="C536" s="30" t="s">
        <v>113</v>
      </c>
      <c r="D536" s="11" t="str">
        <f>VLOOKUP(Tabla1[[#This Row],[Prog.]],Hoja2!B:C,2,FALSE)</f>
        <v>Dirección del área de comercio, mercados y consumo</v>
      </c>
      <c r="E536" s="12" t="str">
        <f t="shared" si="18"/>
        <v>1</v>
      </c>
      <c r="F536" s="12" t="str">
        <f t="shared" si="19"/>
        <v>12</v>
      </c>
      <c r="G536" s="30" t="s">
        <v>447</v>
      </c>
      <c r="H536" s="31" t="s">
        <v>448</v>
      </c>
      <c r="I536" s="32">
        <v>165776</v>
      </c>
      <c r="J536" s="32">
        <v>0</v>
      </c>
      <c r="K536" s="32">
        <v>165776</v>
      </c>
      <c r="L536" s="32">
        <v>155905.65</v>
      </c>
      <c r="M536" s="32">
        <v>155905.65</v>
      </c>
      <c r="N536" s="32">
        <v>126101.35</v>
      </c>
      <c r="O536" s="32">
        <v>126101.35</v>
      </c>
    </row>
    <row r="537" spans="1:15" x14ac:dyDescent="0.2">
      <c r="A537" s="1" t="str">
        <f>MID(Tabla1[[#This Row],[Org 2]],1,2)</f>
        <v>05</v>
      </c>
      <c r="B537" s="30" t="s">
        <v>271</v>
      </c>
      <c r="C537" s="30" t="s">
        <v>113</v>
      </c>
      <c r="D537" s="11" t="str">
        <f>VLOOKUP(Tabla1[[#This Row],[Prog.]],Hoja2!B:C,2,FALSE)</f>
        <v>Dirección del área de comercio, mercados y consumo</v>
      </c>
      <c r="E537" s="12" t="str">
        <f t="shared" si="18"/>
        <v>1</v>
      </c>
      <c r="F537" s="12" t="str">
        <f t="shared" si="19"/>
        <v>12</v>
      </c>
      <c r="G537" s="30" t="s">
        <v>449</v>
      </c>
      <c r="H537" s="31" t="s">
        <v>450</v>
      </c>
      <c r="I537" s="32">
        <v>11788</v>
      </c>
      <c r="J537" s="32">
        <v>0</v>
      </c>
      <c r="K537" s="32">
        <v>11788</v>
      </c>
      <c r="L537" s="32">
        <v>15184.12</v>
      </c>
      <c r="M537" s="32">
        <v>15184.12</v>
      </c>
      <c r="N537" s="32">
        <v>12566.78</v>
      </c>
      <c r="O537" s="32">
        <v>12566.78</v>
      </c>
    </row>
    <row r="538" spans="1:15" x14ac:dyDescent="0.2">
      <c r="A538" s="1" t="str">
        <f>MID(Tabla1[[#This Row],[Org 2]],1,2)</f>
        <v>05</v>
      </c>
      <c r="B538" s="30" t="s">
        <v>271</v>
      </c>
      <c r="C538" s="30" t="s">
        <v>113</v>
      </c>
      <c r="D538" s="11" t="str">
        <f>VLOOKUP(Tabla1[[#This Row],[Prog.]],Hoja2!B:C,2,FALSE)</f>
        <v>Dirección del área de comercio, mercados y consumo</v>
      </c>
      <c r="E538" s="12" t="str">
        <f t="shared" si="18"/>
        <v>2</v>
      </c>
      <c r="F538" s="12" t="str">
        <f t="shared" si="19"/>
        <v>20</v>
      </c>
      <c r="G538" s="30" t="s">
        <v>458</v>
      </c>
      <c r="H538" s="31" t="s">
        <v>459</v>
      </c>
      <c r="I538" s="32">
        <v>3000</v>
      </c>
      <c r="J538" s="32">
        <v>0</v>
      </c>
      <c r="K538" s="32">
        <v>3000</v>
      </c>
      <c r="L538" s="32">
        <v>3000</v>
      </c>
      <c r="M538" s="32">
        <v>3000</v>
      </c>
      <c r="N538" s="32">
        <v>869.1</v>
      </c>
      <c r="O538" s="32">
        <v>869.1</v>
      </c>
    </row>
    <row r="539" spans="1:15" x14ac:dyDescent="0.2">
      <c r="A539" s="1" t="str">
        <f>MID(Tabla1[[#This Row],[Org 2]],1,2)</f>
        <v>05</v>
      </c>
      <c r="B539" s="30" t="s">
        <v>271</v>
      </c>
      <c r="C539" s="30" t="s">
        <v>113</v>
      </c>
      <c r="D539" s="11" t="str">
        <f>VLOOKUP(Tabla1[[#This Row],[Prog.]],Hoja2!B:C,2,FALSE)</f>
        <v>Dirección del área de comercio, mercados y consumo</v>
      </c>
      <c r="E539" s="12" t="str">
        <f t="shared" si="18"/>
        <v>2</v>
      </c>
      <c r="F539" s="12" t="str">
        <f t="shared" si="19"/>
        <v>23</v>
      </c>
      <c r="G539" s="30" t="s">
        <v>560</v>
      </c>
      <c r="H539" s="31" t="s">
        <v>561</v>
      </c>
      <c r="I539" s="32">
        <v>300</v>
      </c>
      <c r="J539" s="32">
        <v>0</v>
      </c>
      <c r="K539" s="32">
        <v>300</v>
      </c>
      <c r="L539" s="32">
        <v>0</v>
      </c>
      <c r="M539" s="32">
        <v>0</v>
      </c>
      <c r="N539" s="32">
        <v>0</v>
      </c>
      <c r="O539" s="32">
        <v>0</v>
      </c>
    </row>
    <row r="540" spans="1:15" x14ac:dyDescent="0.2">
      <c r="A540" s="1" t="str">
        <f>MID(Tabla1[[#This Row],[Org 2]],1,2)</f>
        <v>05</v>
      </c>
      <c r="B540" s="30" t="s">
        <v>271</v>
      </c>
      <c r="C540" s="30" t="s">
        <v>113</v>
      </c>
      <c r="D540" s="11" t="str">
        <f>VLOOKUP(Tabla1[[#This Row],[Prog.]],Hoja2!B:C,2,FALSE)</f>
        <v>Dirección del área de comercio, mercados y consumo</v>
      </c>
      <c r="E540" s="12" t="str">
        <f t="shared" si="18"/>
        <v>2</v>
      </c>
      <c r="F540" s="12" t="str">
        <f t="shared" si="19"/>
        <v>23</v>
      </c>
      <c r="G540" s="30" t="s">
        <v>492</v>
      </c>
      <c r="H540" s="31" t="s">
        <v>493</v>
      </c>
      <c r="I540" s="32">
        <v>300</v>
      </c>
      <c r="J540" s="32">
        <v>300</v>
      </c>
      <c r="K540" s="32">
        <v>600</v>
      </c>
      <c r="L540" s="32">
        <v>466.6</v>
      </c>
      <c r="M540" s="32">
        <v>466.6</v>
      </c>
      <c r="N540" s="32">
        <v>466.6</v>
      </c>
      <c r="O540" s="32">
        <v>466.6</v>
      </c>
    </row>
    <row r="541" spans="1:15" x14ac:dyDescent="0.2">
      <c r="A541" s="1" t="str">
        <f>MID(Tabla1[[#This Row],[Org 2]],1,2)</f>
        <v>05</v>
      </c>
      <c r="B541" s="30" t="s">
        <v>271</v>
      </c>
      <c r="C541" s="30" t="s">
        <v>113</v>
      </c>
      <c r="D541" s="11" t="str">
        <f>VLOOKUP(Tabla1[[#This Row],[Prog.]],Hoja2!B:C,2,FALSE)</f>
        <v>Dirección del área de comercio, mercados y consumo</v>
      </c>
      <c r="E541" s="12" t="str">
        <f t="shared" si="18"/>
        <v>2</v>
      </c>
      <c r="F541" s="12" t="str">
        <f t="shared" si="19"/>
        <v>23</v>
      </c>
      <c r="G541" s="30" t="s">
        <v>494</v>
      </c>
      <c r="H541" s="31" t="s">
        <v>495</v>
      </c>
      <c r="I541" s="32">
        <v>300</v>
      </c>
      <c r="J541" s="32">
        <v>300</v>
      </c>
      <c r="K541" s="32">
        <v>600</v>
      </c>
      <c r="L541" s="32">
        <v>703.62</v>
      </c>
      <c r="M541" s="32">
        <v>703.62</v>
      </c>
      <c r="N541" s="32">
        <v>703.62</v>
      </c>
      <c r="O541" s="32">
        <v>703.62</v>
      </c>
    </row>
    <row r="542" spans="1:15" x14ac:dyDescent="0.2">
      <c r="A542" s="1" t="str">
        <f>MID(Tabla1[[#This Row],[Org 2]],1,2)</f>
        <v>05</v>
      </c>
      <c r="B542" s="30" t="s">
        <v>271</v>
      </c>
      <c r="C542" s="30" t="s">
        <v>114</v>
      </c>
      <c r="D542" s="11" t="str">
        <f>VLOOKUP(Tabla1[[#This Row],[Prog.]],Hoja2!B:C,2,FALSE)</f>
        <v>Mercados</v>
      </c>
      <c r="E542" s="12" t="str">
        <f t="shared" si="18"/>
        <v>1</v>
      </c>
      <c r="F542" s="12" t="str">
        <f t="shared" si="19"/>
        <v>12</v>
      </c>
      <c r="G542" s="30" t="s">
        <v>435</v>
      </c>
      <c r="H542" s="31" t="s">
        <v>436</v>
      </c>
      <c r="I542" s="32">
        <v>0</v>
      </c>
      <c r="J542" s="32">
        <v>0</v>
      </c>
      <c r="K542" s="32">
        <v>0</v>
      </c>
      <c r="L542" s="32">
        <v>20277.28</v>
      </c>
      <c r="M542" s="32">
        <v>20277.28</v>
      </c>
      <c r="N542" s="32">
        <v>17499.64</v>
      </c>
      <c r="O542" s="32">
        <v>17499.64</v>
      </c>
    </row>
    <row r="543" spans="1:15" x14ac:dyDescent="0.2">
      <c r="A543" s="1" t="str">
        <f>MID(Tabla1[[#This Row],[Org 2]],1,2)</f>
        <v>05</v>
      </c>
      <c r="B543" s="30" t="s">
        <v>271</v>
      </c>
      <c r="C543" s="30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12</v>
      </c>
      <c r="G543" s="30" t="s">
        <v>437</v>
      </c>
      <c r="H543" s="31" t="s">
        <v>438</v>
      </c>
      <c r="I543" s="32">
        <v>15452</v>
      </c>
      <c r="J543" s="32">
        <v>0</v>
      </c>
      <c r="K543" s="32">
        <v>15452</v>
      </c>
      <c r="L543" s="32">
        <v>18579.14</v>
      </c>
      <c r="M543" s="32">
        <v>18579.14</v>
      </c>
      <c r="N543" s="32">
        <v>15731.22</v>
      </c>
      <c r="O543" s="32">
        <v>15731.22</v>
      </c>
    </row>
    <row r="544" spans="1:15" x14ac:dyDescent="0.2">
      <c r="A544" s="1" t="str">
        <f>MID(Tabla1[[#This Row],[Org 2]],1,2)</f>
        <v>05</v>
      </c>
      <c r="B544" s="30" t="s">
        <v>271</v>
      </c>
      <c r="C544" s="30" t="s">
        <v>114</v>
      </c>
      <c r="D544" s="11" t="str">
        <f>VLOOKUP(Tabla1[[#This Row],[Prog.]],Hoja2!B:C,2,FALSE)</f>
        <v>Mercados</v>
      </c>
      <c r="E544" s="12" t="str">
        <f t="shared" si="18"/>
        <v>1</v>
      </c>
      <c r="F544" s="12" t="str">
        <f t="shared" si="19"/>
        <v>12</v>
      </c>
      <c r="G544" s="30" t="s">
        <v>439</v>
      </c>
      <c r="H544" s="31" t="s">
        <v>440</v>
      </c>
      <c r="I544" s="32">
        <v>11770</v>
      </c>
      <c r="J544" s="32">
        <v>0</v>
      </c>
      <c r="K544" s="32">
        <v>11770</v>
      </c>
      <c r="L544" s="32">
        <v>24103.22</v>
      </c>
      <c r="M544" s="32">
        <v>24103.22</v>
      </c>
      <c r="N544" s="32">
        <v>20766.59</v>
      </c>
      <c r="O544" s="32">
        <v>20766.59</v>
      </c>
    </row>
    <row r="545" spans="1:15" x14ac:dyDescent="0.2">
      <c r="A545" s="1" t="str">
        <f>MID(Tabla1[[#This Row],[Org 2]],1,2)</f>
        <v>05</v>
      </c>
      <c r="B545" s="30" t="s">
        <v>271</v>
      </c>
      <c r="C545" s="30" t="s">
        <v>114</v>
      </c>
      <c r="D545" s="11" t="str">
        <f>VLOOKUP(Tabla1[[#This Row],[Prog.]],Hoja2!B:C,2,FALSE)</f>
        <v>Mercados</v>
      </c>
      <c r="E545" s="12" t="str">
        <f t="shared" si="18"/>
        <v>1</v>
      </c>
      <c r="F545" s="12" t="str">
        <f t="shared" si="19"/>
        <v>12</v>
      </c>
      <c r="G545" s="30" t="s">
        <v>441</v>
      </c>
      <c r="H545" s="31" t="s">
        <v>442</v>
      </c>
      <c r="I545" s="32">
        <v>19952</v>
      </c>
      <c r="J545" s="32">
        <v>0</v>
      </c>
      <c r="K545" s="32">
        <v>19952</v>
      </c>
      <c r="L545" s="32">
        <v>5477.32</v>
      </c>
      <c r="M545" s="32">
        <v>5477.32</v>
      </c>
      <c r="N545" s="32">
        <v>3593.98</v>
      </c>
      <c r="O545" s="32">
        <v>3593.98</v>
      </c>
    </row>
    <row r="546" spans="1:15" x14ac:dyDescent="0.2">
      <c r="A546" s="1" t="str">
        <f>MID(Tabla1[[#This Row],[Org 2]],1,2)</f>
        <v>05</v>
      </c>
      <c r="B546" s="30" t="s">
        <v>271</v>
      </c>
      <c r="C546" s="30" t="s">
        <v>114</v>
      </c>
      <c r="D546" s="11" t="str">
        <f>VLOOKUP(Tabla1[[#This Row],[Prog.]],Hoja2!B:C,2,FALSE)</f>
        <v>Mercados</v>
      </c>
      <c r="E546" s="12" t="str">
        <f t="shared" si="18"/>
        <v>1</v>
      </c>
      <c r="F546" s="12" t="str">
        <f t="shared" si="19"/>
        <v>12</v>
      </c>
      <c r="G546" s="30" t="s">
        <v>443</v>
      </c>
      <c r="H546" s="31" t="s">
        <v>444</v>
      </c>
      <c r="I546" s="32">
        <v>13227</v>
      </c>
      <c r="J546" s="32">
        <v>0</v>
      </c>
      <c r="K546" s="32">
        <v>13227</v>
      </c>
      <c r="L546" s="32">
        <v>13873.65</v>
      </c>
      <c r="M546" s="32">
        <v>13873.65</v>
      </c>
      <c r="N546" s="32">
        <v>11967.65</v>
      </c>
      <c r="O546" s="32">
        <v>11967.65</v>
      </c>
    </row>
    <row r="547" spans="1:15" x14ac:dyDescent="0.2">
      <c r="A547" s="1" t="str">
        <f>MID(Tabla1[[#This Row],[Org 2]],1,2)</f>
        <v>05</v>
      </c>
      <c r="B547" s="30" t="s">
        <v>271</v>
      </c>
      <c r="C547" s="30" t="s">
        <v>114</v>
      </c>
      <c r="D547" s="11" t="str">
        <f>VLOOKUP(Tabla1[[#This Row],[Prog.]],Hoja2!B:C,2,FALSE)</f>
        <v>Mercados</v>
      </c>
      <c r="E547" s="12" t="str">
        <f t="shared" si="18"/>
        <v>1</v>
      </c>
      <c r="F547" s="12" t="str">
        <f t="shared" si="19"/>
        <v>12</v>
      </c>
      <c r="G547" s="30" t="s">
        <v>445</v>
      </c>
      <c r="H547" s="31" t="s">
        <v>446</v>
      </c>
      <c r="I547" s="32">
        <v>27257</v>
      </c>
      <c r="J547" s="32">
        <v>0</v>
      </c>
      <c r="K547" s="32">
        <v>27257</v>
      </c>
      <c r="L547" s="32">
        <v>38128.22</v>
      </c>
      <c r="M547" s="32">
        <v>38128.22</v>
      </c>
      <c r="N547" s="32">
        <v>32277.81</v>
      </c>
      <c r="O547" s="32">
        <v>32277.81</v>
      </c>
    </row>
    <row r="548" spans="1:15" x14ac:dyDescent="0.2">
      <c r="A548" s="1" t="str">
        <f>MID(Tabla1[[#This Row],[Org 2]],1,2)</f>
        <v>05</v>
      </c>
      <c r="B548" s="30" t="s">
        <v>271</v>
      </c>
      <c r="C548" s="30" t="s">
        <v>114</v>
      </c>
      <c r="D548" s="11" t="str">
        <f>VLOOKUP(Tabla1[[#This Row],[Prog.]],Hoja2!B:C,2,FALSE)</f>
        <v>Mercados</v>
      </c>
      <c r="E548" s="12" t="str">
        <f t="shared" si="18"/>
        <v>1</v>
      </c>
      <c r="F548" s="12" t="str">
        <f t="shared" si="19"/>
        <v>12</v>
      </c>
      <c r="G548" s="30" t="s">
        <v>447</v>
      </c>
      <c r="H548" s="31" t="s">
        <v>448</v>
      </c>
      <c r="I548" s="32">
        <v>67564</v>
      </c>
      <c r="J548" s="32">
        <v>0</v>
      </c>
      <c r="K548" s="32">
        <v>67564</v>
      </c>
      <c r="L548" s="32">
        <v>114516.17</v>
      </c>
      <c r="M548" s="32">
        <v>114516.17</v>
      </c>
      <c r="N548" s="32">
        <v>114457.41</v>
      </c>
      <c r="O548" s="32">
        <v>114457.41</v>
      </c>
    </row>
    <row r="549" spans="1:15" x14ac:dyDescent="0.2">
      <c r="A549" s="1" t="str">
        <f>MID(Tabla1[[#This Row],[Org 2]],1,2)</f>
        <v>05</v>
      </c>
      <c r="B549" s="30" t="s">
        <v>271</v>
      </c>
      <c r="C549" s="30" t="s">
        <v>114</v>
      </c>
      <c r="D549" s="11" t="str">
        <f>VLOOKUP(Tabla1[[#This Row],[Prog.]],Hoja2!B:C,2,FALSE)</f>
        <v>Mercados</v>
      </c>
      <c r="E549" s="12" t="str">
        <f t="shared" si="18"/>
        <v>1</v>
      </c>
      <c r="F549" s="12" t="str">
        <f t="shared" si="19"/>
        <v>12</v>
      </c>
      <c r="G549" s="30" t="s">
        <v>449</v>
      </c>
      <c r="H549" s="31" t="s">
        <v>450</v>
      </c>
      <c r="I549" s="32">
        <v>6890</v>
      </c>
      <c r="J549" s="32">
        <v>0</v>
      </c>
      <c r="K549" s="32">
        <v>6890</v>
      </c>
      <c r="L549" s="32">
        <v>7143.57</v>
      </c>
      <c r="M549" s="32">
        <v>7143.57</v>
      </c>
      <c r="N549" s="32">
        <v>5707.01</v>
      </c>
      <c r="O549" s="32">
        <v>5707.01</v>
      </c>
    </row>
    <row r="550" spans="1:15" x14ac:dyDescent="0.2">
      <c r="A550" s="1" t="str">
        <f>MID(Tabla1[[#This Row],[Org 2]],1,2)</f>
        <v>05</v>
      </c>
      <c r="B550" s="30" t="s">
        <v>271</v>
      </c>
      <c r="C550" s="30" t="s">
        <v>114</v>
      </c>
      <c r="D550" s="11" t="str">
        <f>VLOOKUP(Tabla1[[#This Row],[Prog.]],Hoja2!B:C,2,FALSE)</f>
        <v>Mercados</v>
      </c>
      <c r="E550" s="12" t="str">
        <f t="shared" si="18"/>
        <v>1</v>
      </c>
      <c r="F550" s="12" t="str">
        <f t="shared" si="19"/>
        <v>13</v>
      </c>
      <c r="G550" s="30" t="s">
        <v>451</v>
      </c>
      <c r="H550" s="31" t="s">
        <v>434</v>
      </c>
      <c r="I550" s="32">
        <v>191950</v>
      </c>
      <c r="J550" s="32">
        <v>0</v>
      </c>
      <c r="K550" s="32">
        <v>191950</v>
      </c>
      <c r="L550" s="32">
        <v>175761.1</v>
      </c>
      <c r="M550" s="32">
        <v>175761.1</v>
      </c>
      <c r="N550" s="32">
        <v>143904.78</v>
      </c>
      <c r="O550" s="32">
        <v>143904.78</v>
      </c>
    </row>
    <row r="551" spans="1:15" x14ac:dyDescent="0.2">
      <c r="A551" s="1" t="str">
        <f>MID(Tabla1[[#This Row],[Org 2]],1,2)</f>
        <v>05</v>
      </c>
      <c r="B551" s="30" t="s">
        <v>271</v>
      </c>
      <c r="C551" s="30" t="s">
        <v>114</v>
      </c>
      <c r="D551" s="11" t="str">
        <f>VLOOKUP(Tabla1[[#This Row],[Prog.]],Hoja2!B:C,2,FALSE)</f>
        <v>Mercados</v>
      </c>
      <c r="E551" s="12" t="str">
        <f t="shared" si="18"/>
        <v>1</v>
      </c>
      <c r="F551" s="12" t="str">
        <f t="shared" si="19"/>
        <v>13</v>
      </c>
      <c r="G551" s="30" t="s">
        <v>571</v>
      </c>
      <c r="H551" s="31" t="s">
        <v>572</v>
      </c>
      <c r="I551" s="32">
        <v>0</v>
      </c>
      <c r="J551" s="32">
        <v>0</v>
      </c>
      <c r="K551" s="32">
        <v>0</v>
      </c>
      <c r="L551" s="32">
        <v>365.87</v>
      </c>
      <c r="M551" s="32">
        <v>365.87</v>
      </c>
      <c r="N551" s="32">
        <v>238.92</v>
      </c>
      <c r="O551" s="32">
        <v>238.92</v>
      </c>
    </row>
    <row r="552" spans="1:15" x14ac:dyDescent="0.2">
      <c r="A552" s="1" t="str">
        <f>MID(Tabla1[[#This Row],[Org 2]],1,2)</f>
        <v>05</v>
      </c>
      <c r="B552" s="30" t="s">
        <v>271</v>
      </c>
      <c r="C552" s="30" t="s">
        <v>114</v>
      </c>
      <c r="D552" s="11" t="str">
        <f>VLOOKUP(Tabla1[[#This Row],[Prog.]],Hoja2!B:C,2,FALSE)</f>
        <v>Mercados</v>
      </c>
      <c r="E552" s="12" t="str">
        <f t="shared" si="18"/>
        <v>1</v>
      </c>
      <c r="F552" s="12" t="str">
        <f t="shared" si="19"/>
        <v>13</v>
      </c>
      <c r="G552" s="30" t="s">
        <v>452</v>
      </c>
      <c r="H552" s="31" t="s">
        <v>453</v>
      </c>
      <c r="I552" s="32">
        <v>173855</v>
      </c>
      <c r="J552" s="32">
        <v>0</v>
      </c>
      <c r="K552" s="32">
        <v>173855</v>
      </c>
      <c r="L552" s="32">
        <v>168642.65</v>
      </c>
      <c r="M552" s="32">
        <v>168642.65</v>
      </c>
      <c r="N552" s="32">
        <v>138657.03</v>
      </c>
      <c r="O552" s="32">
        <v>138657.03</v>
      </c>
    </row>
    <row r="553" spans="1:15" x14ac:dyDescent="0.2">
      <c r="A553" s="1" t="str">
        <f>MID(Tabla1[[#This Row],[Org 2]],1,2)</f>
        <v>05</v>
      </c>
      <c r="B553" s="30" t="s">
        <v>271</v>
      </c>
      <c r="C553" s="30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20</v>
      </c>
      <c r="G553" s="30" t="s">
        <v>458</v>
      </c>
      <c r="H553" s="31" t="s">
        <v>459</v>
      </c>
      <c r="I553" s="32">
        <v>2000</v>
      </c>
      <c r="J553" s="32">
        <v>0</v>
      </c>
      <c r="K553" s="32">
        <v>2000</v>
      </c>
      <c r="L553" s="32">
        <v>2000</v>
      </c>
      <c r="M553" s="32">
        <v>2000</v>
      </c>
      <c r="N553" s="32">
        <v>583.41999999999996</v>
      </c>
      <c r="O553" s="32">
        <v>583.41999999999996</v>
      </c>
    </row>
    <row r="554" spans="1:15" x14ac:dyDescent="0.2">
      <c r="A554" s="1" t="str">
        <f>MID(Tabla1[[#This Row],[Org 2]],1,2)</f>
        <v>05</v>
      </c>
      <c r="B554" s="30" t="s">
        <v>271</v>
      </c>
      <c r="C554" s="30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21</v>
      </c>
      <c r="G554" s="30" t="s">
        <v>462</v>
      </c>
      <c r="H554" s="31" t="s">
        <v>463</v>
      </c>
      <c r="I554" s="32">
        <v>2000</v>
      </c>
      <c r="J554" s="32">
        <v>-600</v>
      </c>
      <c r="K554" s="32">
        <v>1400</v>
      </c>
      <c r="L554" s="32">
        <v>0</v>
      </c>
      <c r="M554" s="32">
        <v>0</v>
      </c>
      <c r="N554" s="32">
        <v>0</v>
      </c>
      <c r="O554" s="32">
        <v>0</v>
      </c>
    </row>
    <row r="555" spans="1:15" x14ac:dyDescent="0.2">
      <c r="A555" s="1" t="str">
        <f>MID(Tabla1[[#This Row],[Org 2]],1,2)</f>
        <v>05</v>
      </c>
      <c r="B555" s="30" t="s">
        <v>271</v>
      </c>
      <c r="C555" s="30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21</v>
      </c>
      <c r="G555" s="30" t="s">
        <v>464</v>
      </c>
      <c r="H555" s="31" t="s">
        <v>465</v>
      </c>
      <c r="I555" s="32">
        <v>800</v>
      </c>
      <c r="J555" s="32">
        <v>0</v>
      </c>
      <c r="K555" s="32">
        <v>800</v>
      </c>
      <c r="L555" s="32">
        <v>605</v>
      </c>
      <c r="M555" s="32">
        <v>605</v>
      </c>
      <c r="N555" s="32">
        <v>605</v>
      </c>
      <c r="O555" s="32">
        <v>0</v>
      </c>
    </row>
    <row r="556" spans="1:15" x14ac:dyDescent="0.2">
      <c r="A556" s="1" t="str">
        <f>MID(Tabla1[[#This Row],[Org 2]],1,2)</f>
        <v>05</v>
      </c>
      <c r="B556" s="30" t="s">
        <v>271</v>
      </c>
      <c r="C556" s="30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22</v>
      </c>
      <c r="G556" s="30" t="s">
        <v>472</v>
      </c>
      <c r="H556" s="31" t="s">
        <v>473</v>
      </c>
      <c r="I556" s="32">
        <v>8000</v>
      </c>
      <c r="J556" s="32">
        <v>0</v>
      </c>
      <c r="K556" s="32">
        <v>8000</v>
      </c>
      <c r="L556" s="32">
        <v>8000</v>
      </c>
      <c r="M556" s="32">
        <v>8000</v>
      </c>
      <c r="N556" s="32">
        <v>2866.84</v>
      </c>
      <c r="O556" s="32">
        <v>2866.84</v>
      </c>
    </row>
    <row r="557" spans="1:15" x14ac:dyDescent="0.2">
      <c r="A557" s="1" t="str">
        <f>MID(Tabla1[[#This Row],[Org 2]],1,2)</f>
        <v>05</v>
      </c>
      <c r="B557" s="30" t="s">
        <v>271</v>
      </c>
      <c r="C557" s="30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30" t="s">
        <v>606</v>
      </c>
      <c r="H557" s="31" t="s">
        <v>607</v>
      </c>
      <c r="I557" s="32">
        <v>2200</v>
      </c>
      <c r="J557" s="32">
        <v>0</v>
      </c>
      <c r="K557" s="32">
        <v>2200</v>
      </c>
      <c r="L557" s="32">
        <v>2200</v>
      </c>
      <c r="M557" s="32">
        <v>2200</v>
      </c>
      <c r="N557" s="32">
        <v>1032.75</v>
      </c>
      <c r="O557" s="32">
        <v>1032.75</v>
      </c>
    </row>
    <row r="558" spans="1:15" x14ac:dyDescent="0.2">
      <c r="A558" s="1" t="str">
        <f>MID(Tabla1[[#This Row],[Org 2]],1,2)</f>
        <v>05</v>
      </c>
      <c r="B558" s="30" t="s">
        <v>271</v>
      </c>
      <c r="C558" s="30" t="s">
        <v>114</v>
      </c>
      <c r="D558" s="11" t="str">
        <f>VLOOKUP(Tabla1[[#This Row],[Prog.]],Hoja2!B:C,2,FALSE)</f>
        <v>Mercados</v>
      </c>
      <c r="E558" s="12" t="str">
        <f t="shared" si="18"/>
        <v>2</v>
      </c>
      <c r="F558" s="12" t="str">
        <f t="shared" si="19"/>
        <v>22</v>
      </c>
      <c r="G558" s="30" t="s">
        <v>578</v>
      </c>
      <c r="H558" s="31" t="s">
        <v>579</v>
      </c>
      <c r="I558" s="32">
        <v>4840</v>
      </c>
      <c r="J558" s="32">
        <v>0</v>
      </c>
      <c r="K558" s="32">
        <v>4840</v>
      </c>
      <c r="L558" s="32">
        <v>3920.4</v>
      </c>
      <c r="M558" s="32">
        <v>2579.4499999999998</v>
      </c>
      <c r="N558" s="32">
        <v>0</v>
      </c>
      <c r="O558" s="32">
        <v>0</v>
      </c>
    </row>
    <row r="559" spans="1:15" x14ac:dyDescent="0.2">
      <c r="A559" s="1" t="str">
        <f>MID(Tabla1[[#This Row],[Org 2]],1,2)</f>
        <v>05</v>
      </c>
      <c r="B559" s="30" t="s">
        <v>271</v>
      </c>
      <c r="C559" s="30" t="s">
        <v>114</v>
      </c>
      <c r="D559" s="11" t="str">
        <f>VLOOKUP(Tabla1[[#This Row],[Prog.]],Hoja2!B:C,2,FALSE)</f>
        <v>Mercados</v>
      </c>
      <c r="E559" s="12" t="str">
        <f t="shared" si="18"/>
        <v>2</v>
      </c>
      <c r="F559" s="12" t="str">
        <f t="shared" si="19"/>
        <v>22</v>
      </c>
      <c r="G559" s="30" t="s">
        <v>476</v>
      </c>
      <c r="H559" s="31" t="s">
        <v>477</v>
      </c>
      <c r="I559" s="32">
        <v>800</v>
      </c>
      <c r="J559" s="32">
        <v>0</v>
      </c>
      <c r="K559" s="32">
        <v>800</v>
      </c>
      <c r="L559" s="32">
        <v>314.52</v>
      </c>
      <c r="M559" s="32">
        <v>229.3</v>
      </c>
      <c r="N559" s="32">
        <v>229.3</v>
      </c>
      <c r="O559" s="32">
        <v>229.3</v>
      </c>
    </row>
    <row r="560" spans="1:15" x14ac:dyDescent="0.2">
      <c r="A560" s="1" t="str">
        <f>MID(Tabla1[[#This Row],[Org 2]],1,2)</f>
        <v>05</v>
      </c>
      <c r="B560" s="30" t="s">
        <v>271</v>
      </c>
      <c r="C560" s="30" t="s">
        <v>114</v>
      </c>
      <c r="D560" s="11" t="str">
        <f>VLOOKUP(Tabla1[[#This Row],[Prog.]],Hoja2!B:C,2,FALSE)</f>
        <v>Mercados</v>
      </c>
      <c r="E560" s="12" t="str">
        <f t="shared" si="18"/>
        <v>2</v>
      </c>
      <c r="F560" s="12" t="str">
        <f t="shared" si="19"/>
        <v>22</v>
      </c>
      <c r="G560" s="30" t="s">
        <v>705</v>
      </c>
      <c r="H560" s="31" t="s">
        <v>706</v>
      </c>
      <c r="I560" s="32">
        <v>300</v>
      </c>
      <c r="J560" s="32">
        <v>0</v>
      </c>
      <c r="K560" s="32">
        <v>300</v>
      </c>
      <c r="L560" s="32">
        <v>0</v>
      </c>
      <c r="M560" s="32">
        <v>0</v>
      </c>
      <c r="N560" s="32">
        <v>0</v>
      </c>
      <c r="O560" s="32">
        <v>0</v>
      </c>
    </row>
    <row r="561" spans="1:15" x14ac:dyDescent="0.2">
      <c r="A561" s="1" t="str">
        <f>MID(Tabla1[[#This Row],[Org 2]],1,2)</f>
        <v>05</v>
      </c>
      <c r="B561" s="30" t="s">
        <v>271</v>
      </c>
      <c r="C561" s="30" t="s">
        <v>114</v>
      </c>
      <c r="D561" s="11" t="str">
        <f>VLOOKUP(Tabla1[[#This Row],[Prog.]],Hoja2!B:C,2,FALSE)</f>
        <v>Mercados</v>
      </c>
      <c r="E561" s="12" t="str">
        <f t="shared" si="18"/>
        <v>2</v>
      </c>
      <c r="F561" s="12" t="str">
        <f t="shared" si="19"/>
        <v>22</v>
      </c>
      <c r="G561" s="30" t="s">
        <v>480</v>
      </c>
      <c r="H561" s="31" t="s">
        <v>481</v>
      </c>
      <c r="I561" s="32">
        <v>10000</v>
      </c>
      <c r="J561" s="32">
        <v>0</v>
      </c>
      <c r="K561" s="32">
        <v>10000</v>
      </c>
      <c r="L561" s="32">
        <v>0</v>
      </c>
      <c r="M561" s="32">
        <v>0</v>
      </c>
      <c r="N561" s="32">
        <v>0</v>
      </c>
      <c r="O561" s="32">
        <v>0</v>
      </c>
    </row>
    <row r="562" spans="1:15" x14ac:dyDescent="0.2">
      <c r="A562" s="1" t="str">
        <f>MID(Tabla1[[#This Row],[Org 2]],1,2)</f>
        <v>05</v>
      </c>
      <c r="B562" s="30" t="s">
        <v>271</v>
      </c>
      <c r="C562" s="30" t="s">
        <v>114</v>
      </c>
      <c r="D562" s="11" t="str">
        <f>VLOOKUP(Tabla1[[#This Row],[Prog.]],Hoja2!B:C,2,FALSE)</f>
        <v>Mercados</v>
      </c>
      <c r="E562" s="12" t="str">
        <f t="shared" si="18"/>
        <v>2</v>
      </c>
      <c r="F562" s="12" t="str">
        <f t="shared" si="19"/>
        <v>22</v>
      </c>
      <c r="G562" s="30" t="s">
        <v>482</v>
      </c>
      <c r="H562" s="31" t="s">
        <v>483</v>
      </c>
      <c r="I562" s="32">
        <v>5000</v>
      </c>
      <c r="J562" s="32">
        <v>0</v>
      </c>
      <c r="K562" s="32">
        <v>5000</v>
      </c>
      <c r="L562" s="32">
        <v>0</v>
      </c>
      <c r="M562" s="32">
        <v>0</v>
      </c>
      <c r="N562" s="32">
        <v>0</v>
      </c>
      <c r="O562" s="32">
        <v>0</v>
      </c>
    </row>
    <row r="563" spans="1:15" x14ac:dyDescent="0.2">
      <c r="A563" s="1" t="str">
        <f>MID(Tabla1[[#This Row],[Org 2]],1,2)</f>
        <v>05</v>
      </c>
      <c r="B563" s="30" t="s">
        <v>271</v>
      </c>
      <c r="C563" s="30" t="s">
        <v>114</v>
      </c>
      <c r="D563" s="11" t="str">
        <f>VLOOKUP(Tabla1[[#This Row],[Prog.]],Hoja2!B:C,2,FALSE)</f>
        <v>Mercados</v>
      </c>
      <c r="E563" s="12" t="str">
        <f t="shared" si="18"/>
        <v>2</v>
      </c>
      <c r="F563" s="12" t="str">
        <f t="shared" si="19"/>
        <v>22</v>
      </c>
      <c r="G563" s="30" t="s">
        <v>484</v>
      </c>
      <c r="H563" s="31" t="s">
        <v>485</v>
      </c>
      <c r="I563" s="32">
        <v>53000</v>
      </c>
      <c r="J563" s="32">
        <v>78000</v>
      </c>
      <c r="K563" s="32">
        <v>131000</v>
      </c>
      <c r="L563" s="32">
        <v>81832.38</v>
      </c>
      <c r="M563" s="32">
        <v>81832.38</v>
      </c>
      <c r="N563" s="32">
        <v>79419.34</v>
      </c>
      <c r="O563" s="32">
        <v>79419.34</v>
      </c>
    </row>
    <row r="564" spans="1:15" x14ac:dyDescent="0.2">
      <c r="A564" s="1" t="str">
        <f>MID(Tabla1[[#This Row],[Org 2]],1,2)</f>
        <v>05</v>
      </c>
      <c r="B564" s="30" t="s">
        <v>271</v>
      </c>
      <c r="C564" s="30" t="s">
        <v>114</v>
      </c>
      <c r="D564" s="11" t="str">
        <f>VLOOKUP(Tabla1[[#This Row],[Prog.]],Hoja2!B:C,2,FALSE)</f>
        <v>Mercados</v>
      </c>
      <c r="E564" s="12" t="str">
        <f t="shared" si="18"/>
        <v>2</v>
      </c>
      <c r="F564" s="12" t="str">
        <f t="shared" si="19"/>
        <v>22</v>
      </c>
      <c r="G564" s="30" t="s">
        <v>486</v>
      </c>
      <c r="H564" s="31" t="s">
        <v>487</v>
      </c>
      <c r="I564" s="32">
        <v>4462</v>
      </c>
      <c r="J564" s="32">
        <v>0</v>
      </c>
      <c r="K564" s="32">
        <v>4462</v>
      </c>
      <c r="L564" s="32">
        <v>5126.7700000000004</v>
      </c>
      <c r="M564" s="32">
        <v>5126.7700000000004</v>
      </c>
      <c r="N564" s="32">
        <v>4383.1899999999996</v>
      </c>
      <c r="O564" s="32">
        <v>4383.1899999999996</v>
      </c>
    </row>
    <row r="565" spans="1:15" x14ac:dyDescent="0.2">
      <c r="A565" s="1" t="str">
        <f>MID(Tabla1[[#This Row],[Org 2]],1,2)</f>
        <v>05</v>
      </c>
      <c r="B565" s="30" t="s">
        <v>271</v>
      </c>
      <c r="C565" s="30" t="s">
        <v>114</v>
      </c>
      <c r="D565" s="11" t="str">
        <f>VLOOKUP(Tabla1[[#This Row],[Prog.]],Hoja2!B:C,2,FALSE)</f>
        <v>Mercados</v>
      </c>
      <c r="E565" s="12" t="str">
        <f t="shared" si="18"/>
        <v>2</v>
      </c>
      <c r="F565" s="12" t="str">
        <f t="shared" si="19"/>
        <v>22</v>
      </c>
      <c r="G565" s="30" t="s">
        <v>488</v>
      </c>
      <c r="H565" s="31" t="s">
        <v>489</v>
      </c>
      <c r="I565" s="32">
        <v>18000</v>
      </c>
      <c r="J565" s="32">
        <v>0</v>
      </c>
      <c r="K565" s="32">
        <v>18000</v>
      </c>
      <c r="L565" s="32">
        <v>11277.08</v>
      </c>
      <c r="M565" s="32">
        <v>11277.08</v>
      </c>
      <c r="N565" s="32">
        <v>2988.58</v>
      </c>
      <c r="O565" s="32">
        <v>2631.69</v>
      </c>
    </row>
    <row r="566" spans="1:15" x14ac:dyDescent="0.2">
      <c r="A566" s="1" t="str">
        <f>MID(Tabla1[[#This Row],[Org 2]],1,2)</f>
        <v>05</v>
      </c>
      <c r="B566" s="30" t="s">
        <v>271</v>
      </c>
      <c r="C566" s="30" t="s">
        <v>114</v>
      </c>
      <c r="D566" s="11" t="str">
        <f>VLOOKUP(Tabla1[[#This Row],[Prog.]],Hoja2!B:C,2,FALSE)</f>
        <v>Mercados</v>
      </c>
      <c r="E566" s="12" t="str">
        <f t="shared" si="18"/>
        <v>2</v>
      </c>
      <c r="F566" s="12" t="str">
        <f t="shared" si="19"/>
        <v>22</v>
      </c>
      <c r="G566" s="30" t="s">
        <v>490</v>
      </c>
      <c r="H566" s="31" t="s">
        <v>491</v>
      </c>
      <c r="I566" s="32">
        <v>35000</v>
      </c>
      <c r="J566" s="32">
        <v>0</v>
      </c>
      <c r="K566" s="32">
        <v>35000</v>
      </c>
      <c r="L566" s="32">
        <v>90495.42</v>
      </c>
      <c r="M566" s="32">
        <v>90495.42</v>
      </c>
      <c r="N566" s="32">
        <v>53145.61</v>
      </c>
      <c r="O566" s="32">
        <v>53145.61</v>
      </c>
    </row>
    <row r="567" spans="1:15" x14ac:dyDescent="0.2">
      <c r="A567" s="1" t="str">
        <f>MID(Tabla1[[#This Row],[Org 2]],1,2)</f>
        <v>05</v>
      </c>
      <c r="B567" s="30" t="s">
        <v>271</v>
      </c>
      <c r="C567" s="30" t="s">
        <v>114</v>
      </c>
      <c r="D567" s="11" t="str">
        <f>VLOOKUP(Tabla1[[#This Row],[Prog.]],Hoja2!B:C,2,FALSE)</f>
        <v>Mercados</v>
      </c>
      <c r="E567" s="12" t="str">
        <f t="shared" si="18"/>
        <v>4</v>
      </c>
      <c r="F567" s="12" t="str">
        <f t="shared" si="19"/>
        <v>47</v>
      </c>
      <c r="G567" s="30" t="s">
        <v>500</v>
      </c>
      <c r="H567" s="31" t="s">
        <v>501</v>
      </c>
      <c r="I567" s="32">
        <v>54039</v>
      </c>
      <c r="J567" s="32">
        <v>-9232.7800000000007</v>
      </c>
      <c r="K567" s="32">
        <v>44806.22</v>
      </c>
      <c r="L567" s="32">
        <v>0</v>
      </c>
      <c r="M567" s="32">
        <v>0</v>
      </c>
      <c r="N567" s="32">
        <v>0</v>
      </c>
      <c r="O567" s="32">
        <v>0</v>
      </c>
    </row>
    <row r="568" spans="1:15" x14ac:dyDescent="0.2">
      <c r="A568" s="1" t="str">
        <f>MID(Tabla1[[#This Row],[Org 2]],1,2)</f>
        <v>05</v>
      </c>
      <c r="B568" s="30" t="s">
        <v>271</v>
      </c>
      <c r="C568" s="30" t="s">
        <v>114</v>
      </c>
      <c r="D568" s="11" t="str">
        <f>VLOOKUP(Tabla1[[#This Row],[Prog.]],Hoja2!B:C,2,FALSE)</f>
        <v>Mercados</v>
      </c>
      <c r="E568" s="12" t="str">
        <f t="shared" si="18"/>
        <v>6</v>
      </c>
      <c r="F568" s="12" t="str">
        <f t="shared" si="19"/>
        <v>63</v>
      </c>
      <c r="G568" s="30" t="s">
        <v>544</v>
      </c>
      <c r="H568" s="31" t="s">
        <v>537</v>
      </c>
      <c r="I568" s="32">
        <v>10000</v>
      </c>
      <c r="J568" s="32">
        <v>112864.02</v>
      </c>
      <c r="K568" s="32">
        <v>122864.02</v>
      </c>
      <c r="L568" s="32">
        <v>66464.7</v>
      </c>
      <c r="M568" s="32">
        <v>66464.7</v>
      </c>
      <c r="N568" s="32">
        <v>15567.86</v>
      </c>
      <c r="O568" s="32">
        <v>15567.86</v>
      </c>
    </row>
    <row r="569" spans="1:15" x14ac:dyDescent="0.2">
      <c r="A569" s="1" t="str">
        <f>MID(Tabla1[[#This Row],[Org 2]],1,2)</f>
        <v>05</v>
      </c>
      <c r="B569" s="30" t="s">
        <v>271</v>
      </c>
      <c r="C569" s="30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1</v>
      </c>
      <c r="F569" s="12" t="str">
        <f t="shared" si="19"/>
        <v>12</v>
      </c>
      <c r="G569" s="30" t="s">
        <v>435</v>
      </c>
      <c r="H569" s="31" t="s">
        <v>436</v>
      </c>
      <c r="I569" s="32">
        <v>34951</v>
      </c>
      <c r="J569" s="32">
        <v>0</v>
      </c>
      <c r="K569" s="32">
        <v>34951</v>
      </c>
      <c r="L569" s="32">
        <v>46462.01</v>
      </c>
      <c r="M569" s="32">
        <v>46462.01</v>
      </c>
      <c r="N569" s="32">
        <v>41649.82</v>
      </c>
      <c r="O569" s="32">
        <v>41649.82</v>
      </c>
    </row>
    <row r="570" spans="1:15" x14ac:dyDescent="0.2">
      <c r="A570" s="1" t="str">
        <f>MID(Tabla1[[#This Row],[Org 2]],1,2)</f>
        <v>05</v>
      </c>
      <c r="B570" s="30" t="s">
        <v>271</v>
      </c>
      <c r="C570" s="30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1</v>
      </c>
      <c r="F570" s="12" t="str">
        <f t="shared" si="19"/>
        <v>12</v>
      </c>
      <c r="G570" s="30" t="s">
        <v>437</v>
      </c>
      <c r="H570" s="31" t="s">
        <v>438</v>
      </c>
      <c r="I570" s="32">
        <v>46101</v>
      </c>
      <c r="J570" s="32">
        <v>0</v>
      </c>
      <c r="K570" s="32">
        <v>46101</v>
      </c>
      <c r="L570" s="32">
        <v>15885.91</v>
      </c>
      <c r="M570" s="32">
        <v>15885.91</v>
      </c>
      <c r="N570" s="32">
        <v>13530.83</v>
      </c>
      <c r="O570" s="32">
        <v>13530.83</v>
      </c>
    </row>
    <row r="571" spans="1:15" x14ac:dyDescent="0.2">
      <c r="A571" s="1" t="str">
        <f>MID(Tabla1[[#This Row],[Org 2]],1,2)</f>
        <v>05</v>
      </c>
      <c r="B571" s="30" t="s">
        <v>271</v>
      </c>
      <c r="C571" s="30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1</v>
      </c>
      <c r="F571" s="12" t="str">
        <f t="shared" si="19"/>
        <v>12</v>
      </c>
      <c r="G571" s="30" t="s">
        <v>439</v>
      </c>
      <c r="H571" s="31" t="s">
        <v>440</v>
      </c>
      <c r="I571" s="32">
        <v>11770</v>
      </c>
      <c r="J571" s="32">
        <v>0</v>
      </c>
      <c r="K571" s="32">
        <v>11770</v>
      </c>
      <c r="L571" s="32">
        <v>0</v>
      </c>
      <c r="M571" s="32">
        <v>0</v>
      </c>
      <c r="N571" s="32">
        <v>0</v>
      </c>
      <c r="O571" s="32">
        <v>0</v>
      </c>
    </row>
    <row r="572" spans="1:15" x14ac:dyDescent="0.2">
      <c r="A572" s="1" t="str">
        <f>MID(Tabla1[[#This Row],[Org 2]],1,2)</f>
        <v>05</v>
      </c>
      <c r="B572" s="30" t="s">
        <v>271</v>
      </c>
      <c r="C572" s="30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1</v>
      </c>
      <c r="F572" s="12" t="str">
        <f t="shared" si="19"/>
        <v>12</v>
      </c>
      <c r="G572" s="30" t="s">
        <v>441</v>
      </c>
      <c r="H572" s="31" t="s">
        <v>442</v>
      </c>
      <c r="I572" s="32">
        <v>9976</v>
      </c>
      <c r="J572" s="32">
        <v>0</v>
      </c>
      <c r="K572" s="32">
        <v>9976</v>
      </c>
      <c r="L572" s="32">
        <v>9759.7800000000007</v>
      </c>
      <c r="M572" s="32">
        <v>9759.7800000000007</v>
      </c>
      <c r="N572" s="32">
        <v>8297.89</v>
      </c>
      <c r="O572" s="32">
        <v>8297.89</v>
      </c>
    </row>
    <row r="573" spans="1:15" x14ac:dyDescent="0.2">
      <c r="A573" s="1" t="str">
        <f>MID(Tabla1[[#This Row],[Org 2]],1,2)</f>
        <v>05</v>
      </c>
      <c r="B573" s="30" t="s">
        <v>271</v>
      </c>
      <c r="C573" s="30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1</v>
      </c>
      <c r="F573" s="12" t="str">
        <f t="shared" si="19"/>
        <v>12</v>
      </c>
      <c r="G573" s="30" t="s">
        <v>443</v>
      </c>
      <c r="H573" s="31" t="s">
        <v>444</v>
      </c>
      <c r="I573" s="32">
        <v>18816</v>
      </c>
      <c r="J573" s="32">
        <v>0</v>
      </c>
      <c r="K573" s="32">
        <v>18816</v>
      </c>
      <c r="L573" s="32">
        <v>20546.98</v>
      </c>
      <c r="M573" s="32">
        <v>20546.98</v>
      </c>
      <c r="N573" s="32">
        <v>17469.080000000002</v>
      </c>
      <c r="O573" s="32">
        <v>17469.080000000002</v>
      </c>
    </row>
    <row r="574" spans="1:15" x14ac:dyDescent="0.2">
      <c r="A574" s="1" t="str">
        <f>MID(Tabla1[[#This Row],[Org 2]],1,2)</f>
        <v>05</v>
      </c>
      <c r="B574" s="30" t="s">
        <v>271</v>
      </c>
      <c r="C574" s="30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1</v>
      </c>
      <c r="F574" s="12" t="str">
        <f t="shared" si="19"/>
        <v>12</v>
      </c>
      <c r="G574" s="30" t="s">
        <v>445</v>
      </c>
      <c r="H574" s="31" t="s">
        <v>446</v>
      </c>
      <c r="I574" s="32">
        <v>59025</v>
      </c>
      <c r="J574" s="32">
        <v>0</v>
      </c>
      <c r="K574" s="32">
        <v>59025</v>
      </c>
      <c r="L574" s="32">
        <v>42908.76</v>
      </c>
      <c r="M574" s="32">
        <v>42908.76</v>
      </c>
      <c r="N574" s="32">
        <v>38020.129999999997</v>
      </c>
      <c r="O574" s="32">
        <v>38020.129999999997</v>
      </c>
    </row>
    <row r="575" spans="1:15" x14ac:dyDescent="0.2">
      <c r="A575" s="1" t="str">
        <f>MID(Tabla1[[#This Row],[Org 2]],1,2)</f>
        <v>05</v>
      </c>
      <c r="B575" s="30" t="s">
        <v>271</v>
      </c>
      <c r="C575" s="30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1</v>
      </c>
      <c r="F575" s="12" t="str">
        <f t="shared" si="19"/>
        <v>12</v>
      </c>
      <c r="G575" s="30" t="s">
        <v>447</v>
      </c>
      <c r="H575" s="31" t="s">
        <v>448</v>
      </c>
      <c r="I575" s="32">
        <v>146265</v>
      </c>
      <c r="J575" s="32">
        <v>0</v>
      </c>
      <c r="K575" s="32">
        <v>146265</v>
      </c>
      <c r="L575" s="32">
        <v>98861.08</v>
      </c>
      <c r="M575" s="32">
        <v>98861.08</v>
      </c>
      <c r="N575" s="32">
        <v>98309.25</v>
      </c>
      <c r="O575" s="32">
        <v>98309.25</v>
      </c>
    </row>
    <row r="576" spans="1:15" x14ac:dyDescent="0.2">
      <c r="A576" s="1" t="str">
        <f>MID(Tabla1[[#This Row],[Org 2]],1,2)</f>
        <v>05</v>
      </c>
      <c r="B576" s="30" t="s">
        <v>271</v>
      </c>
      <c r="C576" s="30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1</v>
      </c>
      <c r="F576" s="12" t="str">
        <f t="shared" si="19"/>
        <v>12</v>
      </c>
      <c r="G576" s="30" t="s">
        <v>449</v>
      </c>
      <c r="H576" s="31" t="s">
        <v>450</v>
      </c>
      <c r="I576" s="32">
        <v>6486</v>
      </c>
      <c r="J576" s="32">
        <v>0</v>
      </c>
      <c r="K576" s="32">
        <v>6486</v>
      </c>
      <c r="L576" s="32">
        <v>10769.25</v>
      </c>
      <c r="M576" s="32">
        <v>10769.25</v>
      </c>
      <c r="N576" s="32">
        <v>9267.51</v>
      </c>
      <c r="O576" s="32">
        <v>9267.51</v>
      </c>
    </row>
    <row r="577" spans="1:15" x14ac:dyDescent="0.2">
      <c r="A577" s="1" t="str">
        <f>MID(Tabla1[[#This Row],[Org 2]],1,2)</f>
        <v>05</v>
      </c>
      <c r="B577" s="30" t="s">
        <v>271</v>
      </c>
      <c r="C577" s="30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2</v>
      </c>
      <c r="F577" s="12" t="str">
        <f t="shared" ref="F577:F640" si="21">LEFT(G577,2)</f>
        <v>20</v>
      </c>
      <c r="G577" s="30" t="s">
        <v>458</v>
      </c>
      <c r="H577" s="31" t="s">
        <v>459</v>
      </c>
      <c r="I577" s="32">
        <v>500</v>
      </c>
      <c r="J577" s="32">
        <v>0</v>
      </c>
      <c r="K577" s="32">
        <v>500</v>
      </c>
      <c r="L577" s="32">
        <v>0</v>
      </c>
      <c r="M577" s="32">
        <v>0</v>
      </c>
      <c r="N577" s="32">
        <v>0</v>
      </c>
      <c r="O577" s="32">
        <v>0</v>
      </c>
    </row>
    <row r="578" spans="1:15" x14ac:dyDescent="0.2">
      <c r="A578" s="1" t="str">
        <f>MID(Tabla1[[#This Row],[Org 2]],1,2)</f>
        <v>05</v>
      </c>
      <c r="B578" s="30" t="s">
        <v>271</v>
      </c>
      <c r="C578" s="30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2</v>
      </c>
      <c r="F578" s="12" t="str">
        <f t="shared" si="21"/>
        <v>21</v>
      </c>
      <c r="G578" s="30" t="s">
        <v>462</v>
      </c>
      <c r="H578" s="31" t="s">
        <v>463</v>
      </c>
      <c r="I578" s="32">
        <v>500</v>
      </c>
      <c r="J578" s="32">
        <v>0</v>
      </c>
      <c r="K578" s="32">
        <v>500</v>
      </c>
      <c r="L578" s="32">
        <v>0</v>
      </c>
      <c r="M578" s="32">
        <v>0</v>
      </c>
      <c r="N578" s="32">
        <v>0</v>
      </c>
      <c r="O578" s="32">
        <v>0</v>
      </c>
    </row>
    <row r="579" spans="1:15" x14ac:dyDescent="0.2">
      <c r="A579" s="1" t="str">
        <f>MID(Tabla1[[#This Row],[Org 2]],1,2)</f>
        <v>05</v>
      </c>
      <c r="B579" s="30" t="s">
        <v>271</v>
      </c>
      <c r="C579" s="30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2</v>
      </c>
      <c r="F579" s="12" t="str">
        <f t="shared" si="21"/>
        <v>21</v>
      </c>
      <c r="G579" s="30" t="s">
        <v>464</v>
      </c>
      <c r="H579" s="31" t="s">
        <v>465</v>
      </c>
      <c r="I579" s="32">
        <v>500</v>
      </c>
      <c r="J579" s="32">
        <v>0</v>
      </c>
      <c r="K579" s="32">
        <v>500</v>
      </c>
      <c r="L579" s="32">
        <v>0</v>
      </c>
      <c r="M579" s="32">
        <v>0</v>
      </c>
      <c r="N579" s="32">
        <v>0</v>
      </c>
      <c r="O579" s="32">
        <v>0</v>
      </c>
    </row>
    <row r="580" spans="1:15" x14ac:dyDescent="0.2">
      <c r="A580" s="1" t="str">
        <f>MID(Tabla1[[#This Row],[Org 2]],1,2)</f>
        <v>05</v>
      </c>
      <c r="B580" s="30" t="s">
        <v>271</v>
      </c>
      <c r="C580" s="30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2</v>
      </c>
      <c r="F580" s="12" t="str">
        <f t="shared" si="21"/>
        <v>22</v>
      </c>
      <c r="G580" s="30" t="s">
        <v>472</v>
      </c>
      <c r="H580" s="31" t="s">
        <v>473</v>
      </c>
      <c r="I580" s="32">
        <v>11000</v>
      </c>
      <c r="J580" s="32">
        <v>0</v>
      </c>
      <c r="K580" s="32">
        <v>11000</v>
      </c>
      <c r="L580" s="32">
        <v>11000</v>
      </c>
      <c r="M580" s="32">
        <v>11000</v>
      </c>
      <c r="N580" s="32">
        <v>0</v>
      </c>
      <c r="O580" s="32">
        <v>0</v>
      </c>
    </row>
    <row r="581" spans="1:15" x14ac:dyDescent="0.2">
      <c r="A581" s="1" t="str">
        <f>MID(Tabla1[[#This Row],[Org 2]],1,2)</f>
        <v>05</v>
      </c>
      <c r="B581" s="30" t="s">
        <v>271</v>
      </c>
      <c r="C581" s="30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2</v>
      </c>
      <c r="F581" s="12" t="str">
        <f t="shared" si="21"/>
        <v>22</v>
      </c>
      <c r="G581" s="30" t="s">
        <v>480</v>
      </c>
      <c r="H581" s="31" t="s">
        <v>481</v>
      </c>
      <c r="I581" s="32">
        <v>6000</v>
      </c>
      <c r="J581" s="32">
        <v>0</v>
      </c>
      <c r="K581" s="32">
        <v>6000</v>
      </c>
      <c r="L581" s="32">
        <v>1258.4000000000001</v>
      </c>
      <c r="M581" s="32">
        <v>1258.4000000000001</v>
      </c>
      <c r="N581" s="32">
        <v>1258.4000000000001</v>
      </c>
      <c r="O581" s="32">
        <v>1258.4000000000001</v>
      </c>
    </row>
    <row r="582" spans="1:15" x14ac:dyDescent="0.2">
      <c r="A582" s="1" t="str">
        <f>MID(Tabla1[[#This Row],[Org 2]],1,2)</f>
        <v>05</v>
      </c>
      <c r="B582" s="30" t="s">
        <v>271</v>
      </c>
      <c r="C582" s="30" t="s">
        <v>115</v>
      </c>
      <c r="D582" s="11" t="str">
        <f>VLOOKUP(Tabla1[[#This Row],[Prog.]],Hoja2!B:C,2,FALSE)</f>
        <v>Actuaciones en materia de comercio minorista</v>
      </c>
      <c r="E582" s="12" t="str">
        <f t="shared" si="20"/>
        <v>2</v>
      </c>
      <c r="F582" s="12" t="str">
        <f t="shared" si="21"/>
        <v>22</v>
      </c>
      <c r="G582" s="30" t="s">
        <v>482</v>
      </c>
      <c r="H582" s="31" t="s">
        <v>483</v>
      </c>
      <c r="I582" s="32">
        <v>8000</v>
      </c>
      <c r="J582" s="32">
        <v>0</v>
      </c>
      <c r="K582" s="32">
        <v>8000</v>
      </c>
      <c r="L582" s="32">
        <v>4302.1499999999996</v>
      </c>
      <c r="M582" s="32">
        <v>4302.1499999999996</v>
      </c>
      <c r="N582" s="32">
        <v>1783.3</v>
      </c>
      <c r="O582" s="32">
        <v>1549.3</v>
      </c>
    </row>
    <row r="583" spans="1:15" x14ac:dyDescent="0.2">
      <c r="A583" s="1" t="str">
        <f>MID(Tabla1[[#This Row],[Org 2]],1,2)</f>
        <v>05</v>
      </c>
      <c r="B583" s="30" t="s">
        <v>271</v>
      </c>
      <c r="C583" s="30" t="s">
        <v>115</v>
      </c>
      <c r="D583" s="11" t="str">
        <f>VLOOKUP(Tabla1[[#This Row],[Prog.]],Hoja2!B:C,2,FALSE)</f>
        <v>Actuaciones en materia de comercio minorista</v>
      </c>
      <c r="E583" s="12" t="str">
        <f t="shared" si="20"/>
        <v>2</v>
      </c>
      <c r="F583" s="12" t="str">
        <f t="shared" si="21"/>
        <v>22</v>
      </c>
      <c r="G583" s="30" t="s">
        <v>484</v>
      </c>
      <c r="H583" s="31" t="s">
        <v>485</v>
      </c>
      <c r="I583" s="32">
        <v>10000</v>
      </c>
      <c r="J583" s="32">
        <v>0</v>
      </c>
      <c r="K583" s="32">
        <v>10000</v>
      </c>
      <c r="L583" s="32">
        <v>7443.12</v>
      </c>
      <c r="M583" s="32">
        <v>7443.12</v>
      </c>
      <c r="N583" s="32">
        <v>6475.12</v>
      </c>
      <c r="O583" s="32">
        <v>6475.12</v>
      </c>
    </row>
    <row r="584" spans="1:15" x14ac:dyDescent="0.2">
      <c r="A584" s="1" t="str">
        <f>MID(Tabla1[[#This Row],[Org 2]],1,2)</f>
        <v>05</v>
      </c>
      <c r="B584" s="30" t="s">
        <v>271</v>
      </c>
      <c r="C584" s="30" t="s">
        <v>115</v>
      </c>
      <c r="D584" s="11" t="str">
        <f>VLOOKUP(Tabla1[[#This Row],[Prog.]],Hoja2!B:C,2,FALSE)</f>
        <v>Actuaciones en materia de comercio minorista</v>
      </c>
      <c r="E584" s="12" t="str">
        <f t="shared" si="20"/>
        <v>2</v>
      </c>
      <c r="F584" s="12" t="str">
        <f t="shared" si="21"/>
        <v>22</v>
      </c>
      <c r="G584" s="30" t="s">
        <v>488</v>
      </c>
      <c r="H584" s="31" t="s">
        <v>489</v>
      </c>
      <c r="I584" s="32">
        <v>18000</v>
      </c>
      <c r="J584" s="32">
        <v>0</v>
      </c>
      <c r="K584" s="32">
        <v>18000</v>
      </c>
      <c r="L584" s="32">
        <v>0</v>
      </c>
      <c r="M584" s="32">
        <v>0</v>
      </c>
      <c r="N584" s="32">
        <v>0</v>
      </c>
      <c r="O584" s="32">
        <v>0</v>
      </c>
    </row>
    <row r="585" spans="1:15" x14ac:dyDescent="0.2">
      <c r="A585" s="1" t="str">
        <f>MID(Tabla1[[#This Row],[Org 2]],1,2)</f>
        <v>05</v>
      </c>
      <c r="B585" s="30" t="s">
        <v>271</v>
      </c>
      <c r="C585" s="30" t="s">
        <v>115</v>
      </c>
      <c r="D585" s="11" t="str">
        <f>VLOOKUP(Tabla1[[#This Row],[Prog.]],Hoja2!B:C,2,FALSE)</f>
        <v>Actuaciones en materia de comercio minorista</v>
      </c>
      <c r="E585" s="12" t="str">
        <f t="shared" si="20"/>
        <v>2</v>
      </c>
      <c r="F585" s="12" t="str">
        <f t="shared" si="21"/>
        <v>22</v>
      </c>
      <c r="G585" s="30" t="s">
        <v>490</v>
      </c>
      <c r="H585" s="31" t="s">
        <v>491</v>
      </c>
      <c r="I585" s="32">
        <v>24000</v>
      </c>
      <c r="J585" s="32">
        <v>0</v>
      </c>
      <c r="K585" s="32">
        <v>24000</v>
      </c>
      <c r="L585" s="32">
        <v>2811.13</v>
      </c>
      <c r="M585" s="32">
        <v>2811.13</v>
      </c>
      <c r="N585" s="32">
        <v>633.13</v>
      </c>
      <c r="O585" s="32">
        <v>633.13</v>
      </c>
    </row>
    <row r="586" spans="1:15" x14ac:dyDescent="0.2">
      <c r="A586" s="1" t="str">
        <f>MID(Tabla1[[#This Row],[Org 2]],1,2)</f>
        <v>05</v>
      </c>
      <c r="B586" s="30" t="s">
        <v>271</v>
      </c>
      <c r="C586" s="30" t="s">
        <v>115</v>
      </c>
      <c r="D586" s="11" t="str">
        <f>VLOOKUP(Tabla1[[#This Row],[Prog.]],Hoja2!B:C,2,FALSE)</f>
        <v>Actuaciones en materia de comercio minorista</v>
      </c>
      <c r="E586" s="12" t="str">
        <f t="shared" si="20"/>
        <v>4</v>
      </c>
      <c r="F586" s="12" t="str">
        <f t="shared" si="21"/>
        <v>46</v>
      </c>
      <c r="G586" s="30" t="s">
        <v>716</v>
      </c>
      <c r="H586" s="31" t="s">
        <v>717</v>
      </c>
      <c r="I586" s="32">
        <v>1494400</v>
      </c>
      <c r="J586" s="32">
        <v>0</v>
      </c>
      <c r="K586" s="32">
        <v>1494400</v>
      </c>
      <c r="L586" s="32">
        <v>1494400</v>
      </c>
      <c r="M586" s="32">
        <v>1494400</v>
      </c>
      <c r="N586" s="32">
        <v>1494400</v>
      </c>
      <c r="O586" s="32">
        <v>1494400</v>
      </c>
    </row>
    <row r="587" spans="1:15" x14ac:dyDescent="0.2">
      <c r="A587" s="1" t="str">
        <f>MID(Tabla1[[#This Row],[Org 2]],1,2)</f>
        <v>05</v>
      </c>
      <c r="B587" s="30" t="s">
        <v>271</v>
      </c>
      <c r="C587" s="30" t="s">
        <v>115</v>
      </c>
      <c r="D587" s="11" t="str">
        <f>VLOOKUP(Tabla1[[#This Row],[Prog.]],Hoja2!B:C,2,FALSE)</f>
        <v>Actuaciones en materia de comercio minorista</v>
      </c>
      <c r="E587" s="12" t="str">
        <f t="shared" si="20"/>
        <v>4</v>
      </c>
      <c r="F587" s="12" t="str">
        <f t="shared" si="21"/>
        <v>48</v>
      </c>
      <c r="G587" s="30" t="s">
        <v>718</v>
      </c>
      <c r="H587" s="31" t="s">
        <v>719</v>
      </c>
      <c r="I587" s="32">
        <v>131739</v>
      </c>
      <c r="J587" s="32">
        <v>0</v>
      </c>
      <c r="K587" s="32">
        <v>131739</v>
      </c>
      <c r="L587" s="32">
        <v>26000</v>
      </c>
      <c r="M587" s="32">
        <v>26000</v>
      </c>
      <c r="N587" s="32">
        <v>26000</v>
      </c>
      <c r="O587" s="32">
        <v>26000</v>
      </c>
    </row>
    <row r="588" spans="1:15" x14ac:dyDescent="0.2">
      <c r="A588" s="1" t="str">
        <f>MID(Tabla1[[#This Row],[Org 2]],1,2)</f>
        <v>05</v>
      </c>
      <c r="B588" s="30" t="s">
        <v>271</v>
      </c>
      <c r="C588" s="30" t="s">
        <v>115</v>
      </c>
      <c r="D588" s="11" t="str">
        <f>VLOOKUP(Tabla1[[#This Row],[Prog.]],Hoja2!B:C,2,FALSE)</f>
        <v>Actuaciones en materia de comercio minorista</v>
      </c>
      <c r="E588" s="12" t="str">
        <f t="shared" si="20"/>
        <v>4</v>
      </c>
      <c r="F588" s="12" t="str">
        <f t="shared" si="21"/>
        <v>48</v>
      </c>
      <c r="G588" s="30" t="s">
        <v>720</v>
      </c>
      <c r="H588" s="31" t="s">
        <v>721</v>
      </c>
      <c r="I588" s="32">
        <v>29000</v>
      </c>
      <c r="J588" s="32">
        <v>0</v>
      </c>
      <c r="K588" s="32">
        <v>29000</v>
      </c>
      <c r="L588" s="32">
        <v>29000</v>
      </c>
      <c r="M588" s="32">
        <v>29000</v>
      </c>
      <c r="N588" s="32">
        <v>23200</v>
      </c>
      <c r="O588" s="32">
        <v>23200</v>
      </c>
    </row>
    <row r="589" spans="1:15" x14ac:dyDescent="0.2">
      <c r="A589" s="1" t="str">
        <f>MID(Tabla1[[#This Row],[Org 2]],1,2)</f>
        <v>05</v>
      </c>
      <c r="B589" s="30" t="s">
        <v>271</v>
      </c>
      <c r="C589" s="30" t="s">
        <v>115</v>
      </c>
      <c r="D589" s="11" t="str">
        <f>VLOOKUP(Tabla1[[#This Row],[Prog.]],Hoja2!B:C,2,FALSE)</f>
        <v>Actuaciones en materia de comercio minorista</v>
      </c>
      <c r="E589" s="12" t="str">
        <f t="shared" si="20"/>
        <v>4</v>
      </c>
      <c r="F589" s="12" t="str">
        <f t="shared" si="21"/>
        <v>48</v>
      </c>
      <c r="G589" s="30" t="s">
        <v>722</v>
      </c>
      <c r="H589" s="31" t="s">
        <v>723</v>
      </c>
      <c r="I589" s="32">
        <v>280000</v>
      </c>
      <c r="J589" s="32">
        <v>280000</v>
      </c>
      <c r="K589" s="32">
        <v>560000</v>
      </c>
      <c r="L589" s="32">
        <v>560000</v>
      </c>
      <c r="M589" s="32">
        <v>560000</v>
      </c>
      <c r="N589" s="32">
        <v>406000</v>
      </c>
      <c r="O589" s="32">
        <v>406000</v>
      </c>
    </row>
    <row r="590" spans="1:15" x14ac:dyDescent="0.2">
      <c r="A590" s="1" t="str">
        <f>MID(Tabla1[[#This Row],[Org 2]],1,2)</f>
        <v>05</v>
      </c>
      <c r="B590" s="30" t="s">
        <v>271</v>
      </c>
      <c r="C590" s="30" t="s">
        <v>115</v>
      </c>
      <c r="D590" s="11" t="str">
        <f>VLOOKUP(Tabla1[[#This Row],[Prog.]],Hoja2!B:C,2,FALSE)</f>
        <v>Actuaciones en materia de comercio minorista</v>
      </c>
      <c r="E590" s="12" t="str">
        <f t="shared" si="20"/>
        <v>4</v>
      </c>
      <c r="F590" s="12" t="str">
        <f t="shared" si="21"/>
        <v>48</v>
      </c>
      <c r="G590" s="30" t="s">
        <v>566</v>
      </c>
      <c r="H590" s="31" t="s">
        <v>565</v>
      </c>
      <c r="I590" s="32">
        <v>9300</v>
      </c>
      <c r="J590" s="32">
        <v>9232.7800000000007</v>
      </c>
      <c r="K590" s="32">
        <v>18532.78</v>
      </c>
      <c r="L590" s="32">
        <v>18532.78</v>
      </c>
      <c r="M590" s="32">
        <v>9232.7800000000007</v>
      </c>
      <c r="N590" s="32">
        <v>9232.7800000000007</v>
      </c>
      <c r="O590" s="32">
        <v>9232.7800000000007</v>
      </c>
    </row>
    <row r="591" spans="1:15" x14ac:dyDescent="0.2">
      <c r="A591" s="1" t="str">
        <f>MID(Tabla1[[#This Row],[Org 2]],1,2)</f>
        <v>06</v>
      </c>
      <c r="B591" s="30" t="s">
        <v>272</v>
      </c>
      <c r="C591" s="30" t="s">
        <v>119</v>
      </c>
      <c r="D591" s="11" t="str">
        <f>VLOOKUP(Tabla1[[#This Row],[Prog.]],Hoja2!B:C,2,FALSE)</f>
        <v>Dirección del área de educación y cultura</v>
      </c>
      <c r="E591" s="12" t="str">
        <f t="shared" si="20"/>
        <v>1</v>
      </c>
      <c r="F591" s="12" t="str">
        <f t="shared" si="21"/>
        <v>12</v>
      </c>
      <c r="G591" s="30" t="s">
        <v>435</v>
      </c>
      <c r="H591" s="31" t="s">
        <v>436</v>
      </c>
      <c r="I591" s="32">
        <v>61165</v>
      </c>
      <c r="J591" s="32">
        <v>0</v>
      </c>
      <c r="K591" s="32">
        <v>61165</v>
      </c>
      <c r="L591" s="32">
        <v>45777.66</v>
      </c>
      <c r="M591" s="32">
        <v>45777.66</v>
      </c>
      <c r="N591" s="32">
        <v>44909.72</v>
      </c>
      <c r="O591" s="32">
        <v>44909.72</v>
      </c>
    </row>
    <row r="592" spans="1:15" x14ac:dyDescent="0.2">
      <c r="A592" s="1" t="str">
        <f>MID(Tabla1[[#This Row],[Org 2]],1,2)</f>
        <v>06</v>
      </c>
      <c r="B592" s="30" t="s">
        <v>272</v>
      </c>
      <c r="C592" s="30" t="s">
        <v>119</v>
      </c>
      <c r="D592" s="11" t="str">
        <f>VLOOKUP(Tabla1[[#This Row],[Prog.]],Hoja2!B:C,2,FALSE)</f>
        <v>Dirección del área de educación y cultura</v>
      </c>
      <c r="E592" s="12" t="str">
        <f t="shared" si="20"/>
        <v>1</v>
      </c>
      <c r="F592" s="12" t="str">
        <f t="shared" si="21"/>
        <v>12</v>
      </c>
      <c r="G592" s="30" t="s">
        <v>439</v>
      </c>
      <c r="H592" s="31" t="s">
        <v>440</v>
      </c>
      <c r="I592" s="32">
        <v>23539</v>
      </c>
      <c r="J592" s="32">
        <v>0</v>
      </c>
      <c r="K592" s="32">
        <v>23539</v>
      </c>
      <c r="L592" s="32">
        <v>20321.05</v>
      </c>
      <c r="M592" s="32">
        <v>20321.05</v>
      </c>
      <c r="N592" s="32">
        <v>18209.740000000002</v>
      </c>
      <c r="O592" s="32">
        <v>18209.740000000002</v>
      </c>
    </row>
    <row r="593" spans="1:15" x14ac:dyDescent="0.2">
      <c r="A593" s="1" t="str">
        <f>MID(Tabla1[[#This Row],[Org 2]],1,2)</f>
        <v>06</v>
      </c>
      <c r="B593" s="30" t="s">
        <v>272</v>
      </c>
      <c r="C593" s="30" t="s">
        <v>119</v>
      </c>
      <c r="D593" s="11" t="str">
        <f>VLOOKUP(Tabla1[[#This Row],[Prog.]],Hoja2!B:C,2,FALSE)</f>
        <v>Dirección del área de educación y cultura</v>
      </c>
      <c r="E593" s="12" t="str">
        <f t="shared" si="20"/>
        <v>1</v>
      </c>
      <c r="F593" s="12" t="str">
        <f t="shared" si="21"/>
        <v>12</v>
      </c>
      <c r="G593" s="30" t="s">
        <v>441</v>
      </c>
      <c r="H593" s="31" t="s">
        <v>442</v>
      </c>
      <c r="I593" s="32">
        <v>9976</v>
      </c>
      <c r="J593" s="32">
        <v>0</v>
      </c>
      <c r="K593" s="32">
        <v>9976</v>
      </c>
      <c r="L593" s="32">
        <v>10126.07</v>
      </c>
      <c r="M593" s="32">
        <v>10126.07</v>
      </c>
      <c r="N593" s="32">
        <v>9796.7900000000009</v>
      </c>
      <c r="O593" s="32">
        <v>9796.7900000000009</v>
      </c>
    </row>
    <row r="594" spans="1:15" x14ac:dyDescent="0.2">
      <c r="A594" s="1" t="str">
        <f>MID(Tabla1[[#This Row],[Org 2]],1,2)</f>
        <v>06</v>
      </c>
      <c r="B594" s="30" t="s">
        <v>272</v>
      </c>
      <c r="C594" s="30" t="s">
        <v>119</v>
      </c>
      <c r="D594" s="11" t="str">
        <f>VLOOKUP(Tabla1[[#This Row],[Prog.]],Hoja2!B:C,2,FALSE)</f>
        <v>Dirección del área de educación y cultura</v>
      </c>
      <c r="E594" s="12" t="str">
        <f t="shared" si="20"/>
        <v>1</v>
      </c>
      <c r="F594" s="12" t="str">
        <f t="shared" si="21"/>
        <v>12</v>
      </c>
      <c r="G594" s="30" t="s">
        <v>443</v>
      </c>
      <c r="H594" s="31" t="s">
        <v>444</v>
      </c>
      <c r="I594" s="32">
        <v>20989</v>
      </c>
      <c r="J594" s="32">
        <v>0</v>
      </c>
      <c r="K594" s="32">
        <v>20989</v>
      </c>
      <c r="L594" s="32">
        <v>26889.57</v>
      </c>
      <c r="M594" s="32">
        <v>26889.57</v>
      </c>
      <c r="N594" s="32">
        <v>23926.78</v>
      </c>
      <c r="O594" s="32">
        <v>23926.78</v>
      </c>
    </row>
    <row r="595" spans="1:15" x14ac:dyDescent="0.2">
      <c r="A595" s="1" t="str">
        <f>MID(Tabla1[[#This Row],[Org 2]],1,2)</f>
        <v>06</v>
      </c>
      <c r="B595" s="30" t="s">
        <v>272</v>
      </c>
      <c r="C595" s="30" t="s">
        <v>119</v>
      </c>
      <c r="D595" s="11" t="str">
        <f>VLOOKUP(Tabla1[[#This Row],[Prog.]],Hoja2!B:C,2,FALSE)</f>
        <v>Dirección del área de educación y cultura</v>
      </c>
      <c r="E595" s="12" t="str">
        <f t="shared" si="20"/>
        <v>1</v>
      </c>
      <c r="F595" s="12" t="str">
        <f t="shared" si="21"/>
        <v>12</v>
      </c>
      <c r="G595" s="30" t="s">
        <v>445</v>
      </c>
      <c r="H595" s="31" t="s">
        <v>446</v>
      </c>
      <c r="I595" s="32">
        <v>61083</v>
      </c>
      <c r="J595" s="32">
        <v>0</v>
      </c>
      <c r="K595" s="32">
        <v>61083</v>
      </c>
      <c r="L595" s="32">
        <v>58299.74</v>
      </c>
      <c r="M595" s="32">
        <v>58299.74</v>
      </c>
      <c r="N595" s="32">
        <v>51123.88</v>
      </c>
      <c r="O595" s="32">
        <v>51123.88</v>
      </c>
    </row>
    <row r="596" spans="1:15" x14ac:dyDescent="0.2">
      <c r="A596" s="1" t="str">
        <f>MID(Tabla1[[#This Row],[Org 2]],1,2)</f>
        <v>06</v>
      </c>
      <c r="B596" s="30" t="s">
        <v>272</v>
      </c>
      <c r="C596" s="30" t="s">
        <v>119</v>
      </c>
      <c r="D596" s="11" t="str">
        <f>VLOOKUP(Tabla1[[#This Row],[Prog.]],Hoja2!B:C,2,FALSE)</f>
        <v>Dirección del área de educación y cultura</v>
      </c>
      <c r="E596" s="12" t="str">
        <f t="shared" si="20"/>
        <v>1</v>
      </c>
      <c r="F596" s="12" t="str">
        <f t="shared" si="21"/>
        <v>12</v>
      </c>
      <c r="G596" s="30" t="s">
        <v>447</v>
      </c>
      <c r="H596" s="31" t="s">
        <v>448</v>
      </c>
      <c r="I596" s="32">
        <v>150314</v>
      </c>
      <c r="J596" s="32">
        <v>-5000</v>
      </c>
      <c r="K596" s="32">
        <v>145314</v>
      </c>
      <c r="L596" s="32">
        <v>131268.35999999999</v>
      </c>
      <c r="M596" s="32">
        <v>131268.35999999999</v>
      </c>
      <c r="N596" s="32">
        <v>124700.22</v>
      </c>
      <c r="O596" s="32">
        <v>124700.22</v>
      </c>
    </row>
    <row r="597" spans="1:15" x14ac:dyDescent="0.2">
      <c r="A597" s="1" t="str">
        <f>MID(Tabla1[[#This Row],[Org 2]],1,2)</f>
        <v>06</v>
      </c>
      <c r="B597" s="30" t="s">
        <v>272</v>
      </c>
      <c r="C597" s="30" t="s">
        <v>119</v>
      </c>
      <c r="D597" s="11" t="str">
        <f>VLOOKUP(Tabla1[[#This Row],[Prog.]],Hoja2!B:C,2,FALSE)</f>
        <v>Dirección del área de educación y cultura</v>
      </c>
      <c r="E597" s="12" t="str">
        <f t="shared" si="20"/>
        <v>1</v>
      </c>
      <c r="F597" s="12" t="str">
        <f t="shared" si="21"/>
        <v>12</v>
      </c>
      <c r="G597" s="30" t="s">
        <v>449</v>
      </c>
      <c r="H597" s="31" t="s">
        <v>450</v>
      </c>
      <c r="I597" s="32">
        <v>9813</v>
      </c>
      <c r="J597" s="32">
        <v>0</v>
      </c>
      <c r="K597" s="32">
        <v>9813</v>
      </c>
      <c r="L597" s="32">
        <v>13412.85</v>
      </c>
      <c r="M597" s="32">
        <v>13412.85</v>
      </c>
      <c r="N597" s="32">
        <v>11358.42</v>
      </c>
      <c r="O597" s="32">
        <v>11358.42</v>
      </c>
    </row>
    <row r="598" spans="1:15" x14ac:dyDescent="0.2">
      <c r="A598" s="1" t="str">
        <f>MID(Tabla1[[#This Row],[Org 2]],1,2)</f>
        <v>06</v>
      </c>
      <c r="B598" s="30" t="s">
        <v>272</v>
      </c>
      <c r="C598" s="30" t="s">
        <v>119</v>
      </c>
      <c r="D598" s="11" t="str">
        <f>VLOOKUP(Tabla1[[#This Row],[Prog.]],Hoja2!B:C,2,FALSE)</f>
        <v>Dirección del área de educación y cultura</v>
      </c>
      <c r="E598" s="12" t="str">
        <f t="shared" si="20"/>
        <v>2</v>
      </c>
      <c r="F598" s="12" t="str">
        <f t="shared" si="21"/>
        <v>23</v>
      </c>
      <c r="G598" s="30" t="s">
        <v>492</v>
      </c>
      <c r="H598" s="31" t="s">
        <v>493</v>
      </c>
      <c r="I598" s="32">
        <v>500</v>
      </c>
      <c r="J598" s="32">
        <v>0</v>
      </c>
      <c r="K598" s="32">
        <v>500</v>
      </c>
      <c r="L598" s="32">
        <v>0</v>
      </c>
      <c r="M598" s="32">
        <v>0</v>
      </c>
      <c r="N598" s="32">
        <v>0</v>
      </c>
      <c r="O598" s="32">
        <v>0</v>
      </c>
    </row>
    <row r="599" spans="1:15" x14ac:dyDescent="0.2">
      <c r="A599" s="1" t="str">
        <f>MID(Tabla1[[#This Row],[Org 2]],1,2)</f>
        <v>06</v>
      </c>
      <c r="B599" s="30" t="s">
        <v>272</v>
      </c>
      <c r="C599" s="30" t="s">
        <v>119</v>
      </c>
      <c r="D599" s="11" t="str">
        <f>VLOOKUP(Tabla1[[#This Row],[Prog.]],Hoja2!B:C,2,FALSE)</f>
        <v>Dirección del área de educación y cultura</v>
      </c>
      <c r="E599" s="12" t="str">
        <f t="shared" si="20"/>
        <v>2</v>
      </c>
      <c r="F599" s="12" t="str">
        <f t="shared" si="21"/>
        <v>23</v>
      </c>
      <c r="G599" s="30" t="s">
        <v>494</v>
      </c>
      <c r="H599" s="31" t="s">
        <v>495</v>
      </c>
      <c r="I599" s="32">
        <v>0</v>
      </c>
      <c r="J599" s="32">
        <v>0</v>
      </c>
      <c r="K599" s="32">
        <v>0</v>
      </c>
      <c r="L599" s="32">
        <v>0</v>
      </c>
      <c r="M599" s="32">
        <v>0</v>
      </c>
      <c r="N599" s="32">
        <v>0</v>
      </c>
      <c r="O599" s="32">
        <v>0</v>
      </c>
    </row>
    <row r="600" spans="1:15" x14ac:dyDescent="0.2">
      <c r="A600" s="1" t="str">
        <f>MID(Tabla1[[#This Row],[Org 2]],1,2)</f>
        <v>06</v>
      </c>
      <c r="B600" s="30" t="s">
        <v>272</v>
      </c>
      <c r="C600" s="30" t="s">
        <v>120</v>
      </c>
      <c r="D600" s="11" t="str">
        <f>VLOOKUP(Tabla1[[#This Row],[Prog.]],Hoja2!B:C,2,FALSE)</f>
        <v>Escuelas infantiles</v>
      </c>
      <c r="E600" s="12" t="str">
        <f t="shared" si="20"/>
        <v>1</v>
      </c>
      <c r="F600" s="12" t="str">
        <f t="shared" si="21"/>
        <v>12</v>
      </c>
      <c r="G600" s="30" t="s">
        <v>435</v>
      </c>
      <c r="H600" s="31" t="s">
        <v>436</v>
      </c>
      <c r="I600" s="32">
        <v>17476</v>
      </c>
      <c r="J600" s="32">
        <v>0</v>
      </c>
      <c r="K600" s="32">
        <v>17476</v>
      </c>
      <c r="L600" s="32">
        <v>18753.68</v>
      </c>
      <c r="M600" s="32">
        <v>18753.68</v>
      </c>
      <c r="N600" s="32">
        <v>15546.91</v>
      </c>
      <c r="O600" s="32">
        <v>15546.91</v>
      </c>
    </row>
    <row r="601" spans="1:15" x14ac:dyDescent="0.2">
      <c r="A601" s="1" t="str">
        <f>MID(Tabla1[[#This Row],[Org 2]],1,2)</f>
        <v>06</v>
      </c>
      <c r="B601" s="30" t="s">
        <v>272</v>
      </c>
      <c r="C601" s="30" t="s">
        <v>120</v>
      </c>
      <c r="D601" s="11" t="str">
        <f>VLOOKUP(Tabla1[[#This Row],[Prog.]],Hoja2!B:C,2,FALSE)</f>
        <v>Escuelas infantiles</v>
      </c>
      <c r="E601" s="12" t="str">
        <f t="shared" si="20"/>
        <v>1</v>
      </c>
      <c r="F601" s="12" t="str">
        <f t="shared" si="21"/>
        <v>12</v>
      </c>
      <c r="G601" s="30" t="s">
        <v>437</v>
      </c>
      <c r="H601" s="31" t="s">
        <v>438</v>
      </c>
      <c r="I601" s="32">
        <v>43</v>
      </c>
      <c r="J601" s="32">
        <v>0</v>
      </c>
      <c r="K601" s="32">
        <v>43</v>
      </c>
      <c r="L601" s="32">
        <v>0</v>
      </c>
      <c r="M601" s="32">
        <v>0</v>
      </c>
      <c r="N601" s="32">
        <v>0</v>
      </c>
      <c r="O601" s="32">
        <v>0</v>
      </c>
    </row>
    <row r="602" spans="1:15" x14ac:dyDescent="0.2">
      <c r="A602" s="1" t="str">
        <f>MID(Tabla1[[#This Row],[Org 2]],1,2)</f>
        <v>06</v>
      </c>
      <c r="B602" s="30" t="s">
        <v>272</v>
      </c>
      <c r="C602" s="30" t="s">
        <v>120</v>
      </c>
      <c r="D602" s="11" t="str">
        <f>VLOOKUP(Tabla1[[#This Row],[Prog.]],Hoja2!B:C,2,FALSE)</f>
        <v>Escuelas infantiles</v>
      </c>
      <c r="E602" s="12" t="str">
        <f t="shared" si="20"/>
        <v>1</v>
      </c>
      <c r="F602" s="12" t="str">
        <f t="shared" si="21"/>
        <v>12</v>
      </c>
      <c r="G602" s="30" t="s">
        <v>441</v>
      </c>
      <c r="H602" s="31" t="s">
        <v>442</v>
      </c>
      <c r="I602" s="32">
        <v>9976</v>
      </c>
      <c r="J602" s="32">
        <v>0</v>
      </c>
      <c r="K602" s="32">
        <v>9976</v>
      </c>
      <c r="L602" s="32">
        <v>9686.2099999999991</v>
      </c>
      <c r="M602" s="32">
        <v>9686.2099999999991</v>
      </c>
      <c r="N602" s="32">
        <v>8244.59</v>
      </c>
      <c r="O602" s="32">
        <v>8244.59</v>
      </c>
    </row>
    <row r="603" spans="1:15" x14ac:dyDescent="0.2">
      <c r="A603" s="1" t="str">
        <f>MID(Tabla1[[#This Row],[Org 2]],1,2)</f>
        <v>06</v>
      </c>
      <c r="B603" s="30" t="s">
        <v>272</v>
      </c>
      <c r="C603" s="30" t="s">
        <v>120</v>
      </c>
      <c r="D603" s="11" t="str">
        <f>VLOOKUP(Tabla1[[#This Row],[Prog.]],Hoja2!B:C,2,FALSE)</f>
        <v>Escuelas infantiles</v>
      </c>
      <c r="E603" s="12" t="str">
        <f t="shared" si="20"/>
        <v>1</v>
      </c>
      <c r="F603" s="12" t="str">
        <f t="shared" si="21"/>
        <v>12</v>
      </c>
      <c r="G603" s="30" t="s">
        <v>443</v>
      </c>
      <c r="H603" s="31" t="s">
        <v>444</v>
      </c>
      <c r="I603" s="32">
        <v>8220</v>
      </c>
      <c r="J603" s="32">
        <v>0</v>
      </c>
      <c r="K603" s="32">
        <v>8220</v>
      </c>
      <c r="L603" s="32">
        <v>8426.73</v>
      </c>
      <c r="M603" s="32">
        <v>8426.73</v>
      </c>
      <c r="N603" s="32">
        <v>7220.12</v>
      </c>
      <c r="O603" s="32">
        <v>7220.12</v>
      </c>
    </row>
    <row r="604" spans="1:15" x14ac:dyDescent="0.2">
      <c r="A604" s="1" t="str">
        <f>MID(Tabla1[[#This Row],[Org 2]],1,2)</f>
        <v>06</v>
      </c>
      <c r="B604" s="30" t="s">
        <v>272</v>
      </c>
      <c r="C604" s="30" t="s">
        <v>120</v>
      </c>
      <c r="D604" s="11" t="str">
        <f>VLOOKUP(Tabla1[[#This Row],[Prog.]],Hoja2!B:C,2,FALSE)</f>
        <v>Escuelas infantiles</v>
      </c>
      <c r="E604" s="12" t="str">
        <f t="shared" si="20"/>
        <v>1</v>
      </c>
      <c r="F604" s="12" t="str">
        <f t="shared" si="21"/>
        <v>12</v>
      </c>
      <c r="G604" s="30" t="s">
        <v>445</v>
      </c>
      <c r="H604" s="31" t="s">
        <v>446</v>
      </c>
      <c r="I604" s="32">
        <v>14824</v>
      </c>
      <c r="J604" s="32">
        <v>0</v>
      </c>
      <c r="K604" s="32">
        <v>14824</v>
      </c>
      <c r="L604" s="32">
        <v>16049.5</v>
      </c>
      <c r="M604" s="32">
        <v>16049.5</v>
      </c>
      <c r="N604" s="32">
        <v>12787.49</v>
      </c>
      <c r="O604" s="32">
        <v>12787.49</v>
      </c>
    </row>
    <row r="605" spans="1:15" x14ac:dyDescent="0.2">
      <c r="A605" s="1" t="str">
        <f>MID(Tabla1[[#This Row],[Org 2]],1,2)</f>
        <v>06</v>
      </c>
      <c r="B605" s="30" t="s">
        <v>272</v>
      </c>
      <c r="C605" s="30" t="s">
        <v>120</v>
      </c>
      <c r="D605" s="11" t="str">
        <f>VLOOKUP(Tabla1[[#This Row],[Prog.]],Hoja2!B:C,2,FALSE)</f>
        <v>Escuelas infantiles</v>
      </c>
      <c r="E605" s="12" t="str">
        <f t="shared" si="20"/>
        <v>1</v>
      </c>
      <c r="F605" s="12" t="str">
        <f t="shared" si="21"/>
        <v>12</v>
      </c>
      <c r="G605" s="30" t="s">
        <v>447</v>
      </c>
      <c r="H605" s="31" t="s">
        <v>448</v>
      </c>
      <c r="I605" s="32">
        <v>39683</v>
      </c>
      <c r="J605" s="32">
        <v>0</v>
      </c>
      <c r="K605" s="32">
        <v>39683</v>
      </c>
      <c r="L605" s="32">
        <v>40020.6</v>
      </c>
      <c r="M605" s="32">
        <v>40020.6</v>
      </c>
      <c r="N605" s="32">
        <v>34241.15</v>
      </c>
      <c r="O605" s="32">
        <v>34241.15</v>
      </c>
    </row>
    <row r="606" spans="1:15" x14ac:dyDescent="0.2">
      <c r="A606" s="1" t="str">
        <f>MID(Tabla1[[#This Row],[Org 2]],1,2)</f>
        <v>06</v>
      </c>
      <c r="B606" s="30" t="s">
        <v>272</v>
      </c>
      <c r="C606" s="30" t="s">
        <v>120</v>
      </c>
      <c r="D606" s="11" t="str">
        <f>VLOOKUP(Tabla1[[#This Row],[Prog.]],Hoja2!B:C,2,FALSE)</f>
        <v>Escuelas infantiles</v>
      </c>
      <c r="E606" s="12" t="str">
        <f t="shared" si="20"/>
        <v>1</v>
      </c>
      <c r="F606" s="12" t="str">
        <f t="shared" si="21"/>
        <v>12</v>
      </c>
      <c r="G606" s="30" t="s">
        <v>449</v>
      </c>
      <c r="H606" s="31" t="s">
        <v>450</v>
      </c>
      <c r="I606" s="32">
        <v>5114</v>
      </c>
      <c r="J606" s="32">
        <v>0</v>
      </c>
      <c r="K606" s="32">
        <v>5114</v>
      </c>
      <c r="L606" s="32">
        <v>5978.98</v>
      </c>
      <c r="M606" s="32">
        <v>5978.98</v>
      </c>
      <c r="N606" s="32">
        <v>4608.37</v>
      </c>
      <c r="O606" s="32">
        <v>4608.37</v>
      </c>
    </row>
    <row r="607" spans="1:15" x14ac:dyDescent="0.2">
      <c r="A607" s="1" t="str">
        <f>MID(Tabla1[[#This Row],[Org 2]],1,2)</f>
        <v>06</v>
      </c>
      <c r="B607" s="30" t="s">
        <v>272</v>
      </c>
      <c r="C607" s="30" t="s">
        <v>120</v>
      </c>
      <c r="D607" s="11" t="str">
        <f>VLOOKUP(Tabla1[[#This Row],[Prog.]],Hoja2!B:C,2,FALSE)</f>
        <v>Escuelas infantiles</v>
      </c>
      <c r="E607" s="12" t="str">
        <f t="shared" si="20"/>
        <v>2</v>
      </c>
      <c r="F607" s="12" t="str">
        <f t="shared" si="21"/>
        <v>21</v>
      </c>
      <c r="G607" s="30" t="s">
        <v>462</v>
      </c>
      <c r="H607" s="31" t="s">
        <v>463</v>
      </c>
      <c r="I607" s="32">
        <v>15000</v>
      </c>
      <c r="J607" s="32">
        <v>0</v>
      </c>
      <c r="K607" s="32">
        <v>15000</v>
      </c>
      <c r="L607" s="32">
        <v>20567.46</v>
      </c>
      <c r="M607" s="32">
        <v>15862.97</v>
      </c>
      <c r="N607" s="32">
        <v>14790.43</v>
      </c>
      <c r="O607" s="32">
        <v>14790.43</v>
      </c>
    </row>
    <row r="608" spans="1:15" x14ac:dyDescent="0.2">
      <c r="A608" s="1" t="str">
        <f>MID(Tabla1[[#This Row],[Org 2]],1,2)</f>
        <v>06</v>
      </c>
      <c r="B608" s="30" t="s">
        <v>272</v>
      </c>
      <c r="C608" s="30" t="s">
        <v>120</v>
      </c>
      <c r="D608" s="11" t="str">
        <f>VLOOKUP(Tabla1[[#This Row],[Prog.]],Hoja2!B:C,2,FALSE)</f>
        <v>Escuelas infantiles</v>
      </c>
      <c r="E608" s="12" t="str">
        <f t="shared" si="20"/>
        <v>2</v>
      </c>
      <c r="F608" s="12" t="str">
        <f t="shared" si="21"/>
        <v>21</v>
      </c>
      <c r="G608" s="30" t="s">
        <v>464</v>
      </c>
      <c r="H608" s="31" t="s">
        <v>465</v>
      </c>
      <c r="I608" s="32">
        <v>36000</v>
      </c>
      <c r="J608" s="32">
        <v>0</v>
      </c>
      <c r="K608" s="32">
        <v>36000</v>
      </c>
      <c r="L608" s="32">
        <v>30859.51</v>
      </c>
      <c r="M608" s="32">
        <v>30859.51</v>
      </c>
      <c r="N608" s="32">
        <v>24337.89</v>
      </c>
      <c r="O608" s="32">
        <v>24337.89</v>
      </c>
    </row>
    <row r="609" spans="1:15" x14ac:dyDescent="0.2">
      <c r="A609" s="1" t="str">
        <f>MID(Tabla1[[#This Row],[Org 2]],1,2)</f>
        <v>06</v>
      </c>
      <c r="B609" s="30" t="s">
        <v>272</v>
      </c>
      <c r="C609" s="30" t="s">
        <v>120</v>
      </c>
      <c r="D609" s="11" t="str">
        <f>VLOOKUP(Tabla1[[#This Row],[Prog.]],Hoja2!B:C,2,FALSE)</f>
        <v>Escuelas infantiles</v>
      </c>
      <c r="E609" s="12" t="str">
        <f t="shared" si="20"/>
        <v>2</v>
      </c>
      <c r="F609" s="12" t="str">
        <f t="shared" si="21"/>
        <v>22</v>
      </c>
      <c r="G609" s="30" t="s">
        <v>472</v>
      </c>
      <c r="H609" s="31" t="s">
        <v>473</v>
      </c>
      <c r="I609" s="32">
        <v>49000</v>
      </c>
      <c r="J609" s="32">
        <v>0</v>
      </c>
      <c r="K609" s="32">
        <v>49000</v>
      </c>
      <c r="L609" s="32">
        <v>49000</v>
      </c>
      <c r="M609" s="32">
        <v>49000</v>
      </c>
      <c r="N609" s="32">
        <v>28350.81</v>
      </c>
      <c r="O609" s="32">
        <v>28350.81</v>
      </c>
    </row>
    <row r="610" spans="1:15" x14ac:dyDescent="0.2">
      <c r="A610" s="1" t="str">
        <f>MID(Tabla1[[#This Row],[Org 2]],1,2)</f>
        <v>06</v>
      </c>
      <c r="B610" s="30" t="s">
        <v>272</v>
      </c>
      <c r="C610" s="30" t="s">
        <v>120</v>
      </c>
      <c r="D610" s="11" t="str">
        <f>VLOOKUP(Tabla1[[#This Row],[Prog.]],Hoja2!B:C,2,FALSE)</f>
        <v>Escuelas infantiles</v>
      </c>
      <c r="E610" s="12" t="str">
        <f t="shared" si="20"/>
        <v>2</v>
      </c>
      <c r="F610" s="12" t="str">
        <f t="shared" si="21"/>
        <v>22</v>
      </c>
      <c r="G610" s="30" t="s">
        <v>606</v>
      </c>
      <c r="H610" s="31" t="s">
        <v>607</v>
      </c>
      <c r="I610" s="32">
        <v>75500</v>
      </c>
      <c r="J610" s="32">
        <v>0</v>
      </c>
      <c r="K610" s="32">
        <v>75500</v>
      </c>
      <c r="L610" s="32">
        <v>74770</v>
      </c>
      <c r="M610" s="32">
        <v>74770</v>
      </c>
      <c r="N610" s="32">
        <v>55815.01</v>
      </c>
      <c r="O610" s="32">
        <v>55815.01</v>
      </c>
    </row>
    <row r="611" spans="1:15" x14ac:dyDescent="0.2">
      <c r="A611" s="1" t="str">
        <f>MID(Tabla1[[#This Row],[Org 2]],1,2)</f>
        <v>06</v>
      </c>
      <c r="B611" s="30" t="s">
        <v>272</v>
      </c>
      <c r="C611" s="30" t="s">
        <v>120</v>
      </c>
      <c r="D611" s="11" t="str">
        <f>VLOOKUP(Tabla1[[#This Row],[Prog.]],Hoja2!B:C,2,FALSE)</f>
        <v>Escuelas infantiles</v>
      </c>
      <c r="E611" s="12" t="str">
        <f t="shared" si="20"/>
        <v>2</v>
      </c>
      <c r="F611" s="12" t="str">
        <f t="shared" si="21"/>
        <v>22</v>
      </c>
      <c r="G611" s="30" t="s">
        <v>476</v>
      </c>
      <c r="H611" s="31" t="s">
        <v>477</v>
      </c>
      <c r="I611" s="32">
        <v>3000</v>
      </c>
      <c r="J611" s="32">
        <v>0</v>
      </c>
      <c r="K611" s="32">
        <v>3000</v>
      </c>
      <c r="L611" s="32">
        <v>575.57000000000005</v>
      </c>
      <c r="M611" s="32">
        <v>575.57000000000005</v>
      </c>
      <c r="N611" s="32">
        <v>354.96</v>
      </c>
      <c r="O611" s="32">
        <v>354.96</v>
      </c>
    </row>
    <row r="612" spans="1:15" x14ac:dyDescent="0.2">
      <c r="A612" s="1" t="str">
        <f>MID(Tabla1[[#This Row],[Org 2]],1,2)</f>
        <v>06</v>
      </c>
      <c r="B612" s="30" t="s">
        <v>272</v>
      </c>
      <c r="C612" s="30" t="s">
        <v>120</v>
      </c>
      <c r="D612" s="11" t="str">
        <f>VLOOKUP(Tabla1[[#This Row],[Prog.]],Hoja2!B:C,2,FALSE)</f>
        <v>Escuelas infantiles</v>
      </c>
      <c r="E612" s="12" t="str">
        <f t="shared" si="20"/>
        <v>2</v>
      </c>
      <c r="F612" s="12" t="str">
        <f t="shared" si="21"/>
        <v>22</v>
      </c>
      <c r="G612" s="30" t="s">
        <v>480</v>
      </c>
      <c r="H612" s="31" t="s">
        <v>481</v>
      </c>
      <c r="I612" s="32">
        <v>2000</v>
      </c>
      <c r="J612" s="32">
        <v>0</v>
      </c>
      <c r="K612" s="32">
        <v>2000</v>
      </c>
      <c r="L612" s="32">
        <v>444.68</v>
      </c>
      <c r="M612" s="32">
        <v>444.68</v>
      </c>
      <c r="N612" s="32">
        <v>444.68</v>
      </c>
      <c r="O612" s="32">
        <v>444.68</v>
      </c>
    </row>
    <row r="613" spans="1:15" x14ac:dyDescent="0.2">
      <c r="A613" s="1" t="str">
        <f>MID(Tabla1[[#This Row],[Org 2]],1,2)</f>
        <v>06</v>
      </c>
      <c r="B613" s="30" t="s">
        <v>272</v>
      </c>
      <c r="C613" s="30" t="s">
        <v>120</v>
      </c>
      <c r="D613" s="11" t="str">
        <f>VLOOKUP(Tabla1[[#This Row],[Prog.]],Hoja2!B:C,2,FALSE)</f>
        <v>Escuelas infantiles</v>
      </c>
      <c r="E613" s="12" t="str">
        <f t="shared" si="20"/>
        <v>2</v>
      </c>
      <c r="F613" s="12" t="str">
        <f t="shared" si="21"/>
        <v>22</v>
      </c>
      <c r="G613" s="30" t="s">
        <v>724</v>
      </c>
      <c r="H613" s="31" t="s">
        <v>725</v>
      </c>
      <c r="I613" s="32">
        <v>50000</v>
      </c>
      <c r="J613" s="32">
        <v>-22000</v>
      </c>
      <c r="K613" s="32">
        <v>28000</v>
      </c>
      <c r="L613" s="32">
        <v>19148.77</v>
      </c>
      <c r="M613" s="32">
        <v>19148.77</v>
      </c>
      <c r="N613" s="32">
        <v>5579.11</v>
      </c>
      <c r="O613" s="32">
        <v>5579.11</v>
      </c>
    </row>
    <row r="614" spans="1:15" x14ac:dyDescent="0.2">
      <c r="A614" s="1" t="str">
        <f>MID(Tabla1[[#This Row],[Org 2]],1,2)</f>
        <v>06</v>
      </c>
      <c r="B614" s="30" t="s">
        <v>272</v>
      </c>
      <c r="C614" s="30" t="s">
        <v>120</v>
      </c>
      <c r="D614" s="11" t="str">
        <f>VLOOKUP(Tabla1[[#This Row],[Prog.]],Hoja2!B:C,2,FALSE)</f>
        <v>Escuelas infantiles</v>
      </c>
      <c r="E614" s="12" t="str">
        <f t="shared" si="20"/>
        <v>2</v>
      </c>
      <c r="F614" s="12" t="str">
        <f t="shared" si="21"/>
        <v>22</v>
      </c>
      <c r="G614" s="30" t="s">
        <v>726</v>
      </c>
      <c r="H614" s="31" t="s">
        <v>727</v>
      </c>
      <c r="I614" s="32">
        <v>15617</v>
      </c>
      <c r="J614" s="32">
        <v>0</v>
      </c>
      <c r="K614" s="32">
        <v>15617</v>
      </c>
      <c r="L614" s="32">
        <v>15617.28</v>
      </c>
      <c r="M614" s="32">
        <v>15617.28</v>
      </c>
      <c r="N614" s="32">
        <v>14226.82</v>
      </c>
      <c r="O614" s="32">
        <v>14226.82</v>
      </c>
    </row>
    <row r="615" spans="1:15" x14ac:dyDescent="0.2">
      <c r="A615" s="1" t="str">
        <f>MID(Tabla1[[#This Row],[Org 2]],1,2)</f>
        <v>06</v>
      </c>
      <c r="B615" s="30" t="s">
        <v>272</v>
      </c>
      <c r="C615" s="30" t="s">
        <v>120</v>
      </c>
      <c r="D615" s="11" t="str">
        <f>VLOOKUP(Tabla1[[#This Row],[Prog.]],Hoja2!B:C,2,FALSE)</f>
        <v>Escuelas infantiles</v>
      </c>
      <c r="E615" s="12" t="str">
        <f t="shared" si="20"/>
        <v>2</v>
      </c>
      <c r="F615" s="12" t="str">
        <f t="shared" si="21"/>
        <v>22</v>
      </c>
      <c r="G615" s="30" t="s">
        <v>484</v>
      </c>
      <c r="H615" s="31" t="s">
        <v>485</v>
      </c>
      <c r="I615" s="32">
        <v>6000</v>
      </c>
      <c r="J615" s="32">
        <v>0</v>
      </c>
      <c r="K615" s="32">
        <v>6000</v>
      </c>
      <c r="L615" s="32">
        <v>2398</v>
      </c>
      <c r="M615" s="32">
        <v>2398</v>
      </c>
      <c r="N615" s="32">
        <v>198</v>
      </c>
      <c r="O615" s="32">
        <v>198</v>
      </c>
    </row>
    <row r="616" spans="1:15" x14ac:dyDescent="0.2">
      <c r="A616" s="1" t="str">
        <f>MID(Tabla1[[#This Row],[Org 2]],1,2)</f>
        <v>06</v>
      </c>
      <c r="B616" s="30" t="s">
        <v>272</v>
      </c>
      <c r="C616" s="30" t="s">
        <v>120</v>
      </c>
      <c r="D616" s="11" t="str">
        <f>VLOOKUP(Tabla1[[#This Row],[Prog.]],Hoja2!B:C,2,FALSE)</f>
        <v>Escuelas infantiles</v>
      </c>
      <c r="E616" s="12" t="str">
        <f t="shared" si="20"/>
        <v>2</v>
      </c>
      <c r="F616" s="12" t="str">
        <f t="shared" si="21"/>
        <v>22</v>
      </c>
      <c r="G616" s="30" t="s">
        <v>486</v>
      </c>
      <c r="H616" s="31" t="s">
        <v>487</v>
      </c>
      <c r="I616" s="32">
        <v>222000</v>
      </c>
      <c r="J616" s="32">
        <v>0</v>
      </c>
      <c r="K616" s="32">
        <v>222000</v>
      </c>
      <c r="L616" s="32">
        <v>222947.64</v>
      </c>
      <c r="M616" s="32">
        <v>222947.64</v>
      </c>
      <c r="N616" s="32">
        <v>167210.73000000001</v>
      </c>
      <c r="O616" s="32">
        <v>167210.73000000001</v>
      </c>
    </row>
    <row r="617" spans="1:15" x14ac:dyDescent="0.2">
      <c r="A617" s="1" t="str">
        <f>MID(Tabla1[[#This Row],[Org 2]],1,2)</f>
        <v>06</v>
      </c>
      <c r="B617" s="30" t="s">
        <v>272</v>
      </c>
      <c r="C617" s="30" t="s">
        <v>120</v>
      </c>
      <c r="D617" s="11" t="str">
        <f>VLOOKUP(Tabla1[[#This Row],[Prog.]],Hoja2!B:C,2,FALSE)</f>
        <v>Escuelas infantiles</v>
      </c>
      <c r="E617" s="12" t="str">
        <f t="shared" si="20"/>
        <v>2</v>
      </c>
      <c r="F617" s="12" t="str">
        <f t="shared" si="21"/>
        <v>22</v>
      </c>
      <c r="G617" s="30" t="s">
        <v>490</v>
      </c>
      <c r="H617" s="31" t="s">
        <v>728</v>
      </c>
      <c r="I617" s="32">
        <v>3524500</v>
      </c>
      <c r="J617" s="32">
        <v>-63625</v>
      </c>
      <c r="K617" s="32">
        <v>3460875</v>
      </c>
      <c r="L617" s="32">
        <v>3444446.97</v>
      </c>
      <c r="M617" s="32">
        <v>3444205.9</v>
      </c>
      <c r="N617" s="32">
        <v>2594883.66</v>
      </c>
      <c r="O617" s="32">
        <v>2594883.66</v>
      </c>
    </row>
    <row r="618" spans="1:15" x14ac:dyDescent="0.2">
      <c r="A618" s="1" t="str">
        <f>MID(Tabla1[[#This Row],[Org 2]],1,2)</f>
        <v>06</v>
      </c>
      <c r="B618" s="30" t="s">
        <v>272</v>
      </c>
      <c r="C618" s="30" t="s">
        <v>120</v>
      </c>
      <c r="D618" s="11" t="str">
        <f>VLOOKUP(Tabla1[[#This Row],[Prog.]],Hoja2!B:C,2,FALSE)</f>
        <v>Escuelas infantiles</v>
      </c>
      <c r="E618" s="12" t="str">
        <f t="shared" si="20"/>
        <v>4</v>
      </c>
      <c r="F618" s="12" t="str">
        <f t="shared" si="21"/>
        <v>48</v>
      </c>
      <c r="G618" s="30" t="s">
        <v>729</v>
      </c>
      <c r="H618" s="31" t="s">
        <v>730</v>
      </c>
      <c r="I618" s="32">
        <v>16800</v>
      </c>
      <c r="J618" s="32">
        <v>0</v>
      </c>
      <c r="K618" s="32">
        <v>16800</v>
      </c>
      <c r="L618" s="32">
        <v>16800</v>
      </c>
      <c r="M618" s="32">
        <v>16799.990000000002</v>
      </c>
      <c r="N618" s="32">
        <v>16799.990000000002</v>
      </c>
      <c r="O618" s="32">
        <v>16799.990000000002</v>
      </c>
    </row>
    <row r="619" spans="1:15" x14ac:dyDescent="0.2">
      <c r="A619" s="1" t="str">
        <f>MID(Tabla1[[#This Row],[Org 2]],1,2)</f>
        <v>06</v>
      </c>
      <c r="B619" s="30" t="s">
        <v>272</v>
      </c>
      <c r="C619" s="30" t="s">
        <v>120</v>
      </c>
      <c r="D619" s="11" t="str">
        <f>VLOOKUP(Tabla1[[#This Row],[Prog.]],Hoja2!B:C,2,FALSE)</f>
        <v>Escuelas infantiles</v>
      </c>
      <c r="E619" s="12" t="str">
        <f t="shared" si="20"/>
        <v>4</v>
      </c>
      <c r="F619" s="12" t="str">
        <f t="shared" si="21"/>
        <v>48</v>
      </c>
      <c r="G619" s="30" t="s">
        <v>731</v>
      </c>
      <c r="H619" s="31" t="s">
        <v>732</v>
      </c>
      <c r="I619" s="32">
        <v>8100</v>
      </c>
      <c r="J619" s="32">
        <v>0</v>
      </c>
      <c r="K619" s="32">
        <v>8100</v>
      </c>
      <c r="L619" s="32">
        <v>8100</v>
      </c>
      <c r="M619" s="32">
        <v>8100</v>
      </c>
      <c r="N619" s="32">
        <v>8100</v>
      </c>
      <c r="O619" s="32">
        <v>8100</v>
      </c>
    </row>
    <row r="620" spans="1:15" x14ac:dyDescent="0.2">
      <c r="A620" s="1" t="str">
        <f>MID(Tabla1[[#This Row],[Org 2]],1,2)</f>
        <v>06</v>
      </c>
      <c r="B620" s="30" t="s">
        <v>272</v>
      </c>
      <c r="C620" s="30" t="s">
        <v>120</v>
      </c>
      <c r="D620" s="11" t="str">
        <f>VLOOKUP(Tabla1[[#This Row],[Prog.]],Hoja2!B:C,2,FALSE)</f>
        <v>Escuelas infantiles</v>
      </c>
      <c r="E620" s="12" t="str">
        <f t="shared" si="20"/>
        <v>4</v>
      </c>
      <c r="F620" s="12" t="str">
        <f t="shared" si="21"/>
        <v>48</v>
      </c>
      <c r="G620" s="30" t="s">
        <v>733</v>
      </c>
      <c r="H620" s="31" t="s">
        <v>734</v>
      </c>
      <c r="I620" s="32">
        <v>4500</v>
      </c>
      <c r="J620" s="32">
        <v>0</v>
      </c>
      <c r="K620" s="32">
        <v>4500</v>
      </c>
      <c r="L620" s="32">
        <v>4500</v>
      </c>
      <c r="M620" s="32">
        <v>4500</v>
      </c>
      <c r="N620" s="32">
        <v>4500</v>
      </c>
      <c r="O620" s="32">
        <v>4500</v>
      </c>
    </row>
    <row r="621" spans="1:15" x14ac:dyDescent="0.2">
      <c r="A621" s="1" t="str">
        <f>MID(Tabla1[[#This Row],[Org 2]],1,2)</f>
        <v>06</v>
      </c>
      <c r="B621" s="30" t="s">
        <v>272</v>
      </c>
      <c r="C621" s="30" t="s">
        <v>120</v>
      </c>
      <c r="D621" s="11" t="str">
        <f>VLOOKUP(Tabla1[[#This Row],[Prog.]],Hoja2!B:C,2,FALSE)</f>
        <v>Escuelas infantiles</v>
      </c>
      <c r="E621" s="12" t="str">
        <f t="shared" si="20"/>
        <v>4</v>
      </c>
      <c r="F621" s="12" t="str">
        <f t="shared" si="21"/>
        <v>48</v>
      </c>
      <c r="G621" s="30" t="s">
        <v>735</v>
      </c>
      <c r="H621" s="31" t="s">
        <v>736</v>
      </c>
      <c r="I621" s="32">
        <v>4900</v>
      </c>
      <c r="J621" s="32">
        <v>0</v>
      </c>
      <c r="K621" s="32">
        <v>4900</v>
      </c>
      <c r="L621" s="32">
        <v>4900</v>
      </c>
      <c r="M621" s="32">
        <v>4900</v>
      </c>
      <c r="N621" s="32">
        <v>4900</v>
      </c>
      <c r="O621" s="32">
        <v>4900</v>
      </c>
    </row>
    <row r="622" spans="1:15" x14ac:dyDescent="0.2">
      <c r="A622" s="1" t="str">
        <f>MID(Tabla1[[#This Row],[Org 2]],1,2)</f>
        <v>06</v>
      </c>
      <c r="B622" s="30" t="s">
        <v>272</v>
      </c>
      <c r="C622" s="30" t="s">
        <v>120</v>
      </c>
      <c r="D622" s="11" t="str">
        <f>VLOOKUP(Tabla1[[#This Row],[Prog.]],Hoja2!B:C,2,FALSE)</f>
        <v>Escuelas infantiles</v>
      </c>
      <c r="E622" s="12" t="str">
        <f t="shared" si="20"/>
        <v>4</v>
      </c>
      <c r="F622" s="12" t="str">
        <f t="shared" si="21"/>
        <v>48</v>
      </c>
      <c r="G622" s="30" t="s">
        <v>737</v>
      </c>
      <c r="H622" s="31" t="s">
        <v>738</v>
      </c>
      <c r="I622" s="32">
        <v>3000</v>
      </c>
      <c r="J622" s="32">
        <v>0</v>
      </c>
      <c r="K622" s="32">
        <v>3000</v>
      </c>
      <c r="L622" s="32">
        <v>3000</v>
      </c>
      <c r="M622" s="32">
        <v>3000</v>
      </c>
      <c r="N622" s="32">
        <v>3000</v>
      </c>
      <c r="O622" s="32">
        <v>3000</v>
      </c>
    </row>
    <row r="623" spans="1:15" x14ac:dyDescent="0.2">
      <c r="A623" s="1" t="str">
        <f>MID(Tabla1[[#This Row],[Org 2]],1,2)</f>
        <v>06</v>
      </c>
      <c r="B623" s="30" t="s">
        <v>272</v>
      </c>
      <c r="C623" s="30" t="s">
        <v>120</v>
      </c>
      <c r="D623" s="11" t="str">
        <f>VLOOKUP(Tabla1[[#This Row],[Prog.]],Hoja2!B:C,2,FALSE)</f>
        <v>Escuelas infantiles</v>
      </c>
      <c r="E623" s="12" t="str">
        <f t="shared" si="20"/>
        <v>6</v>
      </c>
      <c r="F623" s="12" t="str">
        <f t="shared" si="21"/>
        <v>63</v>
      </c>
      <c r="G623" s="30" t="s">
        <v>544</v>
      </c>
      <c r="H623" s="31" t="s">
        <v>537</v>
      </c>
      <c r="I623" s="32">
        <v>48400</v>
      </c>
      <c r="J623" s="32">
        <v>22000</v>
      </c>
      <c r="K623" s="32">
        <v>70400</v>
      </c>
      <c r="L623" s="32">
        <v>53546.85</v>
      </c>
      <c r="M623" s="32">
        <v>53546.85</v>
      </c>
      <c r="N623" s="32">
        <v>0</v>
      </c>
      <c r="O623" s="32">
        <v>0</v>
      </c>
    </row>
    <row r="624" spans="1:15" x14ac:dyDescent="0.2">
      <c r="A624" s="1" t="str">
        <f>MID(Tabla1[[#This Row],[Org 2]],1,2)</f>
        <v>06</v>
      </c>
      <c r="B624" s="30" t="s">
        <v>272</v>
      </c>
      <c r="C624" s="30" t="s">
        <v>120</v>
      </c>
      <c r="D624" s="11" t="str">
        <f>VLOOKUP(Tabla1[[#This Row],[Prog.]],Hoja2!B:C,2,FALSE)</f>
        <v>Escuelas infantiles</v>
      </c>
      <c r="E624" s="12" t="str">
        <f t="shared" si="20"/>
        <v>6</v>
      </c>
      <c r="F624" s="12" t="str">
        <f t="shared" si="21"/>
        <v>63</v>
      </c>
      <c r="G624" s="30" t="s">
        <v>545</v>
      </c>
      <c r="H624" s="31" t="s">
        <v>539</v>
      </c>
      <c r="I624" s="32">
        <v>10000</v>
      </c>
      <c r="J624" s="32">
        <v>0</v>
      </c>
      <c r="K624" s="32">
        <v>10000</v>
      </c>
      <c r="L624" s="32">
        <v>10456.5</v>
      </c>
      <c r="M624" s="32">
        <v>10456.5</v>
      </c>
      <c r="N624" s="32">
        <v>10456.49</v>
      </c>
      <c r="O624" s="32">
        <v>10456.49</v>
      </c>
    </row>
    <row r="625" spans="1:15" x14ac:dyDescent="0.2">
      <c r="A625" s="1" t="str">
        <f>MID(Tabla1[[#This Row],[Org 2]],1,2)</f>
        <v>06</v>
      </c>
      <c r="B625" s="30" t="s">
        <v>272</v>
      </c>
      <c r="C625" s="30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1</v>
      </c>
      <c r="F625" s="12" t="str">
        <f t="shared" si="21"/>
        <v>12</v>
      </c>
      <c r="G625" s="30" t="s">
        <v>435</v>
      </c>
      <c r="H625" s="31" t="s">
        <v>436</v>
      </c>
      <c r="I625" s="32">
        <v>17476</v>
      </c>
      <c r="J625" s="32">
        <v>0</v>
      </c>
      <c r="K625" s="32">
        <v>17476</v>
      </c>
      <c r="L625" s="32">
        <v>18454.97</v>
      </c>
      <c r="M625" s="32">
        <v>18454.97</v>
      </c>
      <c r="N625" s="32">
        <v>15497.84</v>
      </c>
      <c r="O625" s="32">
        <v>15497.84</v>
      </c>
    </row>
    <row r="626" spans="1:15" x14ac:dyDescent="0.2">
      <c r="A626" s="1" t="str">
        <f>MID(Tabla1[[#This Row],[Org 2]],1,2)</f>
        <v>06</v>
      </c>
      <c r="B626" s="30" t="s">
        <v>272</v>
      </c>
      <c r="C626" s="30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1</v>
      </c>
      <c r="F626" s="12" t="str">
        <f t="shared" si="21"/>
        <v>12</v>
      </c>
      <c r="G626" s="30" t="s">
        <v>437</v>
      </c>
      <c r="H626" s="31" t="s">
        <v>438</v>
      </c>
      <c r="I626" s="32">
        <v>30734</v>
      </c>
      <c r="J626" s="32">
        <v>0</v>
      </c>
      <c r="K626" s="32">
        <v>30734</v>
      </c>
      <c r="L626" s="32">
        <v>24368.93</v>
      </c>
      <c r="M626" s="32">
        <v>24368.93</v>
      </c>
      <c r="N626" s="32">
        <v>19422.43</v>
      </c>
      <c r="O626" s="32">
        <v>19422.43</v>
      </c>
    </row>
    <row r="627" spans="1:15" x14ac:dyDescent="0.2">
      <c r="A627" s="1" t="str">
        <f>MID(Tabla1[[#This Row],[Org 2]],1,2)</f>
        <v>06</v>
      </c>
      <c r="B627" s="30" t="s">
        <v>272</v>
      </c>
      <c r="C627" s="30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1</v>
      </c>
      <c r="F627" s="12" t="str">
        <f t="shared" si="21"/>
        <v>12</v>
      </c>
      <c r="G627" s="30" t="s">
        <v>439</v>
      </c>
      <c r="H627" s="31" t="s">
        <v>440</v>
      </c>
      <c r="I627" s="32">
        <v>11770</v>
      </c>
      <c r="J627" s="32">
        <v>0</v>
      </c>
      <c r="K627" s="32">
        <v>11770</v>
      </c>
      <c r="L627" s="32">
        <v>0</v>
      </c>
      <c r="M627" s="32">
        <v>0</v>
      </c>
      <c r="N627" s="32">
        <v>0</v>
      </c>
      <c r="O627" s="32">
        <v>0</v>
      </c>
    </row>
    <row r="628" spans="1:15" x14ac:dyDescent="0.2">
      <c r="A628" s="1" t="str">
        <f>MID(Tabla1[[#This Row],[Org 2]],1,2)</f>
        <v>06</v>
      </c>
      <c r="B628" s="30" t="s">
        <v>272</v>
      </c>
      <c r="C628" s="30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1</v>
      </c>
      <c r="F628" s="12" t="str">
        <f t="shared" si="21"/>
        <v>12</v>
      </c>
      <c r="G628" s="30" t="s">
        <v>441</v>
      </c>
      <c r="H628" s="31" t="s">
        <v>442</v>
      </c>
      <c r="I628" s="32">
        <v>29928</v>
      </c>
      <c r="J628" s="32">
        <v>0</v>
      </c>
      <c r="K628" s="32">
        <v>29928</v>
      </c>
      <c r="L628" s="32">
        <v>38841.26</v>
      </c>
      <c r="M628" s="32">
        <v>38841.26</v>
      </c>
      <c r="N628" s="32">
        <v>31433.54</v>
      </c>
      <c r="O628" s="32">
        <v>31433.54</v>
      </c>
    </row>
    <row r="629" spans="1:15" x14ac:dyDescent="0.2">
      <c r="A629" s="1" t="str">
        <f>MID(Tabla1[[#This Row],[Org 2]],1,2)</f>
        <v>06</v>
      </c>
      <c r="B629" s="30" t="s">
        <v>272</v>
      </c>
      <c r="C629" s="30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1</v>
      </c>
      <c r="F629" s="12" t="str">
        <f t="shared" si="21"/>
        <v>12</v>
      </c>
      <c r="G629" s="30" t="s">
        <v>443</v>
      </c>
      <c r="H629" s="31" t="s">
        <v>444</v>
      </c>
      <c r="I629" s="32">
        <v>17370</v>
      </c>
      <c r="J629" s="32">
        <v>0</v>
      </c>
      <c r="K629" s="32">
        <v>17370</v>
      </c>
      <c r="L629" s="32">
        <v>13664.92</v>
      </c>
      <c r="M629" s="32">
        <v>13664.92</v>
      </c>
      <c r="N629" s="32">
        <v>11226.79</v>
      </c>
      <c r="O629" s="32">
        <v>11226.79</v>
      </c>
    </row>
    <row r="630" spans="1:15" x14ac:dyDescent="0.2">
      <c r="A630" s="1" t="str">
        <f>MID(Tabla1[[#This Row],[Org 2]],1,2)</f>
        <v>06</v>
      </c>
      <c r="B630" s="30" t="s">
        <v>272</v>
      </c>
      <c r="C630" s="30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1</v>
      </c>
      <c r="F630" s="12" t="str">
        <f t="shared" si="21"/>
        <v>12</v>
      </c>
      <c r="G630" s="30" t="s">
        <v>445</v>
      </c>
      <c r="H630" s="31" t="s">
        <v>446</v>
      </c>
      <c r="I630" s="32">
        <v>52758</v>
      </c>
      <c r="J630" s="32">
        <v>0</v>
      </c>
      <c r="K630" s="32">
        <v>52758</v>
      </c>
      <c r="L630" s="32">
        <v>47115.12</v>
      </c>
      <c r="M630" s="32">
        <v>47115.12</v>
      </c>
      <c r="N630" s="32">
        <v>38648.589999999997</v>
      </c>
      <c r="O630" s="32">
        <v>38648.589999999997</v>
      </c>
    </row>
    <row r="631" spans="1:15" x14ac:dyDescent="0.2">
      <c r="A631" s="1" t="str">
        <f>MID(Tabla1[[#This Row],[Org 2]],1,2)</f>
        <v>06</v>
      </c>
      <c r="B631" s="30" t="s">
        <v>272</v>
      </c>
      <c r="C631" s="30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1</v>
      </c>
      <c r="F631" s="12" t="str">
        <f t="shared" si="21"/>
        <v>12</v>
      </c>
      <c r="G631" s="30" t="s">
        <v>447</v>
      </c>
      <c r="H631" s="31" t="s">
        <v>448</v>
      </c>
      <c r="I631" s="32">
        <v>128756</v>
      </c>
      <c r="J631" s="32">
        <v>0</v>
      </c>
      <c r="K631" s="32">
        <v>128756</v>
      </c>
      <c r="L631" s="32">
        <v>115502.04</v>
      </c>
      <c r="M631" s="32">
        <v>115502.04</v>
      </c>
      <c r="N631" s="32">
        <v>95083.74</v>
      </c>
      <c r="O631" s="32">
        <v>95083.74</v>
      </c>
    </row>
    <row r="632" spans="1:15" x14ac:dyDescent="0.2">
      <c r="A632" s="1" t="str">
        <f>MID(Tabla1[[#This Row],[Org 2]],1,2)</f>
        <v>06</v>
      </c>
      <c r="B632" s="30" t="s">
        <v>272</v>
      </c>
      <c r="C632" s="30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1</v>
      </c>
      <c r="F632" s="12" t="str">
        <f t="shared" si="21"/>
        <v>12</v>
      </c>
      <c r="G632" s="30" t="s">
        <v>449</v>
      </c>
      <c r="H632" s="31" t="s">
        <v>450</v>
      </c>
      <c r="I632" s="32">
        <v>10694</v>
      </c>
      <c r="J632" s="32">
        <v>0</v>
      </c>
      <c r="K632" s="32">
        <v>10694</v>
      </c>
      <c r="L632" s="32">
        <v>10139.959999999999</v>
      </c>
      <c r="M632" s="32">
        <v>10139.959999999999</v>
      </c>
      <c r="N632" s="32">
        <v>7708.72</v>
      </c>
      <c r="O632" s="32">
        <v>7708.72</v>
      </c>
    </row>
    <row r="633" spans="1:15" x14ac:dyDescent="0.2">
      <c r="A633" s="1" t="str">
        <f>MID(Tabla1[[#This Row],[Org 2]],1,2)</f>
        <v>06</v>
      </c>
      <c r="B633" s="30" t="s">
        <v>272</v>
      </c>
      <c r="C633" s="30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1</v>
      </c>
      <c r="F633" s="12" t="str">
        <f t="shared" si="21"/>
        <v>13</v>
      </c>
      <c r="G633" s="30" t="s">
        <v>451</v>
      </c>
      <c r="H633" s="31" t="s">
        <v>434</v>
      </c>
      <c r="I633" s="32">
        <v>860658</v>
      </c>
      <c r="J633" s="32">
        <v>-35000</v>
      </c>
      <c r="K633" s="32">
        <v>825658</v>
      </c>
      <c r="L633" s="32">
        <v>798719.63</v>
      </c>
      <c r="M633" s="32">
        <v>798719.63</v>
      </c>
      <c r="N633" s="32">
        <v>683348.74</v>
      </c>
      <c r="O633" s="32">
        <v>683348.74</v>
      </c>
    </row>
    <row r="634" spans="1:15" x14ac:dyDescent="0.2">
      <c r="A634" s="1" t="str">
        <f>MID(Tabla1[[#This Row],[Org 2]],1,2)</f>
        <v>06</v>
      </c>
      <c r="B634" s="30" t="s">
        <v>272</v>
      </c>
      <c r="C634" s="30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1</v>
      </c>
      <c r="F634" s="12" t="str">
        <f t="shared" si="21"/>
        <v>13</v>
      </c>
      <c r="G634" s="30" t="s">
        <v>452</v>
      </c>
      <c r="H634" s="31" t="s">
        <v>453</v>
      </c>
      <c r="I634" s="32">
        <v>712752</v>
      </c>
      <c r="J634" s="32">
        <v>84285</v>
      </c>
      <c r="K634" s="32">
        <v>797037</v>
      </c>
      <c r="L634" s="32">
        <v>765109.07</v>
      </c>
      <c r="M634" s="32">
        <v>765109.07</v>
      </c>
      <c r="N634" s="32">
        <v>727391.02</v>
      </c>
      <c r="O634" s="32">
        <v>727391.02</v>
      </c>
    </row>
    <row r="635" spans="1:15" x14ac:dyDescent="0.2">
      <c r="A635" s="1" t="str">
        <f>MID(Tabla1[[#This Row],[Org 2]],1,2)</f>
        <v>06</v>
      </c>
      <c r="B635" s="30" t="s">
        <v>272</v>
      </c>
      <c r="C635" s="30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1</v>
      </c>
      <c r="F635" s="12" t="str">
        <f t="shared" si="21"/>
        <v>13</v>
      </c>
      <c r="G635" s="30" t="s">
        <v>454</v>
      </c>
      <c r="H635" s="31" t="s">
        <v>455</v>
      </c>
      <c r="I635" s="32">
        <v>26500</v>
      </c>
      <c r="J635" s="32">
        <v>0</v>
      </c>
      <c r="K635" s="32">
        <v>26500</v>
      </c>
      <c r="L635" s="32">
        <v>64443.38</v>
      </c>
      <c r="M635" s="32">
        <v>64443.38</v>
      </c>
      <c r="N635" s="32">
        <v>51226.44</v>
      </c>
      <c r="O635" s="32">
        <v>51226.44</v>
      </c>
    </row>
    <row r="636" spans="1:15" x14ac:dyDescent="0.2">
      <c r="A636" s="1" t="str">
        <f>MID(Tabla1[[#This Row],[Org 2]],1,2)</f>
        <v>06</v>
      </c>
      <c r="B636" s="30" t="s">
        <v>272</v>
      </c>
      <c r="C636" s="30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2</v>
      </c>
      <c r="F636" s="12" t="str">
        <f t="shared" si="21"/>
        <v>20</v>
      </c>
      <c r="G636" s="30" t="s">
        <v>458</v>
      </c>
      <c r="H636" s="31" t="s">
        <v>459</v>
      </c>
      <c r="I636" s="32">
        <v>15000</v>
      </c>
      <c r="J636" s="32">
        <v>0</v>
      </c>
      <c r="K636" s="32">
        <v>15000</v>
      </c>
      <c r="L636" s="32">
        <v>14241.7</v>
      </c>
      <c r="M636" s="32">
        <v>14241.7</v>
      </c>
      <c r="N636" s="32">
        <v>7804.64</v>
      </c>
      <c r="O636" s="32">
        <v>7804.64</v>
      </c>
    </row>
    <row r="637" spans="1:15" x14ac:dyDescent="0.2">
      <c r="A637" s="1" t="str">
        <f>MID(Tabla1[[#This Row],[Org 2]],1,2)</f>
        <v>06</v>
      </c>
      <c r="B637" s="30" t="s">
        <v>272</v>
      </c>
      <c r="C637" s="30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2</v>
      </c>
      <c r="F637" s="12" t="str">
        <f t="shared" si="21"/>
        <v>21</v>
      </c>
      <c r="G637" s="30" t="s">
        <v>462</v>
      </c>
      <c r="H637" s="31" t="s">
        <v>463</v>
      </c>
      <c r="I637" s="32">
        <v>280000</v>
      </c>
      <c r="J637" s="32">
        <v>0</v>
      </c>
      <c r="K637" s="32">
        <v>280000</v>
      </c>
      <c r="L637" s="32">
        <v>237440.77</v>
      </c>
      <c r="M637" s="32">
        <v>212701.49</v>
      </c>
      <c r="N637" s="32">
        <v>135453.01999999999</v>
      </c>
      <c r="O637" s="32">
        <v>135453.01999999999</v>
      </c>
    </row>
    <row r="638" spans="1:15" x14ac:dyDescent="0.2">
      <c r="A638" s="1" t="str">
        <f>MID(Tabla1[[#This Row],[Org 2]],1,2)</f>
        <v>06</v>
      </c>
      <c r="B638" s="30" t="s">
        <v>272</v>
      </c>
      <c r="C638" s="30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2</v>
      </c>
      <c r="F638" s="12" t="str">
        <f t="shared" si="21"/>
        <v>21</v>
      </c>
      <c r="G638" s="30" t="s">
        <v>464</v>
      </c>
      <c r="H638" s="31" t="s">
        <v>465</v>
      </c>
      <c r="I638" s="32">
        <v>192200</v>
      </c>
      <c r="J638" s="32">
        <v>0</v>
      </c>
      <c r="K638" s="32">
        <v>192200</v>
      </c>
      <c r="L638" s="32">
        <v>189455.22</v>
      </c>
      <c r="M638" s="32">
        <v>189455.22</v>
      </c>
      <c r="N638" s="32">
        <v>130861.87</v>
      </c>
      <c r="O638" s="32">
        <v>130861.87</v>
      </c>
    </row>
    <row r="639" spans="1:15" x14ac:dyDescent="0.2">
      <c r="A639" s="1" t="str">
        <f>MID(Tabla1[[#This Row],[Org 2]],1,2)</f>
        <v>06</v>
      </c>
      <c r="B639" s="30" t="s">
        <v>272</v>
      </c>
      <c r="C639" s="30" t="s">
        <v>121</v>
      </c>
      <c r="D639" s="11" t="str">
        <f>VLOOKUP(Tabla1[[#This Row],[Prog.]],Hoja2!B:C,2,FALSE)</f>
        <v>Conservación y mantenimiento de centros de educación infantil y primaria</v>
      </c>
      <c r="E639" s="12" t="str">
        <f t="shared" si="20"/>
        <v>2</v>
      </c>
      <c r="F639" s="12" t="str">
        <f t="shared" si="21"/>
        <v>22</v>
      </c>
      <c r="G639" s="30" t="s">
        <v>472</v>
      </c>
      <c r="H639" s="31" t="s">
        <v>473</v>
      </c>
      <c r="I639" s="32">
        <v>460000</v>
      </c>
      <c r="J639" s="32">
        <v>0</v>
      </c>
      <c r="K639" s="32">
        <v>460000</v>
      </c>
      <c r="L639" s="32">
        <v>460000</v>
      </c>
      <c r="M639" s="32">
        <v>460000</v>
      </c>
      <c r="N639" s="32">
        <v>364207.51</v>
      </c>
      <c r="O639" s="32">
        <v>364207.51</v>
      </c>
    </row>
    <row r="640" spans="1:15" x14ac:dyDescent="0.2">
      <c r="A640" s="1" t="str">
        <f>MID(Tabla1[[#This Row],[Org 2]],1,2)</f>
        <v>06</v>
      </c>
      <c r="B640" s="30" t="s">
        <v>272</v>
      </c>
      <c r="C640" s="30" t="s">
        <v>121</v>
      </c>
      <c r="D640" s="11" t="str">
        <f>VLOOKUP(Tabla1[[#This Row],[Prog.]],Hoja2!B:C,2,FALSE)</f>
        <v>Conservación y mantenimiento de centros de educación infantil y primaria</v>
      </c>
      <c r="E640" s="12" t="str">
        <f t="shared" si="20"/>
        <v>2</v>
      </c>
      <c r="F640" s="12" t="str">
        <f t="shared" si="21"/>
        <v>22</v>
      </c>
      <c r="G640" s="30" t="s">
        <v>604</v>
      </c>
      <c r="H640" s="31" t="s">
        <v>605</v>
      </c>
      <c r="I640" s="32">
        <v>18000</v>
      </c>
      <c r="J640" s="32">
        <v>0</v>
      </c>
      <c r="K640" s="32">
        <v>18000</v>
      </c>
      <c r="L640" s="32">
        <v>12174.85</v>
      </c>
      <c r="M640" s="32">
        <v>12174.85</v>
      </c>
      <c r="N640" s="32">
        <v>12174.85</v>
      </c>
      <c r="O640" s="32">
        <v>12174.85</v>
      </c>
    </row>
    <row r="641" spans="1:15" x14ac:dyDescent="0.2">
      <c r="A641" s="1" t="str">
        <f>MID(Tabla1[[#This Row],[Org 2]],1,2)</f>
        <v>06</v>
      </c>
      <c r="B641" s="30" t="s">
        <v>272</v>
      </c>
      <c r="C641" s="30" t="s">
        <v>121</v>
      </c>
      <c r="D641" s="11" t="str">
        <f>VLOOKUP(Tabla1[[#This Row],[Prog.]],Hoja2!B:C,2,FALSE)</f>
        <v>Conservación y mantenimiento de centros de educación infantil y primaria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30" t="s">
        <v>606</v>
      </c>
      <c r="H641" s="31" t="s">
        <v>607</v>
      </c>
      <c r="I641" s="32">
        <v>768000</v>
      </c>
      <c r="J641" s="32">
        <v>0</v>
      </c>
      <c r="K641" s="32">
        <v>768000</v>
      </c>
      <c r="L641" s="32">
        <v>770250</v>
      </c>
      <c r="M641" s="32">
        <v>770250</v>
      </c>
      <c r="N641" s="32">
        <v>485822.75</v>
      </c>
      <c r="O641" s="32">
        <v>485822.75</v>
      </c>
    </row>
    <row r="642" spans="1:15" x14ac:dyDescent="0.2">
      <c r="A642" s="1" t="str">
        <f>MID(Tabla1[[#This Row],[Org 2]],1,2)</f>
        <v>06</v>
      </c>
      <c r="B642" s="30" t="s">
        <v>272</v>
      </c>
      <c r="C642" s="30" t="s">
        <v>121</v>
      </c>
      <c r="D642" s="11" t="str">
        <f>VLOOKUP(Tabla1[[#This Row],[Prog.]],Hoja2!B:C,2,FALSE)</f>
        <v>Conservación y mantenimiento de centros de educación infantil y primaria</v>
      </c>
      <c r="E642" s="12" t="str">
        <f t="shared" si="22"/>
        <v>2</v>
      </c>
      <c r="F642" s="12" t="str">
        <f t="shared" si="23"/>
        <v>22</v>
      </c>
      <c r="G642" s="30" t="s">
        <v>578</v>
      </c>
      <c r="H642" s="31" t="s">
        <v>579</v>
      </c>
      <c r="I642" s="32">
        <v>6000</v>
      </c>
      <c r="J642" s="32">
        <v>0</v>
      </c>
      <c r="K642" s="32">
        <v>6000</v>
      </c>
      <c r="L642" s="32">
        <v>6000</v>
      </c>
      <c r="M642" s="32">
        <v>3827.21</v>
      </c>
      <c r="N642" s="32">
        <v>0</v>
      </c>
      <c r="O642" s="32">
        <v>0</v>
      </c>
    </row>
    <row r="643" spans="1:15" x14ac:dyDescent="0.2">
      <c r="A643" s="1" t="str">
        <f>MID(Tabla1[[#This Row],[Org 2]],1,2)</f>
        <v>06</v>
      </c>
      <c r="B643" s="30" t="s">
        <v>272</v>
      </c>
      <c r="C643" s="30" t="s">
        <v>121</v>
      </c>
      <c r="D643" s="11" t="str">
        <f>VLOOKUP(Tabla1[[#This Row],[Prog.]],Hoja2!B:C,2,FALSE)</f>
        <v>Conservación y mantenimiento de centros de educación infantil y primaria</v>
      </c>
      <c r="E643" s="12" t="str">
        <f t="shared" si="22"/>
        <v>2</v>
      </c>
      <c r="F643" s="12" t="str">
        <f t="shared" si="23"/>
        <v>22</v>
      </c>
      <c r="G643" s="30" t="s">
        <v>486</v>
      </c>
      <c r="H643" s="31" t="s">
        <v>487</v>
      </c>
      <c r="I643" s="32">
        <v>1835000</v>
      </c>
      <c r="J643" s="32">
        <v>0</v>
      </c>
      <c r="K643" s="32">
        <v>1835000</v>
      </c>
      <c r="L643" s="32">
        <v>1833351.42</v>
      </c>
      <c r="M643" s="32">
        <v>1833351.42</v>
      </c>
      <c r="N643" s="32">
        <v>1372414.41</v>
      </c>
      <c r="O643" s="32">
        <v>1372414.41</v>
      </c>
    </row>
    <row r="644" spans="1:15" x14ac:dyDescent="0.2">
      <c r="A644" s="1" t="str">
        <f>MID(Tabla1[[#This Row],[Org 2]],1,2)</f>
        <v>06</v>
      </c>
      <c r="B644" s="30" t="s">
        <v>272</v>
      </c>
      <c r="C644" s="30" t="s">
        <v>121</v>
      </c>
      <c r="D644" s="11" t="str">
        <f>VLOOKUP(Tabla1[[#This Row],[Prog.]],Hoja2!B:C,2,FALSE)</f>
        <v>Conservación y mantenimiento de centros de educación infantil y primaria</v>
      </c>
      <c r="E644" s="12" t="str">
        <f t="shared" si="22"/>
        <v>2</v>
      </c>
      <c r="F644" s="12" t="str">
        <f t="shared" si="23"/>
        <v>22</v>
      </c>
      <c r="G644" s="30" t="s">
        <v>668</v>
      </c>
      <c r="H644" s="31" t="s">
        <v>669</v>
      </c>
      <c r="I644" s="32">
        <v>0</v>
      </c>
      <c r="J644" s="32">
        <v>0</v>
      </c>
      <c r="K644" s="32">
        <v>0</v>
      </c>
      <c r="L644" s="32">
        <v>4840</v>
      </c>
      <c r="M644" s="32">
        <v>4840</v>
      </c>
      <c r="N644" s="32">
        <v>0</v>
      </c>
      <c r="O644" s="32">
        <v>0</v>
      </c>
    </row>
    <row r="645" spans="1:15" x14ac:dyDescent="0.2">
      <c r="A645" s="1" t="str">
        <f>MID(Tabla1[[#This Row],[Org 2]],1,2)</f>
        <v>06</v>
      </c>
      <c r="B645" s="30" t="s">
        <v>272</v>
      </c>
      <c r="C645" s="30" t="s">
        <v>121</v>
      </c>
      <c r="D645" s="11" t="str">
        <f>VLOOKUP(Tabla1[[#This Row],[Prog.]],Hoja2!B:C,2,FALSE)</f>
        <v>Conservación y mantenimiento de centros de educación infantil y primaria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30" t="s">
        <v>490</v>
      </c>
      <c r="H645" s="31" t="s">
        <v>491</v>
      </c>
      <c r="I645" s="32">
        <v>155000</v>
      </c>
      <c r="J645" s="32">
        <v>0</v>
      </c>
      <c r="K645" s="32">
        <v>155000</v>
      </c>
      <c r="L645" s="32">
        <v>156753.67000000001</v>
      </c>
      <c r="M645" s="32">
        <v>155679.07999999999</v>
      </c>
      <c r="N645" s="32">
        <v>105119.4</v>
      </c>
      <c r="O645" s="32">
        <v>105119.4</v>
      </c>
    </row>
    <row r="646" spans="1:15" x14ac:dyDescent="0.2">
      <c r="A646" s="1" t="str">
        <f>MID(Tabla1[[#This Row],[Org 2]],1,2)</f>
        <v>06</v>
      </c>
      <c r="B646" s="30" t="s">
        <v>272</v>
      </c>
      <c r="C646" s="30" t="s">
        <v>121</v>
      </c>
      <c r="D646" s="11" t="str">
        <f>VLOOKUP(Tabla1[[#This Row],[Prog.]],Hoja2!B:C,2,FALSE)</f>
        <v>Conservación y mantenimiento de centros de educación infantil y primaria</v>
      </c>
      <c r="E646" s="12" t="str">
        <f t="shared" si="24"/>
        <v>6</v>
      </c>
      <c r="F646" s="12" t="str">
        <f t="shared" si="25"/>
        <v>62</v>
      </c>
      <c r="G646" s="30" t="s">
        <v>536</v>
      </c>
      <c r="H646" s="31" t="s">
        <v>537</v>
      </c>
      <c r="I646" s="32">
        <v>0</v>
      </c>
      <c r="J646" s="32">
        <v>146.07</v>
      </c>
      <c r="K646" s="32">
        <v>146.07</v>
      </c>
      <c r="L646" s="32">
        <v>146.07</v>
      </c>
      <c r="M646" s="32">
        <v>146.07</v>
      </c>
      <c r="N646" s="32">
        <v>0</v>
      </c>
      <c r="O646" s="32">
        <v>0</v>
      </c>
    </row>
    <row r="647" spans="1:15" x14ac:dyDescent="0.2">
      <c r="A647" s="1" t="str">
        <f>MID(Tabla1[[#This Row],[Org 2]],1,2)</f>
        <v>06</v>
      </c>
      <c r="B647" s="30" t="s">
        <v>272</v>
      </c>
      <c r="C647" s="30" t="s">
        <v>121</v>
      </c>
      <c r="D647" s="11" t="str">
        <f>VLOOKUP(Tabla1[[#This Row],[Prog.]],Hoja2!B:C,2,FALSE)</f>
        <v>Conservación y mantenimiento de centros de educación infantil y primaria</v>
      </c>
      <c r="E647" s="12" t="str">
        <f t="shared" si="22"/>
        <v>6</v>
      </c>
      <c r="F647" s="12" t="str">
        <f t="shared" si="23"/>
        <v>62</v>
      </c>
      <c r="G647" s="30" t="s">
        <v>538</v>
      </c>
      <c r="H647" s="31" t="s">
        <v>539</v>
      </c>
      <c r="I647" s="32">
        <v>48400</v>
      </c>
      <c r="J647" s="32">
        <v>0</v>
      </c>
      <c r="K647" s="32">
        <v>48400</v>
      </c>
      <c r="L647" s="32">
        <v>48164.58</v>
      </c>
      <c r="M647" s="32">
        <v>48164.58</v>
      </c>
      <c r="N647" s="32">
        <v>0</v>
      </c>
      <c r="O647" s="32">
        <v>0</v>
      </c>
    </row>
    <row r="648" spans="1:15" x14ac:dyDescent="0.2">
      <c r="A648" s="1" t="str">
        <f>MID(Tabla1[[#This Row],[Org 2]],1,2)</f>
        <v>06</v>
      </c>
      <c r="B648" s="30" t="s">
        <v>272</v>
      </c>
      <c r="C648" s="30" t="s">
        <v>121</v>
      </c>
      <c r="D648" s="11" t="str">
        <f>VLOOKUP(Tabla1[[#This Row],[Prog.]],Hoja2!B:C,2,FALSE)</f>
        <v>Conservación y mantenimiento de centros de educación infantil y primaria</v>
      </c>
      <c r="E648" s="12" t="str">
        <f t="shared" si="22"/>
        <v>6</v>
      </c>
      <c r="F648" s="12" t="str">
        <f t="shared" si="23"/>
        <v>62</v>
      </c>
      <c r="G648" s="30" t="s">
        <v>540</v>
      </c>
      <c r="H648" s="31" t="s">
        <v>541</v>
      </c>
      <c r="I648" s="32">
        <v>2700</v>
      </c>
      <c r="J648" s="32">
        <v>0</v>
      </c>
      <c r="K648" s="32">
        <v>2700</v>
      </c>
      <c r="L648" s="32">
        <v>0</v>
      </c>
      <c r="M648" s="32">
        <v>0</v>
      </c>
      <c r="N648" s="32">
        <v>0</v>
      </c>
      <c r="O648" s="32">
        <v>0</v>
      </c>
    </row>
    <row r="649" spans="1:15" x14ac:dyDescent="0.2">
      <c r="A649" s="1" t="str">
        <f>MID(Tabla1[[#This Row],[Org 2]],1,2)</f>
        <v>06</v>
      </c>
      <c r="B649" s="30" t="s">
        <v>272</v>
      </c>
      <c r="C649" s="30" t="s">
        <v>121</v>
      </c>
      <c r="D649" s="11" t="str">
        <f>VLOOKUP(Tabla1[[#This Row],[Prog.]],Hoja2!B:C,2,FALSE)</f>
        <v>Conservación y mantenimiento de centros de educación infantil y primaria</v>
      </c>
      <c r="E649" s="12" t="str">
        <f t="shared" si="22"/>
        <v>6</v>
      </c>
      <c r="F649" s="12" t="str">
        <f t="shared" si="23"/>
        <v>63</v>
      </c>
      <c r="G649" s="30" t="s">
        <v>544</v>
      </c>
      <c r="H649" s="31" t="s">
        <v>537</v>
      </c>
      <c r="I649" s="32">
        <v>301398</v>
      </c>
      <c r="J649" s="32">
        <v>302.2</v>
      </c>
      <c r="K649" s="32">
        <v>301700.2</v>
      </c>
      <c r="L649" s="32">
        <v>266082.24</v>
      </c>
      <c r="M649" s="32">
        <v>266082.24</v>
      </c>
      <c r="N649" s="32">
        <v>139131.54</v>
      </c>
      <c r="O649" s="32">
        <v>139131.54</v>
      </c>
    </row>
    <row r="650" spans="1:15" x14ac:dyDescent="0.2">
      <c r="A650" s="1" t="str">
        <f>MID(Tabla1[[#This Row],[Org 2]],1,2)</f>
        <v>06</v>
      </c>
      <c r="B650" s="30" t="s">
        <v>272</v>
      </c>
      <c r="C650" s="30" t="s">
        <v>121</v>
      </c>
      <c r="D650" s="11" t="str">
        <f>VLOOKUP(Tabla1[[#This Row],[Prog.]],Hoja2!B:C,2,FALSE)</f>
        <v>Conservación y mantenimiento de centros de educación infantil y primaria</v>
      </c>
      <c r="E650" s="12" t="str">
        <f t="shared" si="22"/>
        <v>6</v>
      </c>
      <c r="F650" s="12" t="str">
        <f t="shared" si="23"/>
        <v>63</v>
      </c>
      <c r="G650" s="30" t="s">
        <v>545</v>
      </c>
      <c r="H650" s="31" t="s">
        <v>539</v>
      </c>
      <c r="I650" s="32">
        <v>0</v>
      </c>
      <c r="J650" s="32">
        <v>0</v>
      </c>
      <c r="K650" s="32">
        <v>0</v>
      </c>
      <c r="L650" s="32">
        <v>12933.57</v>
      </c>
      <c r="M650" s="32">
        <v>12933.57</v>
      </c>
      <c r="N650" s="32">
        <v>0</v>
      </c>
      <c r="O650" s="32">
        <v>0</v>
      </c>
    </row>
    <row r="651" spans="1:15" x14ac:dyDescent="0.2">
      <c r="A651" s="1" t="str">
        <f>MID(Tabla1[[#This Row],[Org 2]],1,2)</f>
        <v>06</v>
      </c>
      <c r="B651" s="30" t="s">
        <v>272</v>
      </c>
      <c r="C651" s="30" t="s">
        <v>122</v>
      </c>
      <c r="D651" s="11" t="str">
        <f>VLOOKUP(Tabla1[[#This Row],[Prog.]],Hoja2!B:C,2,FALSE)</f>
        <v>Servicios complementarios de educación</v>
      </c>
      <c r="E651" s="12" t="str">
        <f t="shared" si="22"/>
        <v>2</v>
      </c>
      <c r="F651" s="12" t="str">
        <f t="shared" si="23"/>
        <v>21</v>
      </c>
      <c r="G651" s="30" t="s">
        <v>462</v>
      </c>
      <c r="H651" s="31" t="s">
        <v>463</v>
      </c>
      <c r="I651" s="32">
        <v>2000</v>
      </c>
      <c r="J651" s="32">
        <v>0</v>
      </c>
      <c r="K651" s="32">
        <v>2000</v>
      </c>
      <c r="L651" s="32">
        <v>0</v>
      </c>
      <c r="M651" s="32">
        <v>0</v>
      </c>
      <c r="N651" s="32">
        <v>0</v>
      </c>
      <c r="O651" s="32">
        <v>0</v>
      </c>
    </row>
    <row r="652" spans="1:15" x14ac:dyDescent="0.2">
      <c r="A652" s="1" t="str">
        <f>MID(Tabla1[[#This Row],[Org 2]],1,2)</f>
        <v>06</v>
      </c>
      <c r="B652" s="30" t="s">
        <v>272</v>
      </c>
      <c r="C652" s="30" t="s">
        <v>122</v>
      </c>
      <c r="D652" s="11" t="str">
        <f>VLOOKUP(Tabla1[[#This Row],[Prog.]],Hoja2!B:C,2,FALSE)</f>
        <v>Servicios complementarios de educación</v>
      </c>
      <c r="E652" s="12" t="str">
        <f t="shared" si="22"/>
        <v>2</v>
      </c>
      <c r="F652" s="12" t="str">
        <f t="shared" si="23"/>
        <v>21</v>
      </c>
      <c r="G652" s="30" t="s">
        <v>464</v>
      </c>
      <c r="H652" s="31" t="s">
        <v>465</v>
      </c>
      <c r="I652" s="32">
        <v>5250</v>
      </c>
      <c r="J652" s="32">
        <v>0</v>
      </c>
      <c r="K652" s="32">
        <v>5250</v>
      </c>
      <c r="L652" s="32">
        <v>2399.36</v>
      </c>
      <c r="M652" s="32">
        <v>2399.36</v>
      </c>
      <c r="N652" s="32">
        <v>2098.79</v>
      </c>
      <c r="O652" s="32">
        <v>2098.79</v>
      </c>
    </row>
    <row r="653" spans="1:15" x14ac:dyDescent="0.2">
      <c r="A653" s="1" t="str">
        <f>MID(Tabla1[[#This Row],[Org 2]],1,2)</f>
        <v>06</v>
      </c>
      <c r="B653" s="30" t="s">
        <v>272</v>
      </c>
      <c r="C653" s="30" t="s">
        <v>122</v>
      </c>
      <c r="D653" s="11" t="str">
        <f>VLOOKUP(Tabla1[[#This Row],[Prog.]],Hoja2!B:C,2,FALSE)</f>
        <v>Servicios complementarios de educación</v>
      </c>
      <c r="E653" s="12" t="str">
        <f t="shared" si="22"/>
        <v>2</v>
      </c>
      <c r="F653" s="12" t="str">
        <f t="shared" si="23"/>
        <v>21</v>
      </c>
      <c r="G653" s="30" t="s">
        <v>466</v>
      </c>
      <c r="H653" s="31" t="s">
        <v>467</v>
      </c>
      <c r="I653" s="32">
        <v>1500</v>
      </c>
      <c r="J653" s="32">
        <v>0</v>
      </c>
      <c r="K653" s="32">
        <v>1500</v>
      </c>
      <c r="L653" s="32">
        <v>807.35</v>
      </c>
      <c r="M653" s="32">
        <v>807.35</v>
      </c>
      <c r="N653" s="32">
        <v>807.35</v>
      </c>
      <c r="O653" s="32">
        <v>807.35</v>
      </c>
    </row>
    <row r="654" spans="1:15" x14ac:dyDescent="0.2">
      <c r="A654" s="1" t="str">
        <f>MID(Tabla1[[#This Row],[Org 2]],1,2)</f>
        <v>06</v>
      </c>
      <c r="B654" s="30" t="s">
        <v>272</v>
      </c>
      <c r="C654" s="30" t="s">
        <v>122</v>
      </c>
      <c r="D654" s="11" t="str">
        <f>VLOOKUP(Tabla1[[#This Row],[Prog.]],Hoja2!B:C,2,FALSE)</f>
        <v>Servicios complementarios de educación</v>
      </c>
      <c r="E654" s="12" t="str">
        <f t="shared" si="22"/>
        <v>2</v>
      </c>
      <c r="F654" s="12" t="str">
        <f t="shared" si="23"/>
        <v>22</v>
      </c>
      <c r="G654" s="30" t="s">
        <v>576</v>
      </c>
      <c r="H654" s="31" t="s">
        <v>577</v>
      </c>
      <c r="I654" s="32">
        <v>2500</v>
      </c>
      <c r="J654" s="32">
        <v>0</v>
      </c>
      <c r="K654" s="32">
        <v>2500</v>
      </c>
      <c r="L654" s="32">
        <v>2500</v>
      </c>
      <c r="M654" s="32">
        <v>2500</v>
      </c>
      <c r="N654" s="32">
        <v>1109.07</v>
      </c>
      <c r="O654" s="32">
        <v>1109.07</v>
      </c>
    </row>
    <row r="655" spans="1:15" x14ac:dyDescent="0.2">
      <c r="A655" s="1" t="str">
        <f>MID(Tabla1[[#This Row],[Org 2]],1,2)</f>
        <v>06</v>
      </c>
      <c r="B655" s="30" t="s">
        <v>272</v>
      </c>
      <c r="C655" s="30" t="s">
        <v>122</v>
      </c>
      <c r="D655" s="11" t="str">
        <f>VLOOKUP(Tabla1[[#This Row],[Prog.]],Hoja2!B:C,2,FALSE)</f>
        <v>Servicios complementarios de educación</v>
      </c>
      <c r="E655" s="12" t="str">
        <f t="shared" si="22"/>
        <v>2</v>
      </c>
      <c r="F655" s="12" t="str">
        <f t="shared" si="23"/>
        <v>22</v>
      </c>
      <c r="G655" s="30" t="s">
        <v>480</v>
      </c>
      <c r="H655" s="31" t="s">
        <v>481</v>
      </c>
      <c r="I655" s="32">
        <v>2000</v>
      </c>
      <c r="J655" s="32">
        <v>0</v>
      </c>
      <c r="K655" s="32">
        <v>2000</v>
      </c>
      <c r="L655" s="32">
        <v>189.67</v>
      </c>
      <c r="M655" s="32">
        <v>189.67</v>
      </c>
      <c r="N655" s="32">
        <v>189.67</v>
      </c>
      <c r="O655" s="32">
        <v>189.67</v>
      </c>
    </row>
    <row r="656" spans="1:15" x14ac:dyDescent="0.2">
      <c r="A656" s="1" t="str">
        <f>MID(Tabla1[[#This Row],[Org 2]],1,2)</f>
        <v>06</v>
      </c>
      <c r="B656" s="30" t="s">
        <v>272</v>
      </c>
      <c r="C656" s="30" t="s">
        <v>122</v>
      </c>
      <c r="D656" s="11" t="str">
        <f>VLOOKUP(Tabla1[[#This Row],[Prog.]],Hoja2!B:C,2,FALSE)</f>
        <v>Servicios complementarios de educación</v>
      </c>
      <c r="E656" s="12" t="str">
        <f t="shared" si="22"/>
        <v>2</v>
      </c>
      <c r="F656" s="12" t="str">
        <f t="shared" si="23"/>
        <v>22</v>
      </c>
      <c r="G656" s="30" t="s">
        <v>484</v>
      </c>
      <c r="H656" s="31" t="s">
        <v>485</v>
      </c>
      <c r="I656" s="32">
        <v>10000</v>
      </c>
      <c r="J656" s="32">
        <v>0</v>
      </c>
      <c r="K656" s="32">
        <v>10000</v>
      </c>
      <c r="L656" s="32">
        <v>2640.52</v>
      </c>
      <c r="M656" s="32">
        <v>2640.52</v>
      </c>
      <c r="N656" s="32">
        <v>1383.99</v>
      </c>
      <c r="O656" s="32">
        <v>1383.99</v>
      </c>
    </row>
    <row r="657" spans="1:15" x14ac:dyDescent="0.2">
      <c r="A657" s="1" t="str">
        <f>MID(Tabla1[[#This Row],[Org 2]],1,2)</f>
        <v>06</v>
      </c>
      <c r="B657" s="30" t="s">
        <v>272</v>
      </c>
      <c r="C657" s="30" t="s">
        <v>122</v>
      </c>
      <c r="D657" s="11" t="str">
        <f>VLOOKUP(Tabla1[[#This Row],[Prog.]],Hoja2!B:C,2,FALSE)</f>
        <v>Servicios complementarios de educación</v>
      </c>
      <c r="E657" s="12" t="str">
        <f t="shared" si="22"/>
        <v>2</v>
      </c>
      <c r="F657" s="12" t="str">
        <f t="shared" si="23"/>
        <v>22</v>
      </c>
      <c r="G657" s="30" t="s">
        <v>486</v>
      </c>
      <c r="H657" s="31" t="s">
        <v>487</v>
      </c>
      <c r="I657" s="32">
        <v>10000</v>
      </c>
      <c r="J657" s="32">
        <v>0</v>
      </c>
      <c r="K657" s="32">
        <v>10000</v>
      </c>
      <c r="L657" s="32">
        <v>9610.64</v>
      </c>
      <c r="M657" s="32">
        <v>9610.64</v>
      </c>
      <c r="N657" s="32">
        <v>7208.01</v>
      </c>
      <c r="O657" s="32">
        <v>7208.01</v>
      </c>
    </row>
    <row r="658" spans="1:15" x14ac:dyDescent="0.2">
      <c r="A658" s="1" t="str">
        <f>MID(Tabla1[[#This Row],[Org 2]],1,2)</f>
        <v>06</v>
      </c>
      <c r="B658" s="30" t="s">
        <v>272</v>
      </c>
      <c r="C658" s="30" t="s">
        <v>122</v>
      </c>
      <c r="D658" s="11" t="str">
        <f>VLOOKUP(Tabla1[[#This Row],[Prog.]],Hoja2!B:C,2,FALSE)</f>
        <v>Servicios complementarios de educación</v>
      </c>
      <c r="E658" s="12" t="str">
        <f t="shared" si="22"/>
        <v>2</v>
      </c>
      <c r="F658" s="12" t="str">
        <f t="shared" si="23"/>
        <v>22</v>
      </c>
      <c r="G658" s="30" t="s">
        <v>490</v>
      </c>
      <c r="H658" s="31" t="s">
        <v>491</v>
      </c>
      <c r="I658" s="32">
        <v>278000</v>
      </c>
      <c r="J658" s="32">
        <v>0</v>
      </c>
      <c r="K658" s="32">
        <v>278000</v>
      </c>
      <c r="L658" s="32">
        <v>271399.07</v>
      </c>
      <c r="M658" s="32">
        <v>271399.07</v>
      </c>
      <c r="N658" s="32">
        <v>194329.1</v>
      </c>
      <c r="O658" s="32">
        <v>194329.1</v>
      </c>
    </row>
    <row r="659" spans="1:15" x14ac:dyDescent="0.2">
      <c r="A659" s="1" t="str">
        <f>MID(Tabla1[[#This Row],[Org 2]],1,2)</f>
        <v>06</v>
      </c>
      <c r="B659" s="30" t="s">
        <v>272</v>
      </c>
      <c r="C659" s="30" t="s">
        <v>122</v>
      </c>
      <c r="D659" s="11" t="str">
        <f>VLOOKUP(Tabla1[[#This Row],[Prog.]],Hoja2!B:C,2,FALSE)</f>
        <v>Servicios complementarios de educación</v>
      </c>
      <c r="E659" s="12" t="str">
        <f t="shared" si="22"/>
        <v>4</v>
      </c>
      <c r="F659" s="12" t="str">
        <f t="shared" si="23"/>
        <v>48</v>
      </c>
      <c r="G659" s="30" t="s">
        <v>672</v>
      </c>
      <c r="H659" s="31" t="s">
        <v>673</v>
      </c>
      <c r="I659" s="32">
        <v>12000</v>
      </c>
      <c r="J659" s="32">
        <v>0</v>
      </c>
      <c r="K659" s="32">
        <v>12000</v>
      </c>
      <c r="L659" s="32">
        <v>12000</v>
      </c>
      <c r="M659" s="32">
        <v>12000</v>
      </c>
      <c r="N659" s="32">
        <v>12000</v>
      </c>
      <c r="O659" s="32">
        <v>12000</v>
      </c>
    </row>
    <row r="660" spans="1:15" x14ac:dyDescent="0.2">
      <c r="A660" s="1" t="str">
        <f>MID(Tabla1[[#This Row],[Org 2]],1,2)</f>
        <v>06</v>
      </c>
      <c r="B660" s="30" t="s">
        <v>272</v>
      </c>
      <c r="C660" s="30" t="s">
        <v>122</v>
      </c>
      <c r="D660" s="11" t="str">
        <f>VLOOKUP(Tabla1[[#This Row],[Prog.]],Hoja2!B:C,2,FALSE)</f>
        <v>Servicios complementarios de educación</v>
      </c>
      <c r="E660" s="12" t="str">
        <f t="shared" si="22"/>
        <v>4</v>
      </c>
      <c r="F660" s="12" t="str">
        <f t="shared" si="23"/>
        <v>48</v>
      </c>
      <c r="G660" s="30" t="s">
        <v>731</v>
      </c>
      <c r="H660" s="31" t="s">
        <v>739</v>
      </c>
      <c r="I660" s="32">
        <v>0</v>
      </c>
      <c r="J660" s="32">
        <v>0</v>
      </c>
      <c r="K660" s="32">
        <v>0</v>
      </c>
      <c r="L660" s="32">
        <v>0</v>
      </c>
      <c r="M660" s="32">
        <v>0</v>
      </c>
      <c r="N660" s="32">
        <v>0</v>
      </c>
      <c r="O660" s="32">
        <v>0</v>
      </c>
    </row>
    <row r="661" spans="1:15" x14ac:dyDescent="0.2">
      <c r="A661" s="1" t="str">
        <f>MID(Tabla1[[#This Row],[Org 2]],1,2)</f>
        <v>06</v>
      </c>
      <c r="B661" s="30" t="s">
        <v>272</v>
      </c>
      <c r="C661" s="30" t="s">
        <v>122</v>
      </c>
      <c r="D661" s="11" t="str">
        <f>VLOOKUP(Tabla1[[#This Row],[Prog.]],Hoja2!B:C,2,FALSE)</f>
        <v>Servicios complementarios de educación</v>
      </c>
      <c r="E661" s="12" t="str">
        <f t="shared" si="22"/>
        <v>4</v>
      </c>
      <c r="F661" s="12" t="str">
        <f t="shared" si="23"/>
        <v>48</v>
      </c>
      <c r="G661" s="30" t="s">
        <v>735</v>
      </c>
      <c r="H661" s="31" t="s">
        <v>740</v>
      </c>
      <c r="I661" s="32">
        <v>0</v>
      </c>
      <c r="J661" s="32">
        <v>0</v>
      </c>
      <c r="K661" s="32">
        <v>0</v>
      </c>
      <c r="L661" s="32">
        <v>0</v>
      </c>
      <c r="M661" s="32">
        <v>0</v>
      </c>
      <c r="N661" s="32">
        <v>0</v>
      </c>
      <c r="O661" s="32">
        <v>0</v>
      </c>
    </row>
    <row r="662" spans="1:15" x14ac:dyDescent="0.2">
      <c r="A662" s="1" t="str">
        <f>MID(Tabla1[[#This Row],[Org 2]],1,2)</f>
        <v>06</v>
      </c>
      <c r="B662" s="30" t="s">
        <v>272</v>
      </c>
      <c r="C662" s="30" t="s">
        <v>122</v>
      </c>
      <c r="D662" s="11" t="str">
        <f>VLOOKUP(Tabla1[[#This Row],[Prog.]],Hoja2!B:C,2,FALSE)</f>
        <v>Servicios complementarios de educación</v>
      </c>
      <c r="E662" s="12" t="str">
        <f t="shared" si="22"/>
        <v>4</v>
      </c>
      <c r="F662" s="12" t="str">
        <f t="shared" si="23"/>
        <v>48</v>
      </c>
      <c r="G662" s="30" t="s">
        <v>737</v>
      </c>
      <c r="H662" s="31" t="s">
        <v>738</v>
      </c>
      <c r="I662" s="32">
        <v>0</v>
      </c>
      <c r="J662" s="32">
        <v>0</v>
      </c>
      <c r="K662" s="32">
        <v>0</v>
      </c>
      <c r="L662" s="32">
        <v>0</v>
      </c>
      <c r="M662" s="32">
        <v>0</v>
      </c>
      <c r="N662" s="32">
        <v>0</v>
      </c>
      <c r="O662" s="32">
        <v>0</v>
      </c>
    </row>
    <row r="663" spans="1:15" x14ac:dyDescent="0.2">
      <c r="A663" s="1" t="str">
        <f>MID(Tabla1[[#This Row],[Org 2]],1,2)</f>
        <v>06</v>
      </c>
      <c r="B663" s="30" t="s">
        <v>272</v>
      </c>
      <c r="C663" s="30" t="s">
        <v>122</v>
      </c>
      <c r="D663" s="11" t="str">
        <f>VLOOKUP(Tabla1[[#This Row],[Prog.]],Hoja2!B:C,2,FALSE)</f>
        <v>Servicios complementarios de educación</v>
      </c>
      <c r="E663" s="12" t="str">
        <f t="shared" si="22"/>
        <v>4</v>
      </c>
      <c r="F663" s="12" t="str">
        <f t="shared" si="23"/>
        <v>48</v>
      </c>
      <c r="G663" s="30" t="s">
        <v>741</v>
      </c>
      <c r="H663" s="31" t="s">
        <v>742</v>
      </c>
      <c r="I663" s="32">
        <v>12000</v>
      </c>
      <c r="J663" s="32">
        <v>0</v>
      </c>
      <c r="K663" s="32">
        <v>12000</v>
      </c>
      <c r="L663" s="32">
        <v>12000</v>
      </c>
      <c r="M663" s="32">
        <v>12000</v>
      </c>
      <c r="N663" s="32">
        <v>12000</v>
      </c>
      <c r="O663" s="32">
        <v>12000</v>
      </c>
    </row>
    <row r="664" spans="1:15" x14ac:dyDescent="0.2">
      <c r="A664" s="1" t="str">
        <f>MID(Tabla1[[#This Row],[Org 2]],1,2)</f>
        <v>06</v>
      </c>
      <c r="B664" s="30" t="s">
        <v>272</v>
      </c>
      <c r="C664" s="30" t="s">
        <v>122</v>
      </c>
      <c r="D664" s="11" t="str">
        <f>VLOOKUP(Tabla1[[#This Row],[Prog.]],Hoja2!B:C,2,FALSE)</f>
        <v>Servicios complementarios de educación</v>
      </c>
      <c r="E664" s="12" t="str">
        <f t="shared" si="22"/>
        <v>4</v>
      </c>
      <c r="F664" s="12" t="str">
        <f t="shared" si="23"/>
        <v>48</v>
      </c>
      <c r="G664" s="30" t="s">
        <v>743</v>
      </c>
      <c r="H664" s="31" t="s">
        <v>744</v>
      </c>
      <c r="I664" s="32">
        <v>5000</v>
      </c>
      <c r="J664" s="32">
        <v>0</v>
      </c>
      <c r="K664" s="32">
        <v>5000</v>
      </c>
      <c r="L664" s="32">
        <v>5000</v>
      </c>
      <c r="M664" s="32">
        <v>5000</v>
      </c>
      <c r="N664" s="32">
        <v>5000</v>
      </c>
      <c r="O664" s="32">
        <v>5000</v>
      </c>
    </row>
    <row r="665" spans="1:15" x14ac:dyDescent="0.2">
      <c r="A665" s="1" t="str">
        <f>MID(Tabla1[[#This Row],[Org 2]],1,2)</f>
        <v>06</v>
      </c>
      <c r="B665" s="30" t="s">
        <v>272</v>
      </c>
      <c r="C665" s="30" t="s">
        <v>122</v>
      </c>
      <c r="D665" s="11" t="str">
        <f>VLOOKUP(Tabla1[[#This Row],[Prog.]],Hoja2!B:C,2,FALSE)</f>
        <v>Servicios complementarios de educación</v>
      </c>
      <c r="E665" s="12" t="str">
        <f t="shared" si="22"/>
        <v>4</v>
      </c>
      <c r="F665" s="12" t="str">
        <f t="shared" si="23"/>
        <v>48</v>
      </c>
      <c r="G665" s="30" t="s">
        <v>566</v>
      </c>
      <c r="H665" s="31" t="s">
        <v>565</v>
      </c>
      <c r="I665" s="32">
        <v>60000</v>
      </c>
      <c r="J665" s="32">
        <v>0</v>
      </c>
      <c r="K665" s="32">
        <v>60000</v>
      </c>
      <c r="L665" s="32">
        <v>60000</v>
      </c>
      <c r="M665" s="32">
        <v>0</v>
      </c>
      <c r="N665" s="32">
        <v>0</v>
      </c>
      <c r="O665" s="32">
        <v>0</v>
      </c>
    </row>
    <row r="666" spans="1:15" x14ac:dyDescent="0.2">
      <c r="A666" s="1" t="str">
        <f>MID(Tabla1[[#This Row],[Org 2]],1,2)</f>
        <v>06</v>
      </c>
      <c r="B666" s="30" t="s">
        <v>272</v>
      </c>
      <c r="C666" s="30" t="s">
        <v>123</v>
      </c>
      <c r="D666" s="11" t="str">
        <f>VLOOKUP(Tabla1[[#This Row],[Prog.]],Hoja2!B:C,2,FALSE)</f>
        <v>Bibliotecas públicas</v>
      </c>
      <c r="E666" s="12" t="str">
        <f t="shared" si="22"/>
        <v>1</v>
      </c>
      <c r="F666" s="12" t="str">
        <f t="shared" si="23"/>
        <v>12</v>
      </c>
      <c r="G666" s="30" t="s">
        <v>437</v>
      </c>
      <c r="H666" s="31" t="s">
        <v>438</v>
      </c>
      <c r="I666" s="32">
        <v>130620</v>
      </c>
      <c r="J666" s="32">
        <v>0</v>
      </c>
      <c r="K666" s="32">
        <v>130620</v>
      </c>
      <c r="L666" s="32">
        <v>117981.59</v>
      </c>
      <c r="M666" s="32">
        <v>117981.59</v>
      </c>
      <c r="N666" s="32">
        <v>92069.95</v>
      </c>
      <c r="O666" s="32">
        <v>92069.95</v>
      </c>
    </row>
    <row r="667" spans="1:15" x14ac:dyDescent="0.2">
      <c r="A667" s="1" t="str">
        <f>MID(Tabla1[[#This Row],[Org 2]],1,2)</f>
        <v>06</v>
      </c>
      <c r="B667" s="30" t="s">
        <v>272</v>
      </c>
      <c r="C667" s="30" t="s">
        <v>123</v>
      </c>
      <c r="D667" s="11" t="str">
        <f>VLOOKUP(Tabla1[[#This Row],[Prog.]],Hoja2!B:C,2,FALSE)</f>
        <v>Bibliotecas públicas</v>
      </c>
      <c r="E667" s="12" t="str">
        <f t="shared" si="22"/>
        <v>1</v>
      </c>
      <c r="F667" s="12" t="str">
        <f t="shared" si="23"/>
        <v>12</v>
      </c>
      <c r="G667" s="30" t="s">
        <v>439</v>
      </c>
      <c r="H667" s="31" t="s">
        <v>440</v>
      </c>
      <c r="I667" s="32">
        <v>211852</v>
      </c>
      <c r="J667" s="32">
        <v>0</v>
      </c>
      <c r="K667" s="32">
        <v>211852</v>
      </c>
      <c r="L667" s="32">
        <v>208768.28</v>
      </c>
      <c r="M667" s="32">
        <v>208768.28</v>
      </c>
      <c r="N667" s="32">
        <v>177572.71</v>
      </c>
      <c r="O667" s="32">
        <v>177572.71</v>
      </c>
    </row>
    <row r="668" spans="1:15" x14ac:dyDescent="0.2">
      <c r="A668" s="1" t="str">
        <f>MID(Tabla1[[#This Row],[Org 2]],1,2)</f>
        <v>06</v>
      </c>
      <c r="B668" s="30" t="s">
        <v>272</v>
      </c>
      <c r="C668" s="30" t="s">
        <v>123</v>
      </c>
      <c r="D668" s="11" t="str">
        <f>VLOOKUP(Tabla1[[#This Row],[Prog.]],Hoja2!B:C,2,FALSE)</f>
        <v>Bibliotecas públicas</v>
      </c>
      <c r="E668" s="12" t="str">
        <f t="shared" si="22"/>
        <v>1</v>
      </c>
      <c r="F668" s="12" t="str">
        <f t="shared" si="23"/>
        <v>12</v>
      </c>
      <c r="G668" s="30" t="s">
        <v>441</v>
      </c>
      <c r="H668" s="31" t="s">
        <v>442</v>
      </c>
      <c r="I668" s="32">
        <v>9976</v>
      </c>
      <c r="J668" s="32">
        <v>0</v>
      </c>
      <c r="K668" s="32">
        <v>9976</v>
      </c>
      <c r="L668" s="32">
        <v>10165.540000000001</v>
      </c>
      <c r="M668" s="32">
        <v>10165.540000000001</v>
      </c>
      <c r="N668" s="32">
        <v>8644.74</v>
      </c>
      <c r="O668" s="32">
        <v>8644.74</v>
      </c>
    </row>
    <row r="669" spans="1:15" x14ac:dyDescent="0.2">
      <c r="A669" s="1" t="str">
        <f>MID(Tabla1[[#This Row],[Org 2]],1,2)</f>
        <v>06</v>
      </c>
      <c r="B669" s="30" t="s">
        <v>272</v>
      </c>
      <c r="C669" s="30" t="s">
        <v>123</v>
      </c>
      <c r="D669" s="11" t="str">
        <f>VLOOKUP(Tabla1[[#This Row],[Prog.]],Hoja2!B:C,2,FALSE)</f>
        <v>Bibliotecas públicas</v>
      </c>
      <c r="E669" s="12" t="str">
        <f t="shared" si="22"/>
        <v>1</v>
      </c>
      <c r="F669" s="12" t="str">
        <f t="shared" si="23"/>
        <v>12</v>
      </c>
      <c r="G669" s="30" t="s">
        <v>443</v>
      </c>
      <c r="H669" s="31" t="s">
        <v>444</v>
      </c>
      <c r="I669" s="32">
        <v>65718</v>
      </c>
      <c r="J669" s="32">
        <v>0</v>
      </c>
      <c r="K669" s="32">
        <v>65718</v>
      </c>
      <c r="L669" s="32">
        <v>65744.84</v>
      </c>
      <c r="M669" s="32">
        <v>65744.84</v>
      </c>
      <c r="N669" s="32">
        <v>56827.1</v>
      </c>
      <c r="O669" s="32">
        <v>56827.1</v>
      </c>
    </row>
    <row r="670" spans="1:15" x14ac:dyDescent="0.2">
      <c r="A670" s="1" t="str">
        <f>MID(Tabla1[[#This Row],[Org 2]],1,2)</f>
        <v>06</v>
      </c>
      <c r="B670" s="30" t="s">
        <v>272</v>
      </c>
      <c r="C670" s="30" t="s">
        <v>123</v>
      </c>
      <c r="D670" s="11" t="str">
        <f>VLOOKUP(Tabla1[[#This Row],[Prog.]],Hoja2!B:C,2,FALSE)</f>
        <v>Bibliotecas públicas</v>
      </c>
      <c r="E670" s="12" t="str">
        <f t="shared" si="22"/>
        <v>1</v>
      </c>
      <c r="F670" s="12" t="str">
        <f t="shared" si="23"/>
        <v>12</v>
      </c>
      <c r="G670" s="30" t="s">
        <v>445</v>
      </c>
      <c r="H670" s="31" t="s">
        <v>446</v>
      </c>
      <c r="I670" s="32">
        <v>196146</v>
      </c>
      <c r="J670" s="32">
        <v>0</v>
      </c>
      <c r="K670" s="32">
        <v>196146</v>
      </c>
      <c r="L670" s="32">
        <v>188588.09</v>
      </c>
      <c r="M670" s="32">
        <v>188588.09</v>
      </c>
      <c r="N670" s="32">
        <v>154953.48000000001</v>
      </c>
      <c r="O670" s="32">
        <v>154953.48000000001</v>
      </c>
    </row>
    <row r="671" spans="1:15" x14ac:dyDescent="0.2">
      <c r="A671" s="1" t="str">
        <f>MID(Tabla1[[#This Row],[Org 2]],1,2)</f>
        <v>06</v>
      </c>
      <c r="B671" s="30" t="s">
        <v>272</v>
      </c>
      <c r="C671" s="30" t="s">
        <v>123</v>
      </c>
      <c r="D671" s="11" t="str">
        <f>VLOOKUP(Tabla1[[#This Row],[Prog.]],Hoja2!B:C,2,FALSE)</f>
        <v>Bibliotecas públicas</v>
      </c>
      <c r="E671" s="12" t="str">
        <f t="shared" si="22"/>
        <v>1</v>
      </c>
      <c r="F671" s="12" t="str">
        <f t="shared" si="23"/>
        <v>12</v>
      </c>
      <c r="G671" s="30" t="s">
        <v>447</v>
      </c>
      <c r="H671" s="31" t="s">
        <v>448</v>
      </c>
      <c r="I671" s="32">
        <v>466663</v>
      </c>
      <c r="J671" s="32">
        <v>0</v>
      </c>
      <c r="K671" s="32">
        <v>466663</v>
      </c>
      <c r="L671" s="32">
        <v>453177.21</v>
      </c>
      <c r="M671" s="32">
        <v>453177.21</v>
      </c>
      <c r="N671" s="32">
        <v>391944.57</v>
      </c>
      <c r="O671" s="32">
        <v>391944.57</v>
      </c>
    </row>
    <row r="672" spans="1:15" x14ac:dyDescent="0.2">
      <c r="A672" s="1" t="str">
        <f>MID(Tabla1[[#This Row],[Org 2]],1,2)</f>
        <v>06</v>
      </c>
      <c r="B672" s="30" t="s">
        <v>272</v>
      </c>
      <c r="C672" s="30" t="s">
        <v>123</v>
      </c>
      <c r="D672" s="11" t="str">
        <f>VLOOKUP(Tabla1[[#This Row],[Prog.]],Hoja2!B:C,2,FALSE)</f>
        <v>Bibliotecas públicas</v>
      </c>
      <c r="E672" s="12" t="str">
        <f t="shared" si="22"/>
        <v>1</v>
      </c>
      <c r="F672" s="12" t="str">
        <f t="shared" si="23"/>
        <v>12</v>
      </c>
      <c r="G672" s="30" t="s">
        <v>449</v>
      </c>
      <c r="H672" s="31" t="s">
        <v>450</v>
      </c>
      <c r="I672" s="32">
        <v>28921</v>
      </c>
      <c r="J672" s="32">
        <v>0</v>
      </c>
      <c r="K672" s="32">
        <v>28921</v>
      </c>
      <c r="L672" s="32">
        <v>32392.29</v>
      </c>
      <c r="M672" s="32">
        <v>32392.29</v>
      </c>
      <c r="N672" s="32">
        <v>27611.64</v>
      </c>
      <c r="O672" s="32">
        <v>27611.64</v>
      </c>
    </row>
    <row r="673" spans="1:15" x14ac:dyDescent="0.2">
      <c r="A673" s="1" t="str">
        <f>MID(Tabla1[[#This Row],[Org 2]],1,2)</f>
        <v>06</v>
      </c>
      <c r="B673" s="30" t="s">
        <v>272</v>
      </c>
      <c r="C673" s="30" t="s">
        <v>123</v>
      </c>
      <c r="D673" s="11" t="str">
        <f>VLOOKUP(Tabla1[[#This Row],[Prog.]],Hoja2!B:C,2,FALSE)</f>
        <v>Bibliotecas públicas</v>
      </c>
      <c r="E673" s="12" t="str">
        <f t="shared" si="22"/>
        <v>1</v>
      </c>
      <c r="F673" s="12" t="str">
        <f t="shared" si="23"/>
        <v>13</v>
      </c>
      <c r="G673" s="30" t="s">
        <v>451</v>
      </c>
      <c r="H673" s="31" t="s">
        <v>434</v>
      </c>
      <c r="I673" s="32">
        <v>139734</v>
      </c>
      <c r="J673" s="32">
        <v>0</v>
      </c>
      <c r="K673" s="32">
        <v>139734</v>
      </c>
      <c r="L673" s="32">
        <v>110965.92</v>
      </c>
      <c r="M673" s="32">
        <v>110965.92</v>
      </c>
      <c r="N673" s="32">
        <v>96416.3</v>
      </c>
      <c r="O673" s="32">
        <v>96416.3</v>
      </c>
    </row>
    <row r="674" spans="1:15" x14ac:dyDescent="0.2">
      <c r="A674" s="1" t="str">
        <f>MID(Tabla1[[#This Row],[Org 2]],1,2)</f>
        <v>06</v>
      </c>
      <c r="B674" s="30" t="s">
        <v>272</v>
      </c>
      <c r="C674" s="30" t="s">
        <v>123</v>
      </c>
      <c r="D674" s="11" t="str">
        <f>VLOOKUP(Tabla1[[#This Row],[Prog.]],Hoja2!B:C,2,FALSE)</f>
        <v>Bibliotecas públicas</v>
      </c>
      <c r="E674" s="12" t="str">
        <f t="shared" si="22"/>
        <v>1</v>
      </c>
      <c r="F674" s="12" t="str">
        <f t="shared" si="23"/>
        <v>13</v>
      </c>
      <c r="G674" s="30" t="s">
        <v>452</v>
      </c>
      <c r="H674" s="31" t="s">
        <v>453</v>
      </c>
      <c r="I674" s="32">
        <v>134232</v>
      </c>
      <c r="J674" s="32">
        <v>0</v>
      </c>
      <c r="K674" s="32">
        <v>134232</v>
      </c>
      <c r="L674" s="32">
        <v>110851.42</v>
      </c>
      <c r="M674" s="32">
        <v>110851.42</v>
      </c>
      <c r="N674" s="32">
        <v>99083.73</v>
      </c>
      <c r="O674" s="32">
        <v>99083.73</v>
      </c>
    </row>
    <row r="675" spans="1:15" x14ac:dyDescent="0.2">
      <c r="A675" s="1" t="str">
        <f>MID(Tabla1[[#This Row],[Org 2]],1,2)</f>
        <v>06</v>
      </c>
      <c r="B675" s="30" t="s">
        <v>272</v>
      </c>
      <c r="C675" s="30" t="s">
        <v>123</v>
      </c>
      <c r="D675" s="11" t="str">
        <f>VLOOKUP(Tabla1[[#This Row],[Prog.]],Hoja2!B:C,2,FALSE)</f>
        <v>Bibliotecas públicas</v>
      </c>
      <c r="E675" s="12" t="str">
        <f t="shared" si="22"/>
        <v>1</v>
      </c>
      <c r="F675" s="12" t="str">
        <f t="shared" si="23"/>
        <v>13</v>
      </c>
      <c r="G675" s="30" t="s">
        <v>454</v>
      </c>
      <c r="H675" s="31" t="s">
        <v>455</v>
      </c>
      <c r="I675" s="32">
        <v>24700</v>
      </c>
      <c r="J675" s="32">
        <v>60715</v>
      </c>
      <c r="K675" s="32">
        <v>85415</v>
      </c>
      <c r="L675" s="32">
        <v>112492.02</v>
      </c>
      <c r="M675" s="32">
        <v>112492.02</v>
      </c>
      <c r="N675" s="32">
        <v>101785.55</v>
      </c>
      <c r="O675" s="32">
        <v>101785.55</v>
      </c>
    </row>
    <row r="676" spans="1:15" x14ac:dyDescent="0.2">
      <c r="A676" s="1" t="str">
        <f>MID(Tabla1[[#This Row],[Org 2]],1,2)</f>
        <v>06</v>
      </c>
      <c r="B676" s="30" t="s">
        <v>272</v>
      </c>
      <c r="C676" s="30" t="s">
        <v>123</v>
      </c>
      <c r="D676" s="11" t="str">
        <f>VLOOKUP(Tabla1[[#This Row],[Prog.]],Hoja2!B:C,2,FALSE)</f>
        <v>Bibliotecas públicas</v>
      </c>
      <c r="E676" s="12" t="str">
        <f t="shared" si="22"/>
        <v>1</v>
      </c>
      <c r="F676" s="12" t="str">
        <f t="shared" si="23"/>
        <v>15</v>
      </c>
      <c r="G676" s="30" t="s">
        <v>573</v>
      </c>
      <c r="H676" s="31" t="s">
        <v>574</v>
      </c>
      <c r="I676" s="32">
        <v>2500</v>
      </c>
      <c r="J676" s="32">
        <v>0</v>
      </c>
      <c r="K676" s="32">
        <v>2500</v>
      </c>
      <c r="L676" s="32">
        <v>2491.14</v>
      </c>
      <c r="M676" s="32">
        <v>2491.14</v>
      </c>
      <c r="N676" s="32">
        <v>2491.14</v>
      </c>
      <c r="O676" s="32">
        <v>2491.14</v>
      </c>
    </row>
    <row r="677" spans="1:15" x14ac:dyDescent="0.2">
      <c r="A677" s="1" t="str">
        <f>MID(Tabla1[[#This Row],[Org 2]],1,2)</f>
        <v>06</v>
      </c>
      <c r="B677" s="30" t="s">
        <v>272</v>
      </c>
      <c r="C677" s="30" t="s">
        <v>123</v>
      </c>
      <c r="D677" s="11" t="str">
        <f>VLOOKUP(Tabla1[[#This Row],[Prog.]],Hoja2!B:C,2,FALSE)</f>
        <v>Bibliotecas públicas</v>
      </c>
      <c r="E677" s="12" t="str">
        <f t="shared" si="22"/>
        <v>2</v>
      </c>
      <c r="F677" s="12" t="str">
        <f t="shared" si="23"/>
        <v>21</v>
      </c>
      <c r="G677" s="30" t="s">
        <v>462</v>
      </c>
      <c r="H677" s="31" t="s">
        <v>463</v>
      </c>
      <c r="I677" s="32">
        <v>20000</v>
      </c>
      <c r="J677" s="32">
        <v>0</v>
      </c>
      <c r="K677" s="32">
        <v>20000</v>
      </c>
      <c r="L677" s="32">
        <v>13200</v>
      </c>
      <c r="M677" s="32">
        <v>4030.13</v>
      </c>
      <c r="N677" s="32">
        <v>3860.73</v>
      </c>
      <c r="O677" s="32">
        <v>3860.73</v>
      </c>
    </row>
    <row r="678" spans="1:15" x14ac:dyDescent="0.2">
      <c r="A678" s="1" t="str">
        <f>MID(Tabla1[[#This Row],[Org 2]],1,2)</f>
        <v>06</v>
      </c>
      <c r="B678" s="30" t="s">
        <v>272</v>
      </c>
      <c r="C678" s="30" t="s">
        <v>123</v>
      </c>
      <c r="D678" s="11" t="str">
        <f>VLOOKUP(Tabla1[[#This Row],[Prog.]],Hoja2!B:C,2,FALSE)</f>
        <v>Bibliotecas públicas</v>
      </c>
      <c r="E678" s="12" t="str">
        <f t="shared" si="22"/>
        <v>2</v>
      </c>
      <c r="F678" s="12" t="str">
        <f t="shared" si="23"/>
        <v>21</v>
      </c>
      <c r="G678" s="30" t="s">
        <v>464</v>
      </c>
      <c r="H678" s="31" t="s">
        <v>465</v>
      </c>
      <c r="I678" s="32">
        <v>13050</v>
      </c>
      <c r="J678" s="32">
        <v>0</v>
      </c>
      <c r="K678" s="32">
        <v>13050</v>
      </c>
      <c r="L678" s="32">
        <v>9738.0300000000007</v>
      </c>
      <c r="M678" s="32">
        <v>9738.0300000000007</v>
      </c>
      <c r="N678" s="32">
        <v>7504.08</v>
      </c>
      <c r="O678" s="32">
        <v>7504.08</v>
      </c>
    </row>
    <row r="679" spans="1:15" x14ac:dyDescent="0.2">
      <c r="A679" s="1" t="str">
        <f>MID(Tabla1[[#This Row],[Org 2]],1,2)</f>
        <v>06</v>
      </c>
      <c r="B679" s="30" t="s">
        <v>272</v>
      </c>
      <c r="C679" s="30" t="s">
        <v>123</v>
      </c>
      <c r="D679" s="11" t="str">
        <f>VLOOKUP(Tabla1[[#This Row],[Prog.]],Hoja2!B:C,2,FALSE)</f>
        <v>Bibliotecas públicas</v>
      </c>
      <c r="E679" s="12" t="str">
        <f t="shared" si="22"/>
        <v>2</v>
      </c>
      <c r="F679" s="12" t="str">
        <f t="shared" si="23"/>
        <v>21</v>
      </c>
      <c r="G679" s="30" t="s">
        <v>575</v>
      </c>
      <c r="H679" s="31" t="s">
        <v>541</v>
      </c>
      <c r="I679" s="32">
        <v>2000</v>
      </c>
      <c r="J679" s="32">
        <v>0</v>
      </c>
      <c r="K679" s="32">
        <v>2000</v>
      </c>
      <c r="L679" s="32">
        <v>0</v>
      </c>
      <c r="M679" s="32">
        <v>0</v>
      </c>
      <c r="N679" s="32">
        <v>0</v>
      </c>
      <c r="O679" s="32">
        <v>0</v>
      </c>
    </row>
    <row r="680" spans="1:15" x14ac:dyDescent="0.2">
      <c r="A680" s="1" t="str">
        <f>MID(Tabla1[[#This Row],[Org 2]],1,2)</f>
        <v>06</v>
      </c>
      <c r="B680" s="30" t="s">
        <v>272</v>
      </c>
      <c r="C680" s="30" t="s">
        <v>123</v>
      </c>
      <c r="D680" s="11" t="str">
        <f>VLOOKUP(Tabla1[[#This Row],[Prog.]],Hoja2!B:C,2,FALSE)</f>
        <v>Bibliotecas públicas</v>
      </c>
      <c r="E680" s="12" t="str">
        <f t="shared" si="22"/>
        <v>2</v>
      </c>
      <c r="F680" s="12" t="str">
        <f t="shared" si="23"/>
        <v>22</v>
      </c>
      <c r="G680" s="30" t="s">
        <v>470</v>
      </c>
      <c r="H680" s="31" t="s">
        <v>471</v>
      </c>
      <c r="I680" s="32">
        <v>65000</v>
      </c>
      <c r="J680" s="32">
        <v>0</v>
      </c>
      <c r="K680" s="32">
        <v>65000</v>
      </c>
      <c r="L680" s="32">
        <v>51939.81</v>
      </c>
      <c r="M680" s="32">
        <v>51939.81</v>
      </c>
      <c r="N680" s="32">
        <v>51770.46</v>
      </c>
      <c r="O680" s="32">
        <v>51770.46</v>
      </c>
    </row>
    <row r="681" spans="1:15" x14ac:dyDescent="0.2">
      <c r="A681" s="1" t="str">
        <f>MID(Tabla1[[#This Row],[Org 2]],1,2)</f>
        <v>06</v>
      </c>
      <c r="B681" s="30" t="s">
        <v>272</v>
      </c>
      <c r="C681" s="30" t="s">
        <v>123</v>
      </c>
      <c r="D681" s="11" t="str">
        <f>VLOOKUP(Tabla1[[#This Row],[Prog.]],Hoja2!B:C,2,FALSE)</f>
        <v>Bibliotecas públicas</v>
      </c>
      <c r="E681" s="12" t="str">
        <f t="shared" si="22"/>
        <v>2</v>
      </c>
      <c r="F681" s="12" t="str">
        <f t="shared" si="23"/>
        <v>22</v>
      </c>
      <c r="G681" s="30" t="s">
        <v>472</v>
      </c>
      <c r="H681" s="31" t="s">
        <v>473</v>
      </c>
      <c r="I681" s="32">
        <v>5000</v>
      </c>
      <c r="J681" s="32">
        <v>0</v>
      </c>
      <c r="K681" s="32">
        <v>5000</v>
      </c>
      <c r="L681" s="32">
        <v>5000</v>
      </c>
      <c r="M681" s="32">
        <v>5000</v>
      </c>
      <c r="N681" s="32">
        <v>2416.63</v>
      </c>
      <c r="O681" s="32">
        <v>2416.63</v>
      </c>
    </row>
    <row r="682" spans="1:15" x14ac:dyDescent="0.2">
      <c r="A682" s="1" t="str">
        <f>MID(Tabla1[[#This Row],[Org 2]],1,2)</f>
        <v>06</v>
      </c>
      <c r="B682" s="30" t="s">
        <v>272</v>
      </c>
      <c r="C682" s="30" t="s">
        <v>123</v>
      </c>
      <c r="D682" s="11" t="str">
        <f>VLOOKUP(Tabla1[[#This Row],[Prog.]],Hoja2!B:C,2,FALSE)</f>
        <v>Bibliotecas públicas</v>
      </c>
      <c r="E682" s="12" t="str">
        <f t="shared" si="22"/>
        <v>2</v>
      </c>
      <c r="F682" s="12" t="str">
        <f t="shared" si="23"/>
        <v>22</v>
      </c>
      <c r="G682" s="30" t="s">
        <v>606</v>
      </c>
      <c r="H682" s="31" t="s">
        <v>607</v>
      </c>
      <c r="I682" s="32">
        <v>10750</v>
      </c>
      <c r="J682" s="32">
        <v>0</v>
      </c>
      <c r="K682" s="32">
        <v>10750</v>
      </c>
      <c r="L682" s="32">
        <v>10000</v>
      </c>
      <c r="M682" s="32">
        <v>10000</v>
      </c>
      <c r="N682" s="32">
        <v>2978.15</v>
      </c>
      <c r="O682" s="32">
        <v>2978.15</v>
      </c>
    </row>
    <row r="683" spans="1:15" x14ac:dyDescent="0.2">
      <c r="A683" s="1" t="str">
        <f>MID(Tabla1[[#This Row],[Org 2]],1,2)</f>
        <v>06</v>
      </c>
      <c r="B683" s="30" t="s">
        <v>272</v>
      </c>
      <c r="C683" s="30" t="s">
        <v>123</v>
      </c>
      <c r="D683" s="11" t="str">
        <f>VLOOKUP(Tabla1[[#This Row],[Prog.]],Hoja2!B:C,2,FALSE)</f>
        <v>Bibliotecas públicas</v>
      </c>
      <c r="E683" s="12" t="str">
        <f t="shared" si="22"/>
        <v>2</v>
      </c>
      <c r="F683" s="12" t="str">
        <f t="shared" si="23"/>
        <v>22</v>
      </c>
      <c r="G683" s="30" t="s">
        <v>476</v>
      </c>
      <c r="H683" s="31" t="s">
        <v>477</v>
      </c>
      <c r="I683" s="32">
        <v>15000</v>
      </c>
      <c r="J683" s="32">
        <v>0</v>
      </c>
      <c r="K683" s="32">
        <v>15000</v>
      </c>
      <c r="L683" s="32">
        <v>8474.0300000000007</v>
      </c>
      <c r="M683" s="32">
        <v>8474.0300000000007</v>
      </c>
      <c r="N683" s="32">
        <v>3816.2</v>
      </c>
      <c r="O683" s="32">
        <v>3816.2</v>
      </c>
    </row>
    <row r="684" spans="1:15" x14ac:dyDescent="0.2">
      <c r="A684" s="1" t="str">
        <f>MID(Tabla1[[#This Row],[Org 2]],1,2)</f>
        <v>06</v>
      </c>
      <c r="B684" s="30" t="s">
        <v>272</v>
      </c>
      <c r="C684" s="30" t="s">
        <v>123</v>
      </c>
      <c r="D684" s="11" t="str">
        <f>VLOOKUP(Tabla1[[#This Row],[Prog.]],Hoja2!B:C,2,FALSE)</f>
        <v>Bibliotecas públicas</v>
      </c>
      <c r="E684" s="12" t="str">
        <f t="shared" si="22"/>
        <v>2</v>
      </c>
      <c r="F684" s="12" t="str">
        <f t="shared" si="23"/>
        <v>22</v>
      </c>
      <c r="G684" s="30" t="s">
        <v>554</v>
      </c>
      <c r="H684" s="31" t="s">
        <v>555</v>
      </c>
      <c r="I684" s="32">
        <v>1500</v>
      </c>
      <c r="J684" s="32">
        <v>0</v>
      </c>
      <c r="K684" s="32">
        <v>1500</v>
      </c>
      <c r="L684" s="32">
        <v>500</v>
      </c>
      <c r="M684" s="32">
        <v>500</v>
      </c>
      <c r="N684" s="32">
        <v>275.73</v>
      </c>
      <c r="O684" s="32">
        <v>275.73</v>
      </c>
    </row>
    <row r="685" spans="1:15" x14ac:dyDescent="0.2">
      <c r="A685" s="1" t="str">
        <f>MID(Tabla1[[#This Row],[Org 2]],1,2)</f>
        <v>06</v>
      </c>
      <c r="B685" s="30" t="s">
        <v>272</v>
      </c>
      <c r="C685" s="30" t="s">
        <v>123</v>
      </c>
      <c r="D685" s="11" t="str">
        <f>VLOOKUP(Tabla1[[#This Row],[Prog.]],Hoja2!B:C,2,FALSE)</f>
        <v>Bibliotecas públicas</v>
      </c>
      <c r="E685" s="12" t="str">
        <f t="shared" si="22"/>
        <v>2</v>
      </c>
      <c r="F685" s="12" t="str">
        <f t="shared" si="23"/>
        <v>22</v>
      </c>
      <c r="G685" s="30" t="s">
        <v>480</v>
      </c>
      <c r="H685" s="31" t="s">
        <v>481</v>
      </c>
      <c r="I685" s="32">
        <v>1000</v>
      </c>
      <c r="J685" s="32">
        <v>0</v>
      </c>
      <c r="K685" s="32">
        <v>1000</v>
      </c>
      <c r="L685" s="32">
        <v>0</v>
      </c>
      <c r="M685" s="32">
        <v>0</v>
      </c>
      <c r="N685" s="32">
        <v>0</v>
      </c>
      <c r="O685" s="32">
        <v>0</v>
      </c>
    </row>
    <row r="686" spans="1:15" x14ac:dyDescent="0.2">
      <c r="A686" s="1" t="str">
        <f>MID(Tabla1[[#This Row],[Org 2]],1,2)</f>
        <v>06</v>
      </c>
      <c r="B686" s="30" t="s">
        <v>272</v>
      </c>
      <c r="C686" s="30" t="s">
        <v>123</v>
      </c>
      <c r="D686" s="11" t="str">
        <f>VLOOKUP(Tabla1[[#This Row],[Prog.]],Hoja2!B:C,2,FALSE)</f>
        <v>Bibliotecas públicas</v>
      </c>
      <c r="E686" s="12" t="str">
        <f t="shared" si="22"/>
        <v>2</v>
      </c>
      <c r="F686" s="12" t="str">
        <f t="shared" si="23"/>
        <v>22</v>
      </c>
      <c r="G686" s="30" t="s">
        <v>484</v>
      </c>
      <c r="H686" s="31" t="s">
        <v>485</v>
      </c>
      <c r="I686" s="32">
        <v>8000</v>
      </c>
      <c r="J686" s="32">
        <v>0</v>
      </c>
      <c r="K686" s="32">
        <v>8000</v>
      </c>
      <c r="L686" s="32">
        <v>6661.54</v>
      </c>
      <c r="M686" s="32">
        <v>6661.54</v>
      </c>
      <c r="N686" s="32">
        <v>5295.2</v>
      </c>
      <c r="O686" s="32">
        <v>5295.2</v>
      </c>
    </row>
    <row r="687" spans="1:15" x14ac:dyDescent="0.2">
      <c r="A687" s="1" t="str">
        <f>MID(Tabla1[[#This Row],[Org 2]],1,2)</f>
        <v>06</v>
      </c>
      <c r="B687" s="30" t="s">
        <v>272</v>
      </c>
      <c r="C687" s="30" t="s">
        <v>123</v>
      </c>
      <c r="D687" s="11" t="str">
        <f>VLOOKUP(Tabla1[[#This Row],[Prog.]],Hoja2!B:C,2,FALSE)</f>
        <v>Bibliotecas públicas</v>
      </c>
      <c r="E687" s="12" t="str">
        <f t="shared" si="22"/>
        <v>2</v>
      </c>
      <c r="F687" s="12" t="str">
        <f t="shared" si="23"/>
        <v>22</v>
      </c>
      <c r="G687" s="30" t="s">
        <v>486</v>
      </c>
      <c r="H687" s="31" t="s">
        <v>487</v>
      </c>
      <c r="I687" s="32">
        <v>60000</v>
      </c>
      <c r="J687" s="32">
        <v>0</v>
      </c>
      <c r="K687" s="32">
        <v>60000</v>
      </c>
      <c r="L687" s="32">
        <v>59179.51</v>
      </c>
      <c r="M687" s="32">
        <v>59179.51</v>
      </c>
      <c r="N687" s="32">
        <v>44384.49</v>
      </c>
      <c r="O687" s="32">
        <v>44384.49</v>
      </c>
    </row>
    <row r="688" spans="1:15" x14ac:dyDescent="0.2">
      <c r="A688" s="1" t="str">
        <f>MID(Tabla1[[#This Row],[Org 2]],1,2)</f>
        <v>06</v>
      </c>
      <c r="B688" s="30" t="s">
        <v>272</v>
      </c>
      <c r="C688" s="30" t="s">
        <v>123</v>
      </c>
      <c r="D688" s="11" t="str">
        <f>VLOOKUP(Tabla1[[#This Row],[Prog.]],Hoja2!B:C,2,FALSE)</f>
        <v>Bibliotecas públicas</v>
      </c>
      <c r="E688" s="12" t="str">
        <f t="shared" si="22"/>
        <v>2</v>
      </c>
      <c r="F688" s="12" t="str">
        <f t="shared" si="23"/>
        <v>22</v>
      </c>
      <c r="G688" s="30" t="s">
        <v>490</v>
      </c>
      <c r="H688" s="31" t="s">
        <v>491</v>
      </c>
      <c r="I688" s="32">
        <v>355400</v>
      </c>
      <c r="J688" s="32">
        <v>0</v>
      </c>
      <c r="K688" s="32">
        <v>355400</v>
      </c>
      <c r="L688" s="32">
        <v>370687.42</v>
      </c>
      <c r="M688" s="32">
        <v>370672.77</v>
      </c>
      <c r="N688" s="32">
        <v>232121.3</v>
      </c>
      <c r="O688" s="32">
        <v>226577.3</v>
      </c>
    </row>
    <row r="689" spans="1:15" x14ac:dyDescent="0.2">
      <c r="A689" s="1" t="str">
        <f>MID(Tabla1[[#This Row],[Org 2]],1,2)</f>
        <v>06</v>
      </c>
      <c r="B689" s="30" t="s">
        <v>272</v>
      </c>
      <c r="C689" s="30" t="s">
        <v>123</v>
      </c>
      <c r="D689" s="11" t="str">
        <f>VLOOKUP(Tabla1[[#This Row],[Prog.]],Hoja2!B:C,2,FALSE)</f>
        <v>Bibliotecas públicas</v>
      </c>
      <c r="E689" s="12" t="str">
        <f t="shared" si="22"/>
        <v>4</v>
      </c>
      <c r="F689" s="12" t="str">
        <f t="shared" si="23"/>
        <v>48</v>
      </c>
      <c r="G689" s="30" t="s">
        <v>745</v>
      </c>
      <c r="H689" s="31" t="s">
        <v>746</v>
      </c>
      <c r="I689" s="32">
        <v>3000</v>
      </c>
      <c r="J689" s="32">
        <v>0</v>
      </c>
      <c r="K689" s="32">
        <v>3000</v>
      </c>
      <c r="L689" s="32">
        <v>3000</v>
      </c>
      <c r="M689" s="32">
        <v>3000</v>
      </c>
      <c r="N689" s="32">
        <v>3000</v>
      </c>
      <c r="O689" s="32">
        <v>3000</v>
      </c>
    </row>
    <row r="690" spans="1:15" x14ac:dyDescent="0.2">
      <c r="A690" s="1" t="str">
        <f>MID(Tabla1[[#This Row],[Org 2]],1,2)</f>
        <v>06</v>
      </c>
      <c r="B690" s="30" t="s">
        <v>272</v>
      </c>
      <c r="C690" s="30" t="s">
        <v>123</v>
      </c>
      <c r="D690" s="11" t="str">
        <f>VLOOKUP(Tabla1[[#This Row],[Prog.]],Hoja2!B:C,2,FALSE)</f>
        <v>Bibliotecas públicas</v>
      </c>
      <c r="E690" s="12" t="str">
        <f t="shared" si="22"/>
        <v>6</v>
      </c>
      <c r="F690" s="12" t="str">
        <f t="shared" si="23"/>
        <v>62</v>
      </c>
      <c r="G690" s="30" t="s">
        <v>536</v>
      </c>
      <c r="H690" s="31" t="s">
        <v>537</v>
      </c>
      <c r="I690" s="32">
        <v>0</v>
      </c>
      <c r="J690" s="32">
        <v>69959.460000000006</v>
      </c>
      <c r="K690" s="32">
        <v>69959.460000000006</v>
      </c>
      <c r="L690" s="32">
        <v>23882.66</v>
      </c>
      <c r="M690" s="32">
        <v>23882.66</v>
      </c>
      <c r="N690" s="32">
        <v>23882.66</v>
      </c>
      <c r="O690" s="32">
        <v>23882.66</v>
      </c>
    </row>
    <row r="691" spans="1:15" x14ac:dyDescent="0.2">
      <c r="A691" s="1" t="str">
        <f>MID(Tabla1[[#This Row],[Org 2]],1,2)</f>
        <v>06</v>
      </c>
      <c r="B691" s="30" t="s">
        <v>272</v>
      </c>
      <c r="C691" s="30" t="s">
        <v>123</v>
      </c>
      <c r="D691" s="11" t="str">
        <f>VLOOKUP(Tabla1[[#This Row],[Prog.]],Hoja2!B:C,2,FALSE)</f>
        <v>Bibliotecas públicas</v>
      </c>
      <c r="E691" s="12" t="str">
        <f t="shared" si="22"/>
        <v>6</v>
      </c>
      <c r="F691" s="12" t="str">
        <f t="shared" si="23"/>
        <v>62</v>
      </c>
      <c r="G691" s="30" t="s">
        <v>747</v>
      </c>
      <c r="H691" s="31" t="s">
        <v>748</v>
      </c>
      <c r="I691" s="32">
        <v>100000</v>
      </c>
      <c r="J691" s="32">
        <v>0</v>
      </c>
      <c r="K691" s="32">
        <v>100000</v>
      </c>
      <c r="L691" s="32">
        <v>100000</v>
      </c>
      <c r="M691" s="32">
        <v>40402.519999999997</v>
      </c>
      <c r="N691" s="32">
        <v>40402.519999999997</v>
      </c>
      <c r="O691" s="32">
        <v>40402.519999999997</v>
      </c>
    </row>
    <row r="692" spans="1:15" x14ac:dyDescent="0.2">
      <c r="A692" s="1" t="str">
        <f>MID(Tabla1[[#This Row],[Org 2]],1,2)</f>
        <v>06</v>
      </c>
      <c r="B692" s="30" t="s">
        <v>272</v>
      </c>
      <c r="C692" s="30" t="s">
        <v>123</v>
      </c>
      <c r="D692" s="11" t="str">
        <f>VLOOKUP(Tabla1[[#This Row],[Prog.]],Hoja2!B:C,2,FALSE)</f>
        <v>Bibliotecas públicas</v>
      </c>
      <c r="E692" s="12" t="str">
        <f t="shared" si="22"/>
        <v>6</v>
      </c>
      <c r="F692" s="12" t="str">
        <f t="shared" si="23"/>
        <v>63</v>
      </c>
      <c r="G692" s="30" t="s">
        <v>544</v>
      </c>
      <c r="H692" s="31" t="s">
        <v>537</v>
      </c>
      <c r="I692" s="32">
        <v>0</v>
      </c>
      <c r="J692" s="32">
        <v>17548.2</v>
      </c>
      <c r="K692" s="32">
        <v>17548.2</v>
      </c>
      <c r="L692" s="32">
        <v>0</v>
      </c>
      <c r="M692" s="32">
        <v>0</v>
      </c>
      <c r="N692" s="32">
        <v>0</v>
      </c>
      <c r="O692" s="32">
        <v>0</v>
      </c>
    </row>
    <row r="693" spans="1:15" x14ac:dyDescent="0.2">
      <c r="A693" s="1" t="str">
        <f>MID(Tabla1[[#This Row],[Org 2]],1,2)</f>
        <v>06</v>
      </c>
      <c r="B693" s="30" t="s">
        <v>272</v>
      </c>
      <c r="C693" s="30" t="s">
        <v>123</v>
      </c>
      <c r="D693" s="11" t="str">
        <f>VLOOKUP(Tabla1[[#This Row],[Prog.]],Hoja2!B:C,2,FALSE)</f>
        <v>Bibliotecas públicas</v>
      </c>
      <c r="E693" s="12" t="str">
        <f t="shared" si="22"/>
        <v>6</v>
      </c>
      <c r="F693" s="12" t="str">
        <f t="shared" si="23"/>
        <v>63</v>
      </c>
      <c r="G693" s="30" t="s">
        <v>749</v>
      </c>
      <c r="H693" s="31" t="s">
        <v>541</v>
      </c>
      <c r="I693" s="32">
        <v>18000</v>
      </c>
      <c r="J693" s="32">
        <v>0</v>
      </c>
      <c r="K693" s="32">
        <v>18000</v>
      </c>
      <c r="L693" s="32">
        <v>0</v>
      </c>
      <c r="M693" s="32">
        <v>0</v>
      </c>
      <c r="N693" s="32">
        <v>0</v>
      </c>
      <c r="O693" s="32">
        <v>0</v>
      </c>
    </row>
    <row r="694" spans="1:15" x14ac:dyDescent="0.2">
      <c r="A694" s="1" t="str">
        <f>MID(Tabla1[[#This Row],[Org 2]],1,2)</f>
        <v>06</v>
      </c>
      <c r="B694" s="30" t="s">
        <v>272</v>
      </c>
      <c r="C694" s="30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1</v>
      </c>
      <c r="F694" s="12" t="str">
        <f t="shared" si="23"/>
        <v>12</v>
      </c>
      <c r="G694" s="30" t="s">
        <v>437</v>
      </c>
      <c r="H694" s="31" t="s">
        <v>438</v>
      </c>
      <c r="I694" s="32">
        <v>15367</v>
      </c>
      <c r="J694" s="32">
        <v>0</v>
      </c>
      <c r="K694" s="32">
        <v>15367</v>
      </c>
      <c r="L694" s="32">
        <v>15865.91</v>
      </c>
      <c r="M694" s="32">
        <v>15865.91</v>
      </c>
      <c r="N694" s="32">
        <v>13530.83</v>
      </c>
      <c r="O694" s="32">
        <v>13530.83</v>
      </c>
    </row>
    <row r="695" spans="1:15" x14ac:dyDescent="0.2">
      <c r="A695" s="1" t="str">
        <f>MID(Tabla1[[#This Row],[Org 2]],1,2)</f>
        <v>06</v>
      </c>
      <c r="B695" s="30" t="s">
        <v>272</v>
      </c>
      <c r="C695" s="30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1</v>
      </c>
      <c r="F695" s="12" t="str">
        <f t="shared" si="23"/>
        <v>12</v>
      </c>
      <c r="G695" s="30" t="s">
        <v>439</v>
      </c>
      <c r="H695" s="31" t="s">
        <v>440</v>
      </c>
      <c r="I695" s="32">
        <v>35309</v>
      </c>
      <c r="J695" s="32">
        <v>0</v>
      </c>
      <c r="K695" s="32">
        <v>35309</v>
      </c>
      <c r="L695" s="32">
        <v>23747.98</v>
      </c>
      <c r="M695" s="32">
        <v>23747.98</v>
      </c>
      <c r="N695" s="32">
        <v>12508.11</v>
      </c>
      <c r="O695" s="32">
        <v>12508.11</v>
      </c>
    </row>
    <row r="696" spans="1:15" x14ac:dyDescent="0.2">
      <c r="A696" s="1" t="str">
        <f>MID(Tabla1[[#This Row],[Org 2]],1,2)</f>
        <v>06</v>
      </c>
      <c r="B696" s="30" t="s">
        <v>272</v>
      </c>
      <c r="C696" s="30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1</v>
      </c>
      <c r="F696" s="12" t="str">
        <f t="shared" si="23"/>
        <v>12</v>
      </c>
      <c r="G696" s="30" t="s">
        <v>443</v>
      </c>
      <c r="H696" s="31" t="s">
        <v>444</v>
      </c>
      <c r="I696" s="32">
        <v>16902</v>
      </c>
      <c r="J696" s="32">
        <v>0</v>
      </c>
      <c r="K696" s="32">
        <v>16902</v>
      </c>
      <c r="L696" s="32">
        <v>17078.72</v>
      </c>
      <c r="M696" s="32">
        <v>17078.72</v>
      </c>
      <c r="N696" s="32">
        <v>10679.26</v>
      </c>
      <c r="O696" s="32">
        <v>10679.26</v>
      </c>
    </row>
    <row r="697" spans="1:15" x14ac:dyDescent="0.2">
      <c r="A697" s="1" t="str">
        <f>MID(Tabla1[[#This Row],[Org 2]],1,2)</f>
        <v>06</v>
      </c>
      <c r="B697" s="30" t="s">
        <v>272</v>
      </c>
      <c r="C697" s="30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1</v>
      </c>
      <c r="F697" s="12" t="str">
        <f t="shared" si="23"/>
        <v>12</v>
      </c>
      <c r="G697" s="30" t="s">
        <v>445</v>
      </c>
      <c r="H697" s="31" t="s">
        <v>446</v>
      </c>
      <c r="I697" s="32">
        <v>33628</v>
      </c>
      <c r="J697" s="32">
        <v>0</v>
      </c>
      <c r="K697" s="32">
        <v>33628</v>
      </c>
      <c r="L697" s="32">
        <v>26591.599999999999</v>
      </c>
      <c r="M697" s="32">
        <v>26591.599999999999</v>
      </c>
      <c r="N697" s="32">
        <v>17828.07</v>
      </c>
      <c r="O697" s="32">
        <v>17828.07</v>
      </c>
    </row>
    <row r="698" spans="1:15" x14ac:dyDescent="0.2">
      <c r="A698" s="1" t="str">
        <f>MID(Tabla1[[#This Row],[Org 2]],1,2)</f>
        <v>06</v>
      </c>
      <c r="B698" s="30" t="s">
        <v>272</v>
      </c>
      <c r="C698" s="30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1</v>
      </c>
      <c r="F698" s="12" t="str">
        <f t="shared" si="23"/>
        <v>12</v>
      </c>
      <c r="G698" s="30" t="s">
        <v>447</v>
      </c>
      <c r="H698" s="31" t="s">
        <v>448</v>
      </c>
      <c r="I698" s="32">
        <v>75131</v>
      </c>
      <c r="J698" s="32">
        <v>0</v>
      </c>
      <c r="K698" s="32">
        <v>75131</v>
      </c>
      <c r="L698" s="32">
        <v>62183.59</v>
      </c>
      <c r="M698" s="32">
        <v>62183.59</v>
      </c>
      <c r="N698" s="32">
        <v>42832.07</v>
      </c>
      <c r="O698" s="32">
        <v>42832.07</v>
      </c>
    </row>
    <row r="699" spans="1:15" x14ac:dyDescent="0.2">
      <c r="A699" s="1" t="str">
        <f>MID(Tabla1[[#This Row],[Org 2]],1,2)</f>
        <v>06</v>
      </c>
      <c r="B699" s="30" t="s">
        <v>272</v>
      </c>
      <c r="C699" s="30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1</v>
      </c>
      <c r="F699" s="12" t="str">
        <f t="shared" si="23"/>
        <v>12</v>
      </c>
      <c r="G699" s="30" t="s">
        <v>449</v>
      </c>
      <c r="H699" s="31" t="s">
        <v>450</v>
      </c>
      <c r="I699" s="32">
        <v>7693</v>
      </c>
      <c r="J699" s="32">
        <v>0</v>
      </c>
      <c r="K699" s="32">
        <v>7693</v>
      </c>
      <c r="L699" s="32">
        <v>8172.52</v>
      </c>
      <c r="M699" s="32">
        <v>8172.52</v>
      </c>
      <c r="N699" s="32">
        <v>4905.2</v>
      </c>
      <c r="O699" s="32">
        <v>4905.2</v>
      </c>
    </row>
    <row r="700" spans="1:15" x14ac:dyDescent="0.2">
      <c r="A700" s="1" t="str">
        <f>MID(Tabla1[[#This Row],[Org 2]],1,2)</f>
        <v>06</v>
      </c>
      <c r="B700" s="30" t="s">
        <v>272</v>
      </c>
      <c r="C700" s="30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2</v>
      </c>
      <c r="F700" s="12" t="str">
        <f t="shared" si="23"/>
        <v>21</v>
      </c>
      <c r="G700" s="30" t="s">
        <v>462</v>
      </c>
      <c r="H700" s="31" t="s">
        <v>463</v>
      </c>
      <c r="I700" s="32">
        <v>2000</v>
      </c>
      <c r="J700" s="32">
        <v>0</v>
      </c>
      <c r="K700" s="32">
        <v>2000</v>
      </c>
      <c r="L700" s="32">
        <v>0</v>
      </c>
      <c r="M700" s="32">
        <v>0</v>
      </c>
      <c r="N700" s="32">
        <v>0</v>
      </c>
      <c r="O700" s="32">
        <v>0</v>
      </c>
    </row>
    <row r="701" spans="1:15" x14ac:dyDescent="0.2">
      <c r="A701" s="1" t="str">
        <f>MID(Tabla1[[#This Row],[Org 2]],1,2)</f>
        <v>06</v>
      </c>
      <c r="B701" s="30" t="s">
        <v>272</v>
      </c>
      <c r="C701" s="30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2</v>
      </c>
      <c r="F701" s="12" t="str">
        <f t="shared" si="23"/>
        <v>21</v>
      </c>
      <c r="G701" s="30" t="s">
        <v>464</v>
      </c>
      <c r="H701" s="31" t="s">
        <v>465</v>
      </c>
      <c r="I701" s="32">
        <v>0</v>
      </c>
      <c r="J701" s="32">
        <v>0</v>
      </c>
      <c r="K701" s="32">
        <v>0</v>
      </c>
      <c r="L701" s="32">
        <v>6977.59</v>
      </c>
      <c r="M701" s="32">
        <v>6977.59</v>
      </c>
      <c r="N701" s="32">
        <v>6977.59</v>
      </c>
      <c r="O701" s="32">
        <v>6977.59</v>
      </c>
    </row>
    <row r="702" spans="1:15" x14ac:dyDescent="0.2">
      <c r="A702" s="1" t="str">
        <f>MID(Tabla1[[#This Row],[Org 2]],1,2)</f>
        <v>06</v>
      </c>
      <c r="B702" s="30" t="s">
        <v>272</v>
      </c>
      <c r="C702" s="30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2</v>
      </c>
      <c r="F702" s="12" t="str">
        <f t="shared" si="23"/>
        <v>21</v>
      </c>
      <c r="G702" s="30" t="s">
        <v>575</v>
      </c>
      <c r="H702" s="31" t="s">
        <v>541</v>
      </c>
      <c r="I702" s="32">
        <v>5000</v>
      </c>
      <c r="J702" s="32">
        <v>0</v>
      </c>
      <c r="K702" s="32">
        <v>5000</v>
      </c>
      <c r="L702" s="32">
        <v>0</v>
      </c>
      <c r="M702" s="32">
        <v>0</v>
      </c>
      <c r="N702" s="32">
        <v>0</v>
      </c>
      <c r="O702" s="32">
        <v>0</v>
      </c>
    </row>
    <row r="703" spans="1:15" x14ac:dyDescent="0.2">
      <c r="A703" s="1" t="str">
        <f>MID(Tabla1[[#This Row],[Org 2]],1,2)</f>
        <v>06</v>
      </c>
      <c r="B703" s="30" t="s">
        <v>272</v>
      </c>
      <c r="C703" s="30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2</v>
      </c>
      <c r="F703" s="12" t="str">
        <f t="shared" si="23"/>
        <v>22</v>
      </c>
      <c r="G703" s="30" t="s">
        <v>470</v>
      </c>
      <c r="H703" s="31" t="s">
        <v>471</v>
      </c>
      <c r="I703" s="32">
        <v>0</v>
      </c>
      <c r="J703" s="32">
        <v>0</v>
      </c>
      <c r="K703" s="32">
        <v>0</v>
      </c>
      <c r="L703" s="32">
        <v>5125</v>
      </c>
      <c r="M703" s="32">
        <v>5125</v>
      </c>
      <c r="N703" s="32">
        <v>5125</v>
      </c>
      <c r="O703" s="32">
        <v>5125</v>
      </c>
    </row>
    <row r="704" spans="1:15" x14ac:dyDescent="0.2">
      <c r="A704" s="1" t="str">
        <f>MID(Tabla1[[#This Row],[Org 2]],1,2)</f>
        <v>06</v>
      </c>
      <c r="B704" s="30" t="s">
        <v>272</v>
      </c>
      <c r="C704" s="30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2</v>
      </c>
      <c r="F704" s="12" t="str">
        <f t="shared" si="23"/>
        <v>22</v>
      </c>
      <c r="G704" s="30" t="s">
        <v>472</v>
      </c>
      <c r="H704" s="31" t="s">
        <v>473</v>
      </c>
      <c r="I704" s="32">
        <v>3000</v>
      </c>
      <c r="J704" s="32">
        <v>0</v>
      </c>
      <c r="K704" s="32">
        <v>3000</v>
      </c>
      <c r="L704" s="32">
        <v>8000</v>
      </c>
      <c r="M704" s="32">
        <v>8000</v>
      </c>
      <c r="N704" s="32">
        <v>3020.08</v>
      </c>
      <c r="O704" s="32">
        <v>3020.08</v>
      </c>
    </row>
    <row r="705" spans="1:15" x14ac:dyDescent="0.2">
      <c r="A705" s="1" t="str">
        <f>MID(Tabla1[[#This Row],[Org 2]],1,2)</f>
        <v>06</v>
      </c>
      <c r="B705" s="30" t="s">
        <v>272</v>
      </c>
      <c r="C705" s="30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30" t="s">
        <v>474</v>
      </c>
      <c r="H705" s="31" t="s">
        <v>475</v>
      </c>
      <c r="I705" s="32">
        <v>0</v>
      </c>
      <c r="J705" s="32">
        <v>0</v>
      </c>
      <c r="K705" s="32">
        <v>0</v>
      </c>
      <c r="L705" s="32">
        <v>0</v>
      </c>
      <c r="M705" s="32">
        <v>0</v>
      </c>
      <c r="N705" s="32">
        <v>0</v>
      </c>
      <c r="O705" s="32">
        <v>0</v>
      </c>
    </row>
    <row r="706" spans="1:15" x14ac:dyDescent="0.2">
      <c r="A706" s="1" t="str">
        <f>MID(Tabla1[[#This Row],[Org 2]],1,2)</f>
        <v>06</v>
      </c>
      <c r="B706" s="30" t="s">
        <v>272</v>
      </c>
      <c r="C706" s="30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2</v>
      </c>
      <c r="F706" s="12" t="str">
        <f t="shared" si="27"/>
        <v>22</v>
      </c>
      <c r="G706" s="30" t="s">
        <v>705</v>
      </c>
      <c r="H706" s="31" t="s">
        <v>706</v>
      </c>
      <c r="I706" s="32">
        <v>0</v>
      </c>
      <c r="J706" s="32">
        <v>0</v>
      </c>
      <c r="K706" s="32">
        <v>0</v>
      </c>
      <c r="L706" s="32">
        <v>687.07</v>
      </c>
      <c r="M706" s="32">
        <v>687.07</v>
      </c>
      <c r="N706" s="32">
        <v>0</v>
      </c>
      <c r="O706" s="32">
        <v>0</v>
      </c>
    </row>
    <row r="707" spans="1:15" x14ac:dyDescent="0.2">
      <c r="A707" s="1" t="str">
        <f>MID(Tabla1[[#This Row],[Org 2]],1,2)</f>
        <v>06</v>
      </c>
      <c r="B707" s="30" t="s">
        <v>272</v>
      </c>
      <c r="C707" s="30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2</v>
      </c>
      <c r="F707" s="12" t="str">
        <f t="shared" si="27"/>
        <v>22</v>
      </c>
      <c r="G707" s="30" t="s">
        <v>480</v>
      </c>
      <c r="H707" s="31" t="s">
        <v>481</v>
      </c>
      <c r="I707" s="32">
        <v>10000</v>
      </c>
      <c r="J707" s="32">
        <v>0</v>
      </c>
      <c r="K707" s="32">
        <v>10000</v>
      </c>
      <c r="L707" s="32">
        <v>5937.17</v>
      </c>
      <c r="M707" s="32">
        <v>5937.17</v>
      </c>
      <c r="N707" s="32">
        <v>5937.17</v>
      </c>
      <c r="O707" s="32">
        <v>5937.17</v>
      </c>
    </row>
    <row r="708" spans="1:15" x14ac:dyDescent="0.2">
      <c r="A708" s="1" t="str">
        <f>MID(Tabla1[[#This Row],[Org 2]],1,2)</f>
        <v>06</v>
      </c>
      <c r="B708" s="30" t="s">
        <v>272</v>
      </c>
      <c r="C708" s="30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2</v>
      </c>
      <c r="F708" s="12" t="str">
        <f t="shared" si="27"/>
        <v>22</v>
      </c>
      <c r="G708" s="30" t="s">
        <v>482</v>
      </c>
      <c r="H708" s="31" t="s">
        <v>483</v>
      </c>
      <c r="I708" s="32">
        <v>0</v>
      </c>
      <c r="J708" s="32">
        <v>0</v>
      </c>
      <c r="K708" s="32">
        <v>0</v>
      </c>
      <c r="L708" s="32">
        <v>6366</v>
      </c>
      <c r="M708" s="32">
        <v>6366</v>
      </c>
      <c r="N708" s="32">
        <v>2978</v>
      </c>
      <c r="O708" s="32">
        <v>800</v>
      </c>
    </row>
    <row r="709" spans="1:15" x14ac:dyDescent="0.2">
      <c r="A709" s="1" t="str">
        <f>MID(Tabla1[[#This Row],[Org 2]],1,2)</f>
        <v>06</v>
      </c>
      <c r="B709" s="30" t="s">
        <v>272</v>
      </c>
      <c r="C709" s="30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2</v>
      </c>
      <c r="F709" s="12" t="str">
        <f t="shared" si="27"/>
        <v>22</v>
      </c>
      <c r="G709" s="30" t="s">
        <v>666</v>
      </c>
      <c r="H709" s="31" t="s">
        <v>667</v>
      </c>
      <c r="I709" s="32">
        <v>150000</v>
      </c>
      <c r="J709" s="32">
        <v>0</v>
      </c>
      <c r="K709" s="32">
        <v>150000</v>
      </c>
      <c r="L709" s="32">
        <v>102881.95</v>
      </c>
      <c r="M709" s="32">
        <v>102881.95</v>
      </c>
      <c r="N709" s="32">
        <v>93645.56</v>
      </c>
      <c r="O709" s="32">
        <v>93645.56</v>
      </c>
    </row>
    <row r="710" spans="1:15" x14ac:dyDescent="0.2">
      <c r="A710" s="1" t="str">
        <f>MID(Tabla1[[#This Row],[Org 2]],1,2)</f>
        <v>06</v>
      </c>
      <c r="B710" s="30" t="s">
        <v>272</v>
      </c>
      <c r="C710" s="30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2</v>
      </c>
      <c r="F710" s="12" t="str">
        <f t="shared" si="27"/>
        <v>22</v>
      </c>
      <c r="G710" s="30" t="s">
        <v>484</v>
      </c>
      <c r="H710" s="31" t="s">
        <v>485</v>
      </c>
      <c r="I710" s="32">
        <v>50000</v>
      </c>
      <c r="J710" s="32">
        <v>0</v>
      </c>
      <c r="K710" s="32">
        <v>50000</v>
      </c>
      <c r="L710" s="32">
        <v>26417.4</v>
      </c>
      <c r="M710" s="32">
        <v>26417.4</v>
      </c>
      <c r="N710" s="32">
        <v>19156.96</v>
      </c>
      <c r="O710" s="32">
        <v>19156.96</v>
      </c>
    </row>
    <row r="711" spans="1:15" x14ac:dyDescent="0.2">
      <c r="A711" s="1" t="str">
        <f>MID(Tabla1[[#This Row],[Org 2]],1,2)</f>
        <v>06</v>
      </c>
      <c r="B711" s="30" t="s">
        <v>272</v>
      </c>
      <c r="C711" s="30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2</v>
      </c>
      <c r="F711" s="12" t="str">
        <f t="shared" si="27"/>
        <v>22</v>
      </c>
      <c r="G711" s="30" t="s">
        <v>486</v>
      </c>
      <c r="H711" s="31" t="s">
        <v>487</v>
      </c>
      <c r="I711" s="32">
        <v>0</v>
      </c>
      <c r="J711" s="32">
        <v>0</v>
      </c>
      <c r="K711" s="32">
        <v>0</v>
      </c>
      <c r="L711" s="32">
        <v>0</v>
      </c>
      <c r="M711" s="32">
        <v>0</v>
      </c>
      <c r="N711" s="32">
        <v>0</v>
      </c>
      <c r="O711" s="32">
        <v>0</v>
      </c>
    </row>
    <row r="712" spans="1:15" x14ac:dyDescent="0.2">
      <c r="A712" s="1" t="str">
        <f>MID(Tabla1[[#This Row],[Org 2]],1,2)</f>
        <v>06</v>
      </c>
      <c r="B712" s="30" t="s">
        <v>272</v>
      </c>
      <c r="C712" s="30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2</v>
      </c>
      <c r="F712" s="12" t="str">
        <f t="shared" si="27"/>
        <v>22</v>
      </c>
      <c r="G712" s="30" t="s">
        <v>668</v>
      </c>
      <c r="H712" s="31" t="s">
        <v>669</v>
      </c>
      <c r="I712" s="32">
        <v>15000</v>
      </c>
      <c r="J712" s="32">
        <v>0</v>
      </c>
      <c r="K712" s="32">
        <v>15000</v>
      </c>
      <c r="L712" s="32">
        <v>12347.1</v>
      </c>
      <c r="M712" s="32">
        <v>12347.1</v>
      </c>
      <c r="N712" s="32">
        <v>8884.6200000000008</v>
      </c>
      <c r="O712" s="32">
        <v>8884.6200000000008</v>
      </c>
    </row>
    <row r="713" spans="1:15" x14ac:dyDescent="0.2">
      <c r="A713" s="1" t="str">
        <f>MID(Tabla1[[#This Row],[Org 2]],1,2)</f>
        <v>06</v>
      </c>
      <c r="B713" s="30" t="s">
        <v>272</v>
      </c>
      <c r="C713" s="30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2</v>
      </c>
      <c r="F713" s="12" t="str">
        <f t="shared" si="27"/>
        <v>22</v>
      </c>
      <c r="G713" s="30" t="s">
        <v>488</v>
      </c>
      <c r="H713" s="31" t="s">
        <v>489</v>
      </c>
      <c r="I713" s="32">
        <v>0</v>
      </c>
      <c r="J713" s="32">
        <v>0</v>
      </c>
      <c r="K713" s="32">
        <v>0</v>
      </c>
      <c r="L713" s="32">
        <v>7260</v>
      </c>
      <c r="M713" s="32">
        <v>7260</v>
      </c>
      <c r="N713" s="32">
        <v>7260</v>
      </c>
      <c r="O713" s="32">
        <v>7260</v>
      </c>
    </row>
    <row r="714" spans="1:15" x14ac:dyDescent="0.2">
      <c r="A714" s="1" t="str">
        <f>MID(Tabla1[[#This Row],[Org 2]],1,2)</f>
        <v>06</v>
      </c>
      <c r="B714" s="30" t="s">
        <v>272</v>
      </c>
      <c r="C714" s="30" t="s">
        <v>134</v>
      </c>
      <c r="D714" s="11" t="str">
        <f>VLOOKUP(Tabla1[[#This Row],[Prog.]],Hoja2!B:C,2,FALSE)</f>
        <v>Coordinación de políticas culturales</v>
      </c>
      <c r="E714" s="12" t="str">
        <f t="shared" si="26"/>
        <v>2</v>
      </c>
      <c r="F714" s="12" t="str">
        <f t="shared" si="27"/>
        <v>22</v>
      </c>
      <c r="G714" s="30" t="s">
        <v>490</v>
      </c>
      <c r="H714" s="31" t="s">
        <v>491</v>
      </c>
      <c r="I714" s="32">
        <v>263000</v>
      </c>
      <c r="J714" s="32">
        <v>0</v>
      </c>
      <c r="K714" s="32">
        <v>263000</v>
      </c>
      <c r="L714" s="32">
        <v>148660.13</v>
      </c>
      <c r="M714" s="32">
        <v>147761.76999999999</v>
      </c>
      <c r="N714" s="32">
        <v>20005.14</v>
      </c>
      <c r="O714" s="32">
        <v>20005.14</v>
      </c>
    </row>
    <row r="715" spans="1:15" x14ac:dyDescent="0.2">
      <c r="A715" s="1" t="str">
        <f>MID(Tabla1[[#This Row],[Org 2]],1,2)</f>
        <v>06</v>
      </c>
      <c r="B715" s="30" t="s">
        <v>272</v>
      </c>
      <c r="C715" s="30" t="s">
        <v>134</v>
      </c>
      <c r="D715" s="11" t="str">
        <f>VLOOKUP(Tabla1[[#This Row],[Prog.]],Hoja2!B:C,2,FALSE)</f>
        <v>Coordinación de políticas culturales</v>
      </c>
      <c r="E715" s="12" t="str">
        <f t="shared" si="26"/>
        <v>4</v>
      </c>
      <c r="F715" s="12" t="str">
        <f t="shared" si="27"/>
        <v>41</v>
      </c>
      <c r="G715" s="30" t="s">
        <v>750</v>
      </c>
      <c r="H715" s="31" t="s">
        <v>751</v>
      </c>
      <c r="I715" s="32">
        <v>10050000</v>
      </c>
      <c r="J715" s="32">
        <v>1810777.34</v>
      </c>
      <c r="K715" s="32">
        <v>11860777.34</v>
      </c>
      <c r="L715" s="32">
        <v>11860777.34</v>
      </c>
      <c r="M715" s="32">
        <v>11860777.34</v>
      </c>
      <c r="N715" s="32">
        <v>11860777.34</v>
      </c>
      <c r="O715" s="32">
        <v>10460777.34</v>
      </c>
    </row>
    <row r="716" spans="1:15" x14ac:dyDescent="0.2">
      <c r="A716" s="1" t="str">
        <f>MID(Tabla1[[#This Row],[Org 2]],1,2)</f>
        <v>06</v>
      </c>
      <c r="B716" s="30" t="s">
        <v>272</v>
      </c>
      <c r="C716" s="30" t="s">
        <v>134</v>
      </c>
      <c r="D716" s="11" t="str">
        <f>VLOOKUP(Tabla1[[#This Row],[Prog.]],Hoja2!B:C,2,FALSE)</f>
        <v>Coordinación de políticas culturales</v>
      </c>
      <c r="E716" s="12" t="str">
        <f t="shared" si="26"/>
        <v>4</v>
      </c>
      <c r="F716" s="12" t="str">
        <f t="shared" si="27"/>
        <v>47</v>
      </c>
      <c r="G716" s="30" t="s">
        <v>752</v>
      </c>
      <c r="H716" s="31" t="s">
        <v>753</v>
      </c>
      <c r="I716" s="32">
        <v>10000</v>
      </c>
      <c r="J716" s="32">
        <v>0</v>
      </c>
      <c r="K716" s="32">
        <v>10000</v>
      </c>
      <c r="L716" s="32">
        <v>10000</v>
      </c>
      <c r="M716" s="32">
        <v>10000</v>
      </c>
      <c r="N716" s="32">
        <v>10000</v>
      </c>
      <c r="O716" s="32">
        <v>10000</v>
      </c>
    </row>
    <row r="717" spans="1:15" x14ac:dyDescent="0.2">
      <c r="A717" s="1" t="str">
        <f>MID(Tabla1[[#This Row],[Org 2]],1,2)</f>
        <v>06</v>
      </c>
      <c r="B717" s="30" t="s">
        <v>272</v>
      </c>
      <c r="C717" s="30" t="s">
        <v>134</v>
      </c>
      <c r="D717" s="11" t="str">
        <f>VLOOKUP(Tabla1[[#This Row],[Prog.]],Hoja2!B:C,2,FALSE)</f>
        <v>Coordinación de políticas culturales</v>
      </c>
      <c r="E717" s="12" t="str">
        <f t="shared" si="26"/>
        <v>4</v>
      </c>
      <c r="F717" s="12" t="str">
        <f t="shared" si="27"/>
        <v>48</v>
      </c>
      <c r="G717" s="30" t="s">
        <v>754</v>
      </c>
      <c r="H717" s="31" t="s">
        <v>755</v>
      </c>
      <c r="I717" s="32">
        <v>5000</v>
      </c>
      <c r="J717" s="32">
        <v>0</v>
      </c>
      <c r="K717" s="32">
        <v>5000</v>
      </c>
      <c r="L717" s="32">
        <v>5000</v>
      </c>
      <c r="M717" s="32">
        <v>5000</v>
      </c>
      <c r="N717" s="32">
        <v>5000</v>
      </c>
      <c r="O717" s="32">
        <v>5000</v>
      </c>
    </row>
    <row r="718" spans="1:15" x14ac:dyDescent="0.2">
      <c r="A718" s="1" t="str">
        <f>MID(Tabla1[[#This Row],[Org 2]],1,2)</f>
        <v>06</v>
      </c>
      <c r="B718" s="30" t="s">
        <v>272</v>
      </c>
      <c r="C718" s="30" t="s">
        <v>134</v>
      </c>
      <c r="D718" s="11" t="str">
        <f>VLOOKUP(Tabla1[[#This Row],[Prog.]],Hoja2!B:C,2,FALSE)</f>
        <v>Coordinación de políticas culturales</v>
      </c>
      <c r="E718" s="12" t="str">
        <f t="shared" si="26"/>
        <v>4</v>
      </c>
      <c r="F718" s="12" t="str">
        <f t="shared" si="27"/>
        <v>48</v>
      </c>
      <c r="G718" s="30" t="s">
        <v>756</v>
      </c>
      <c r="H718" s="31" t="s">
        <v>757</v>
      </c>
      <c r="I718" s="32">
        <v>22000</v>
      </c>
      <c r="J718" s="32">
        <v>0</v>
      </c>
      <c r="K718" s="32">
        <v>22000</v>
      </c>
      <c r="L718" s="32">
        <v>22000</v>
      </c>
      <c r="M718" s="32">
        <v>22000</v>
      </c>
      <c r="N718" s="32">
        <v>22000</v>
      </c>
      <c r="O718" s="32">
        <v>22000</v>
      </c>
    </row>
    <row r="719" spans="1:15" x14ac:dyDescent="0.2">
      <c r="A719" s="1" t="str">
        <f>MID(Tabla1[[#This Row],[Org 2]],1,2)</f>
        <v>06</v>
      </c>
      <c r="B719" s="30" t="s">
        <v>272</v>
      </c>
      <c r="C719" s="30" t="s">
        <v>134</v>
      </c>
      <c r="D719" s="11" t="str">
        <f>VLOOKUP(Tabla1[[#This Row],[Prog.]],Hoja2!B:C,2,FALSE)</f>
        <v>Coordinación de políticas culturales</v>
      </c>
      <c r="E719" s="12" t="str">
        <f t="shared" si="26"/>
        <v>4</v>
      </c>
      <c r="F719" s="12" t="str">
        <f t="shared" si="27"/>
        <v>48</v>
      </c>
      <c r="G719" s="30" t="s">
        <v>758</v>
      </c>
      <c r="H719" s="31" t="s">
        <v>759</v>
      </c>
      <c r="I719" s="32">
        <v>0</v>
      </c>
      <c r="J719" s="32">
        <v>0</v>
      </c>
      <c r="K719" s="32">
        <v>0</v>
      </c>
      <c r="L719" s="32">
        <v>0</v>
      </c>
      <c r="M719" s="32">
        <v>0</v>
      </c>
      <c r="N719" s="32">
        <v>0</v>
      </c>
      <c r="O719" s="32">
        <v>0</v>
      </c>
    </row>
    <row r="720" spans="1:15" x14ac:dyDescent="0.2">
      <c r="A720" s="1" t="str">
        <f>MID(Tabla1[[#This Row],[Org 2]],1,2)</f>
        <v>06</v>
      </c>
      <c r="B720" s="30" t="s">
        <v>272</v>
      </c>
      <c r="C720" s="30" t="s">
        <v>134</v>
      </c>
      <c r="D720" s="11" t="str">
        <f>VLOOKUP(Tabla1[[#This Row],[Prog.]],Hoja2!B:C,2,FALSE)</f>
        <v>Coordinación de políticas culturales</v>
      </c>
      <c r="E720" s="12" t="str">
        <f t="shared" si="26"/>
        <v>4</v>
      </c>
      <c r="F720" s="12" t="str">
        <f t="shared" si="27"/>
        <v>48</v>
      </c>
      <c r="G720" s="30" t="s">
        <v>760</v>
      </c>
      <c r="H720" s="31" t="s">
        <v>761</v>
      </c>
      <c r="I720" s="32">
        <v>120000</v>
      </c>
      <c r="J720" s="32">
        <v>0</v>
      </c>
      <c r="K720" s="32">
        <v>120000</v>
      </c>
      <c r="L720" s="32">
        <v>120000</v>
      </c>
      <c r="M720" s="32">
        <v>120000</v>
      </c>
      <c r="N720" s="32">
        <v>120000</v>
      </c>
      <c r="O720" s="32">
        <v>120000</v>
      </c>
    </row>
    <row r="721" spans="1:15" x14ac:dyDescent="0.2">
      <c r="A721" s="1" t="str">
        <f>MID(Tabla1[[#This Row],[Org 2]],1,2)</f>
        <v>06</v>
      </c>
      <c r="B721" s="30" t="s">
        <v>272</v>
      </c>
      <c r="C721" s="30" t="s">
        <v>134</v>
      </c>
      <c r="D721" s="11" t="str">
        <f>VLOOKUP(Tabla1[[#This Row],[Prog.]],Hoja2!B:C,2,FALSE)</f>
        <v>Coordinación de políticas culturales</v>
      </c>
      <c r="E721" s="12" t="str">
        <f t="shared" si="26"/>
        <v>4</v>
      </c>
      <c r="F721" s="12" t="str">
        <f t="shared" si="27"/>
        <v>48</v>
      </c>
      <c r="G721" s="30" t="s">
        <v>762</v>
      </c>
      <c r="H721" s="31" t="s">
        <v>763</v>
      </c>
      <c r="I721" s="32">
        <v>10000</v>
      </c>
      <c r="J721" s="32">
        <v>0</v>
      </c>
      <c r="K721" s="32">
        <v>10000</v>
      </c>
      <c r="L721" s="32">
        <v>0</v>
      </c>
      <c r="M721" s="32">
        <v>0</v>
      </c>
      <c r="N721" s="32">
        <v>0</v>
      </c>
      <c r="O721" s="32">
        <v>0</v>
      </c>
    </row>
    <row r="722" spans="1:15" x14ac:dyDescent="0.2">
      <c r="A722" s="1" t="str">
        <f>MID(Tabla1[[#This Row],[Org 2]],1,2)</f>
        <v>06</v>
      </c>
      <c r="B722" s="30" t="s">
        <v>272</v>
      </c>
      <c r="C722" s="30" t="s">
        <v>134</v>
      </c>
      <c r="D722" s="11" t="str">
        <f>VLOOKUP(Tabla1[[#This Row],[Prog.]],Hoja2!B:C,2,FALSE)</f>
        <v>Coordinación de políticas culturales</v>
      </c>
      <c r="E722" s="12" t="str">
        <f t="shared" si="26"/>
        <v>4</v>
      </c>
      <c r="F722" s="12" t="str">
        <f t="shared" si="27"/>
        <v>48</v>
      </c>
      <c r="G722" s="30" t="s">
        <v>764</v>
      </c>
      <c r="H722" s="31" t="s">
        <v>765</v>
      </c>
      <c r="I722" s="32">
        <v>16000</v>
      </c>
      <c r="J722" s="32">
        <v>0</v>
      </c>
      <c r="K722" s="32">
        <v>16000</v>
      </c>
      <c r="L722" s="32">
        <v>16000</v>
      </c>
      <c r="M722" s="32">
        <v>16000</v>
      </c>
      <c r="N722" s="32">
        <v>0</v>
      </c>
      <c r="O722" s="32">
        <v>0</v>
      </c>
    </row>
    <row r="723" spans="1:15" x14ac:dyDescent="0.2">
      <c r="A723" s="1" t="str">
        <f>MID(Tabla1[[#This Row],[Org 2]],1,2)</f>
        <v>06</v>
      </c>
      <c r="B723" s="30" t="s">
        <v>272</v>
      </c>
      <c r="C723" s="30" t="s">
        <v>134</v>
      </c>
      <c r="D723" s="11" t="str">
        <f>VLOOKUP(Tabla1[[#This Row],[Prog.]],Hoja2!B:C,2,FALSE)</f>
        <v>Coordinación de políticas culturales</v>
      </c>
      <c r="E723" s="12" t="str">
        <f t="shared" si="26"/>
        <v>4</v>
      </c>
      <c r="F723" s="12" t="str">
        <f t="shared" si="27"/>
        <v>48</v>
      </c>
      <c r="G723" s="30" t="s">
        <v>766</v>
      </c>
      <c r="H723" s="31" t="s">
        <v>767</v>
      </c>
      <c r="I723" s="32">
        <v>30000</v>
      </c>
      <c r="J723" s="32">
        <v>0</v>
      </c>
      <c r="K723" s="32">
        <v>30000</v>
      </c>
      <c r="L723" s="32">
        <v>36000</v>
      </c>
      <c r="M723" s="32">
        <v>36000</v>
      </c>
      <c r="N723" s="32">
        <v>36000</v>
      </c>
      <c r="O723" s="32">
        <v>36000</v>
      </c>
    </row>
    <row r="724" spans="1:15" x14ac:dyDescent="0.2">
      <c r="A724" s="1" t="str">
        <f>MID(Tabla1[[#This Row],[Org 2]],1,2)</f>
        <v>06</v>
      </c>
      <c r="B724" s="30" t="s">
        <v>272</v>
      </c>
      <c r="C724" s="30" t="s">
        <v>134</v>
      </c>
      <c r="D724" s="11" t="str">
        <f>VLOOKUP(Tabla1[[#This Row],[Prog.]],Hoja2!B:C,2,FALSE)</f>
        <v>Coordinación de políticas culturales</v>
      </c>
      <c r="E724" s="12" t="str">
        <f t="shared" si="26"/>
        <v>4</v>
      </c>
      <c r="F724" s="12" t="str">
        <f t="shared" si="27"/>
        <v>48</v>
      </c>
      <c r="G724" s="30" t="s">
        <v>768</v>
      </c>
      <c r="H724" s="31" t="s">
        <v>769</v>
      </c>
      <c r="I724" s="32">
        <v>15000</v>
      </c>
      <c r="J724" s="32">
        <v>0</v>
      </c>
      <c r="K724" s="32">
        <v>15000</v>
      </c>
      <c r="L724" s="32">
        <v>15000</v>
      </c>
      <c r="M724" s="32">
        <v>15000</v>
      </c>
      <c r="N724" s="32">
        <v>15000</v>
      </c>
      <c r="O724" s="32">
        <v>15000</v>
      </c>
    </row>
    <row r="725" spans="1:15" x14ac:dyDescent="0.2">
      <c r="A725" s="1" t="str">
        <f>MID(Tabla1[[#This Row],[Org 2]],1,2)</f>
        <v>06</v>
      </c>
      <c r="B725" s="30" t="s">
        <v>272</v>
      </c>
      <c r="C725" s="30" t="s">
        <v>134</v>
      </c>
      <c r="D725" s="11" t="str">
        <f>VLOOKUP(Tabla1[[#This Row],[Prog.]],Hoja2!B:C,2,FALSE)</f>
        <v>Coordinación de políticas culturales</v>
      </c>
      <c r="E725" s="12" t="str">
        <f t="shared" si="26"/>
        <v>4</v>
      </c>
      <c r="F725" s="12" t="str">
        <f t="shared" si="27"/>
        <v>48</v>
      </c>
      <c r="G725" s="30" t="s">
        <v>770</v>
      </c>
      <c r="H725" s="31" t="s">
        <v>771</v>
      </c>
      <c r="I725" s="32">
        <v>20000</v>
      </c>
      <c r="J725" s="32">
        <v>0</v>
      </c>
      <c r="K725" s="32">
        <v>20000</v>
      </c>
      <c r="L725" s="32">
        <v>20000</v>
      </c>
      <c r="M725" s="32">
        <v>20000</v>
      </c>
      <c r="N725" s="32">
        <v>20000</v>
      </c>
      <c r="O725" s="32">
        <v>20000</v>
      </c>
    </row>
    <row r="726" spans="1:15" x14ac:dyDescent="0.2">
      <c r="A726" s="1" t="str">
        <f>MID(Tabla1[[#This Row],[Org 2]],1,2)</f>
        <v>06</v>
      </c>
      <c r="B726" s="30" t="s">
        <v>272</v>
      </c>
      <c r="C726" s="30" t="s">
        <v>134</v>
      </c>
      <c r="D726" s="11" t="str">
        <f>VLOOKUP(Tabla1[[#This Row],[Prog.]],Hoja2!B:C,2,FALSE)</f>
        <v>Coordinación de políticas culturales</v>
      </c>
      <c r="E726" s="12" t="str">
        <f t="shared" si="26"/>
        <v>4</v>
      </c>
      <c r="F726" s="12" t="str">
        <f t="shared" si="27"/>
        <v>48</v>
      </c>
      <c r="G726" s="30" t="s">
        <v>772</v>
      </c>
      <c r="H726" s="31" t="s">
        <v>773</v>
      </c>
      <c r="I726" s="32">
        <v>10000</v>
      </c>
      <c r="J726" s="32">
        <v>0</v>
      </c>
      <c r="K726" s="32">
        <v>10000</v>
      </c>
      <c r="L726" s="32">
        <v>5000</v>
      </c>
      <c r="M726" s="32">
        <v>5000</v>
      </c>
      <c r="N726" s="32">
        <v>5000</v>
      </c>
      <c r="O726" s="32">
        <v>5000</v>
      </c>
    </row>
    <row r="727" spans="1:15" x14ac:dyDescent="0.2">
      <c r="A727" s="1" t="str">
        <f>MID(Tabla1[[#This Row],[Org 2]],1,2)</f>
        <v>06</v>
      </c>
      <c r="B727" s="30" t="s">
        <v>272</v>
      </c>
      <c r="C727" s="30" t="s">
        <v>134</v>
      </c>
      <c r="D727" s="11" t="str">
        <f>VLOOKUP(Tabla1[[#This Row],[Prog.]],Hoja2!B:C,2,FALSE)</f>
        <v>Coordinación de políticas culturales</v>
      </c>
      <c r="E727" s="12" t="str">
        <f t="shared" si="26"/>
        <v>4</v>
      </c>
      <c r="F727" s="12" t="str">
        <f t="shared" si="27"/>
        <v>48</v>
      </c>
      <c r="G727" s="30" t="s">
        <v>774</v>
      </c>
      <c r="H727" s="31" t="s">
        <v>775</v>
      </c>
      <c r="I727" s="32">
        <v>10000</v>
      </c>
      <c r="J727" s="32">
        <v>0</v>
      </c>
      <c r="K727" s="32">
        <v>10000</v>
      </c>
      <c r="L727" s="32">
        <v>10000</v>
      </c>
      <c r="M727" s="32">
        <v>10000</v>
      </c>
      <c r="N727" s="32">
        <v>10000</v>
      </c>
      <c r="O727" s="32">
        <v>10000</v>
      </c>
    </row>
    <row r="728" spans="1:15" x14ac:dyDescent="0.2">
      <c r="A728" s="1" t="str">
        <f>MID(Tabla1[[#This Row],[Org 2]],1,2)</f>
        <v>06</v>
      </c>
      <c r="B728" s="30" t="s">
        <v>272</v>
      </c>
      <c r="C728" s="30" t="s">
        <v>134</v>
      </c>
      <c r="D728" s="11" t="str">
        <f>VLOOKUP(Tabla1[[#This Row],[Prog.]],Hoja2!B:C,2,FALSE)</f>
        <v>Coordinación de políticas culturales</v>
      </c>
      <c r="E728" s="12" t="str">
        <f t="shared" si="26"/>
        <v>4</v>
      </c>
      <c r="F728" s="12" t="str">
        <f t="shared" si="27"/>
        <v>48</v>
      </c>
      <c r="G728" s="30" t="s">
        <v>566</v>
      </c>
      <c r="H728" s="31" t="s">
        <v>565</v>
      </c>
      <c r="I728" s="32">
        <v>40000</v>
      </c>
      <c r="J728" s="32">
        <v>0</v>
      </c>
      <c r="K728" s="32">
        <v>40000</v>
      </c>
      <c r="L728" s="32">
        <v>0</v>
      </c>
      <c r="M728" s="32">
        <v>0</v>
      </c>
      <c r="N728" s="32">
        <v>0</v>
      </c>
      <c r="O728" s="32">
        <v>0</v>
      </c>
    </row>
    <row r="729" spans="1:15" x14ac:dyDescent="0.2">
      <c r="A729" s="1" t="str">
        <f>MID(Tabla1[[#This Row],[Org 2]],1,2)</f>
        <v>06</v>
      </c>
      <c r="B729" s="30" t="s">
        <v>272</v>
      </c>
      <c r="C729" s="30" t="s">
        <v>134</v>
      </c>
      <c r="D729" s="11" t="str">
        <f>VLOOKUP(Tabla1[[#This Row],[Prog.]],Hoja2!B:C,2,FALSE)</f>
        <v>Coordinación de políticas culturales</v>
      </c>
      <c r="E729" s="12" t="str">
        <f t="shared" si="26"/>
        <v>7</v>
      </c>
      <c r="F729" s="12" t="str">
        <f t="shared" si="27"/>
        <v>71</v>
      </c>
      <c r="G729" s="30" t="s">
        <v>776</v>
      </c>
      <c r="H729" s="31" t="s">
        <v>777</v>
      </c>
      <c r="I729" s="32">
        <v>100000</v>
      </c>
      <c r="J729" s="32">
        <v>0</v>
      </c>
      <c r="K729" s="32">
        <v>100000</v>
      </c>
      <c r="L729" s="32">
        <v>100000</v>
      </c>
      <c r="M729" s="32">
        <v>100000</v>
      </c>
      <c r="N729" s="32">
        <v>0</v>
      </c>
      <c r="O729" s="32">
        <v>0</v>
      </c>
    </row>
    <row r="730" spans="1:15" x14ac:dyDescent="0.2">
      <c r="A730" s="1" t="str">
        <f>MID(Tabla1[[#This Row],[Org 2]],1,2)</f>
        <v>06</v>
      </c>
      <c r="B730" s="30" t="s">
        <v>272</v>
      </c>
      <c r="C730" s="30" t="s">
        <v>134</v>
      </c>
      <c r="D730" s="11" t="str">
        <f>VLOOKUP(Tabla1[[#This Row],[Prog.]],Hoja2!B:C,2,FALSE)</f>
        <v>Coordinación de políticas culturales</v>
      </c>
      <c r="E730" s="12" t="str">
        <f t="shared" si="26"/>
        <v>7</v>
      </c>
      <c r="F730" s="12" t="str">
        <f t="shared" si="27"/>
        <v>78</v>
      </c>
      <c r="G730" s="30" t="s">
        <v>778</v>
      </c>
      <c r="H730" s="31" t="s">
        <v>779</v>
      </c>
      <c r="I730" s="32">
        <v>15000</v>
      </c>
      <c r="J730" s="32">
        <v>0</v>
      </c>
      <c r="K730" s="32">
        <v>15000</v>
      </c>
      <c r="L730" s="32">
        <v>0</v>
      </c>
      <c r="M730" s="32">
        <v>0</v>
      </c>
      <c r="N730" s="32">
        <v>0</v>
      </c>
      <c r="O730" s="32">
        <v>0</v>
      </c>
    </row>
    <row r="731" spans="1:15" x14ac:dyDescent="0.2">
      <c r="A731" s="1" t="str">
        <f>MID(Tabla1[[#This Row],[Org 2]],1,2)</f>
        <v>06</v>
      </c>
      <c r="B731" s="30" t="s">
        <v>272</v>
      </c>
      <c r="C731" s="30" t="s">
        <v>134</v>
      </c>
      <c r="D731" s="11" t="str">
        <f>VLOOKUP(Tabla1[[#This Row],[Prog.]],Hoja2!B:C,2,FALSE)</f>
        <v>Coordinación de políticas culturales</v>
      </c>
      <c r="E731" s="12" t="str">
        <f t="shared" si="26"/>
        <v>7</v>
      </c>
      <c r="F731" s="12" t="str">
        <f t="shared" si="27"/>
        <v>78</v>
      </c>
      <c r="G731" s="30" t="s">
        <v>780</v>
      </c>
      <c r="H731" s="31" t="s">
        <v>781</v>
      </c>
      <c r="I731" s="32">
        <v>0</v>
      </c>
      <c r="J731" s="32">
        <v>0</v>
      </c>
      <c r="K731" s="32">
        <v>0</v>
      </c>
      <c r="L731" s="32">
        <v>15000</v>
      </c>
      <c r="M731" s="32">
        <v>15000</v>
      </c>
      <c r="N731" s="32">
        <v>15000</v>
      </c>
      <c r="O731" s="32">
        <v>15000</v>
      </c>
    </row>
    <row r="732" spans="1:15" x14ac:dyDescent="0.2">
      <c r="A732" s="1" t="str">
        <f>MID(Tabla1[[#This Row],[Org 2]],1,2)</f>
        <v>07</v>
      </c>
      <c r="B732" s="30" t="s">
        <v>273</v>
      </c>
      <c r="C732" s="30" t="s">
        <v>124</v>
      </c>
      <c r="D732" s="11" t="str">
        <f>VLOOKUP(Tabla1[[#This Row],[Prog.]],Hoja2!B:C,2,FALSE)</f>
        <v>Tratamiento de residuos</v>
      </c>
      <c r="E732" s="12" t="str">
        <f t="shared" si="26"/>
        <v>1</v>
      </c>
      <c r="F732" s="12" t="str">
        <f t="shared" si="27"/>
        <v>13</v>
      </c>
      <c r="G732" s="30" t="s">
        <v>454</v>
      </c>
      <c r="H732" s="31" t="s">
        <v>455</v>
      </c>
      <c r="I732" s="32">
        <v>50700</v>
      </c>
      <c r="J732" s="32">
        <v>9000</v>
      </c>
      <c r="K732" s="32">
        <v>59700</v>
      </c>
      <c r="L732" s="32">
        <v>59595.61</v>
      </c>
      <c r="M732" s="32">
        <v>59595.61</v>
      </c>
      <c r="N732" s="32">
        <v>51102.07</v>
      </c>
      <c r="O732" s="32">
        <v>51102.07</v>
      </c>
    </row>
    <row r="733" spans="1:15" x14ac:dyDescent="0.2">
      <c r="A733" s="1" t="str">
        <f>MID(Tabla1[[#This Row],[Org 2]],1,2)</f>
        <v>07</v>
      </c>
      <c r="B733" s="30" t="s">
        <v>273</v>
      </c>
      <c r="C733" s="30" t="s">
        <v>124</v>
      </c>
      <c r="D733" s="11" t="str">
        <f>VLOOKUP(Tabla1[[#This Row],[Prog.]],Hoja2!B:C,2,FALSE)</f>
        <v>Tratamiento de residuos</v>
      </c>
      <c r="E733" s="12" t="str">
        <f t="shared" si="26"/>
        <v>2</v>
      </c>
      <c r="F733" s="12" t="str">
        <f t="shared" si="27"/>
        <v>22</v>
      </c>
      <c r="G733" s="30" t="s">
        <v>486</v>
      </c>
      <c r="H733" s="31" t="s">
        <v>487</v>
      </c>
      <c r="I733" s="32">
        <v>4095684</v>
      </c>
      <c r="J733" s="32">
        <v>1645735.01</v>
      </c>
      <c r="K733" s="32">
        <v>5741419.0099999998</v>
      </c>
      <c r="L733" s="32">
        <v>4063611.83</v>
      </c>
      <c r="M733" s="32">
        <v>4063611.83</v>
      </c>
      <c r="N733" s="32">
        <v>4063611.83</v>
      </c>
      <c r="O733" s="32">
        <v>4063611.83</v>
      </c>
    </row>
    <row r="734" spans="1:15" x14ac:dyDescent="0.2">
      <c r="A734" s="1" t="str">
        <f>MID(Tabla1[[#This Row],[Org 2]],1,2)</f>
        <v>07</v>
      </c>
      <c r="B734" s="30" t="s">
        <v>273</v>
      </c>
      <c r="C734" s="30" t="s">
        <v>124</v>
      </c>
      <c r="D734" s="11" t="str">
        <f>VLOOKUP(Tabla1[[#This Row],[Prog.]],Hoja2!B:C,2,FALSE)</f>
        <v>Tratamiento de residuos</v>
      </c>
      <c r="E734" s="12" t="str">
        <f t="shared" si="26"/>
        <v>6</v>
      </c>
      <c r="F734" s="12" t="str">
        <f t="shared" si="27"/>
        <v>61</v>
      </c>
      <c r="G734" s="30" t="s">
        <v>534</v>
      </c>
      <c r="H734" s="31" t="s">
        <v>535</v>
      </c>
      <c r="I734" s="32">
        <v>680000</v>
      </c>
      <c r="J734" s="32">
        <v>0</v>
      </c>
      <c r="K734" s="32">
        <v>680000</v>
      </c>
      <c r="L734" s="32">
        <v>467666</v>
      </c>
      <c r="M734" s="32">
        <v>17666</v>
      </c>
      <c r="N734" s="32">
        <v>17666</v>
      </c>
      <c r="O734" s="32">
        <v>17666</v>
      </c>
    </row>
    <row r="735" spans="1:15" x14ac:dyDescent="0.2">
      <c r="A735" s="1" t="str">
        <f>MID(Tabla1[[#This Row],[Org 2]],1,2)</f>
        <v>07</v>
      </c>
      <c r="B735" s="30" t="s">
        <v>273</v>
      </c>
      <c r="C735" s="30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1</v>
      </c>
      <c r="F735" s="12" t="str">
        <f t="shared" si="27"/>
        <v>12</v>
      </c>
      <c r="G735" s="30" t="s">
        <v>435</v>
      </c>
      <c r="H735" s="31" t="s">
        <v>436</v>
      </c>
      <c r="I735" s="32">
        <v>52427</v>
      </c>
      <c r="J735" s="32">
        <v>0</v>
      </c>
      <c r="K735" s="32">
        <v>52427</v>
      </c>
      <c r="L735" s="32">
        <v>29396.84</v>
      </c>
      <c r="M735" s="32">
        <v>29396.84</v>
      </c>
      <c r="N735" s="32">
        <v>24237.23</v>
      </c>
      <c r="O735" s="32">
        <v>24237.23</v>
      </c>
    </row>
    <row r="736" spans="1:15" x14ac:dyDescent="0.2">
      <c r="A736" s="1" t="str">
        <f>MID(Tabla1[[#This Row],[Org 2]],1,2)</f>
        <v>07</v>
      </c>
      <c r="B736" s="30" t="s">
        <v>273</v>
      </c>
      <c r="C736" s="30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30" t="s">
        <v>437</v>
      </c>
      <c r="H736" s="31" t="s">
        <v>438</v>
      </c>
      <c r="I736" s="32">
        <v>16648</v>
      </c>
      <c r="J736" s="32">
        <v>0</v>
      </c>
      <c r="K736" s="32">
        <v>16648</v>
      </c>
      <c r="L736" s="32">
        <v>27347.82</v>
      </c>
      <c r="M736" s="32">
        <v>27347.82</v>
      </c>
      <c r="N736" s="32">
        <v>22399.07</v>
      </c>
      <c r="O736" s="32">
        <v>22399.07</v>
      </c>
    </row>
    <row r="737" spans="1:15" x14ac:dyDescent="0.2">
      <c r="A737" s="1" t="str">
        <f>MID(Tabla1[[#This Row],[Org 2]],1,2)</f>
        <v>07</v>
      </c>
      <c r="B737" s="30" t="s">
        <v>273</v>
      </c>
      <c r="C737" s="30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30" t="s">
        <v>439</v>
      </c>
      <c r="H737" s="31" t="s">
        <v>440</v>
      </c>
      <c r="I737" s="32">
        <v>23539</v>
      </c>
      <c r="J737" s="32">
        <v>0</v>
      </c>
      <c r="K737" s="32">
        <v>23539</v>
      </c>
      <c r="L737" s="32">
        <v>21300.01</v>
      </c>
      <c r="M737" s="32">
        <v>21300.01</v>
      </c>
      <c r="N737" s="32">
        <v>17940.150000000001</v>
      </c>
      <c r="O737" s="32">
        <v>17940.150000000001</v>
      </c>
    </row>
    <row r="738" spans="1:15" x14ac:dyDescent="0.2">
      <c r="A738" s="1" t="str">
        <f>MID(Tabla1[[#This Row],[Org 2]],1,2)</f>
        <v>07</v>
      </c>
      <c r="B738" s="30" t="s">
        <v>273</v>
      </c>
      <c r="C738" s="30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30" t="s">
        <v>441</v>
      </c>
      <c r="H738" s="31" t="s">
        <v>442</v>
      </c>
      <c r="I738" s="32">
        <v>9976</v>
      </c>
      <c r="J738" s="32">
        <v>0</v>
      </c>
      <c r="K738" s="32">
        <v>9976</v>
      </c>
      <c r="L738" s="32">
        <v>10226.540000000001</v>
      </c>
      <c r="M738" s="32">
        <v>10226.540000000001</v>
      </c>
      <c r="N738" s="32">
        <v>8644.74</v>
      </c>
      <c r="O738" s="32">
        <v>8644.74</v>
      </c>
    </row>
    <row r="739" spans="1:15" x14ac:dyDescent="0.2">
      <c r="A739" s="1" t="str">
        <f>MID(Tabla1[[#This Row],[Org 2]],1,2)</f>
        <v>07</v>
      </c>
      <c r="B739" s="30" t="s">
        <v>273</v>
      </c>
      <c r="C739" s="30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30" t="s">
        <v>443</v>
      </c>
      <c r="H739" s="31" t="s">
        <v>444</v>
      </c>
      <c r="I739" s="32">
        <v>31209</v>
      </c>
      <c r="J739" s="32">
        <v>0</v>
      </c>
      <c r="K739" s="32">
        <v>31209</v>
      </c>
      <c r="L739" s="32">
        <v>33650.660000000003</v>
      </c>
      <c r="M739" s="32">
        <v>33650.660000000003</v>
      </c>
      <c r="N739" s="32">
        <v>28105.89</v>
      </c>
      <c r="O739" s="32">
        <v>28105.89</v>
      </c>
    </row>
    <row r="740" spans="1:15" x14ac:dyDescent="0.2">
      <c r="A740" s="1" t="str">
        <f>MID(Tabla1[[#This Row],[Org 2]],1,2)</f>
        <v>07</v>
      </c>
      <c r="B740" s="30" t="s">
        <v>273</v>
      </c>
      <c r="C740" s="30" t="s">
        <v>125</v>
      </c>
      <c r="D740" s="11" t="str">
        <f>VLOOKUP(Tabla1[[#This Row],[Prog.]],Hoja2!B:C,2,FALSE)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30" t="s">
        <v>445</v>
      </c>
      <c r="H740" s="31" t="s">
        <v>446</v>
      </c>
      <c r="I740" s="32">
        <v>73430</v>
      </c>
      <c r="J740" s="32">
        <v>0</v>
      </c>
      <c r="K740" s="32">
        <v>73430</v>
      </c>
      <c r="L740" s="32">
        <v>60320.95</v>
      </c>
      <c r="M740" s="32">
        <v>60320.95</v>
      </c>
      <c r="N740" s="32">
        <v>50449.74</v>
      </c>
      <c r="O740" s="32">
        <v>50449.74</v>
      </c>
    </row>
    <row r="741" spans="1:15" x14ac:dyDescent="0.2">
      <c r="A741" s="1" t="str">
        <f>MID(Tabla1[[#This Row],[Org 2]],1,2)</f>
        <v>07</v>
      </c>
      <c r="B741" s="30" t="s">
        <v>273</v>
      </c>
      <c r="C741" s="30" t="s">
        <v>125</v>
      </c>
      <c r="D741" s="11" t="str">
        <f>VLOOKUP(Tabla1[[#This Row],[Prog.]],Hoja2!B:C,2,FALSE)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30" t="s">
        <v>447</v>
      </c>
      <c r="H741" s="31" t="s">
        <v>448</v>
      </c>
      <c r="I741" s="32">
        <v>178541</v>
      </c>
      <c r="J741" s="32">
        <v>-5000</v>
      </c>
      <c r="K741" s="32">
        <v>173541</v>
      </c>
      <c r="L741" s="32">
        <v>142771.44</v>
      </c>
      <c r="M741" s="32">
        <v>142771.44</v>
      </c>
      <c r="N741" s="32">
        <v>119569.56</v>
      </c>
      <c r="O741" s="32">
        <v>119569.56</v>
      </c>
    </row>
    <row r="742" spans="1:15" x14ac:dyDescent="0.2">
      <c r="A742" s="1" t="str">
        <f>MID(Tabla1[[#This Row],[Org 2]],1,2)</f>
        <v>07</v>
      </c>
      <c r="B742" s="30" t="s">
        <v>273</v>
      </c>
      <c r="C742" s="30" t="s">
        <v>125</v>
      </c>
      <c r="D742" s="11" t="str">
        <f>VLOOKUP(Tabla1[[#This Row],[Prog.]],Hoja2!B:C,2,FALSE)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30" t="s">
        <v>449</v>
      </c>
      <c r="H742" s="31" t="s">
        <v>450</v>
      </c>
      <c r="I742" s="32">
        <v>14484</v>
      </c>
      <c r="J742" s="32">
        <v>0</v>
      </c>
      <c r="K742" s="32">
        <v>14484</v>
      </c>
      <c r="L742" s="32">
        <v>18337.419999999998</v>
      </c>
      <c r="M742" s="32">
        <v>18337.419999999998</v>
      </c>
      <c r="N742" s="32">
        <v>14729.13</v>
      </c>
      <c r="O742" s="32">
        <v>14729.13</v>
      </c>
    </row>
    <row r="743" spans="1:15" x14ac:dyDescent="0.2">
      <c r="A743" s="1" t="str">
        <f>MID(Tabla1[[#This Row],[Org 2]],1,2)</f>
        <v>07</v>
      </c>
      <c r="B743" s="30" t="s">
        <v>273</v>
      </c>
      <c r="C743" s="30" t="s">
        <v>125</v>
      </c>
      <c r="D743" s="11" t="str">
        <f>VLOOKUP(Tabla1[[#This Row],[Prog.]],Hoja2!B:C,2,FALSE)</f>
        <v>Dirección del área de medio ambiente</v>
      </c>
      <c r="E743" s="12" t="str">
        <f t="shared" si="26"/>
        <v>2</v>
      </c>
      <c r="F743" s="12" t="str">
        <f t="shared" si="27"/>
        <v>21</v>
      </c>
      <c r="G743" s="30" t="s">
        <v>464</v>
      </c>
      <c r="H743" s="31" t="s">
        <v>465</v>
      </c>
      <c r="I743" s="32">
        <v>12600</v>
      </c>
      <c r="J743" s="32">
        <v>0</v>
      </c>
      <c r="K743" s="32">
        <v>12600</v>
      </c>
      <c r="L743" s="32">
        <v>7064.79</v>
      </c>
      <c r="M743" s="32">
        <v>7064.79</v>
      </c>
      <c r="N743" s="32">
        <v>6217.79</v>
      </c>
      <c r="O743" s="32">
        <v>6217.79</v>
      </c>
    </row>
    <row r="744" spans="1:15" x14ac:dyDescent="0.2">
      <c r="A744" s="1" t="str">
        <f>MID(Tabla1[[#This Row],[Org 2]],1,2)</f>
        <v>07</v>
      </c>
      <c r="B744" s="30" t="s">
        <v>273</v>
      </c>
      <c r="C744" s="30" t="s">
        <v>125</v>
      </c>
      <c r="D744" s="11" t="str">
        <f>VLOOKUP(Tabla1[[#This Row],[Prog.]],Hoja2!B:C,2,FALSE)</f>
        <v>Dirección del área de medio ambiente</v>
      </c>
      <c r="E744" s="12" t="str">
        <f t="shared" si="26"/>
        <v>2</v>
      </c>
      <c r="F744" s="12" t="str">
        <f t="shared" si="27"/>
        <v>22</v>
      </c>
      <c r="G744" s="30" t="s">
        <v>472</v>
      </c>
      <c r="H744" s="31" t="s">
        <v>473</v>
      </c>
      <c r="I744" s="32">
        <v>21800</v>
      </c>
      <c r="J744" s="32">
        <v>0</v>
      </c>
      <c r="K744" s="32">
        <v>21800</v>
      </c>
      <c r="L744" s="32">
        <v>21000</v>
      </c>
      <c r="M744" s="32">
        <v>21000</v>
      </c>
      <c r="N744" s="32">
        <v>14581.67</v>
      </c>
      <c r="O744" s="32">
        <v>14581.67</v>
      </c>
    </row>
    <row r="745" spans="1:15" x14ac:dyDescent="0.2">
      <c r="A745" s="1" t="str">
        <f>MID(Tabla1[[#This Row],[Org 2]],1,2)</f>
        <v>07</v>
      </c>
      <c r="B745" s="30" t="s">
        <v>273</v>
      </c>
      <c r="C745" s="30" t="s">
        <v>125</v>
      </c>
      <c r="D745" s="11" t="str">
        <f>VLOOKUP(Tabla1[[#This Row],[Prog.]],Hoja2!B:C,2,FALSE)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30" t="s">
        <v>604</v>
      </c>
      <c r="H745" s="31" t="s">
        <v>605</v>
      </c>
      <c r="I745" s="32">
        <v>1575</v>
      </c>
      <c r="J745" s="32">
        <v>0</v>
      </c>
      <c r="K745" s="32">
        <v>1575</v>
      </c>
      <c r="L745" s="32">
        <v>0</v>
      </c>
      <c r="M745" s="32">
        <v>0</v>
      </c>
      <c r="N745" s="32">
        <v>0</v>
      </c>
      <c r="O745" s="32">
        <v>0</v>
      </c>
    </row>
    <row r="746" spans="1:15" x14ac:dyDescent="0.2">
      <c r="A746" s="1" t="str">
        <f>MID(Tabla1[[#This Row],[Org 2]],1,2)</f>
        <v>07</v>
      </c>
      <c r="B746" s="30" t="s">
        <v>273</v>
      </c>
      <c r="C746" s="30" t="s">
        <v>125</v>
      </c>
      <c r="D746" s="11" t="str">
        <f>VLOOKUP(Tabla1[[#This Row],[Prog.]],Hoja2!B:C,2,FALSE)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30" t="s">
        <v>606</v>
      </c>
      <c r="H746" s="31" t="s">
        <v>607</v>
      </c>
      <c r="I746" s="32">
        <v>22103</v>
      </c>
      <c r="J746" s="32">
        <v>0</v>
      </c>
      <c r="K746" s="32">
        <v>22103</v>
      </c>
      <c r="L746" s="32">
        <v>40727.980000000003</v>
      </c>
      <c r="M746" s="32">
        <v>40727.980000000003</v>
      </c>
      <c r="N746" s="32">
        <v>34926.239999999998</v>
      </c>
      <c r="O746" s="32">
        <v>34926.239999999998</v>
      </c>
    </row>
    <row r="747" spans="1:15" x14ac:dyDescent="0.2">
      <c r="A747" s="1" t="str">
        <f>MID(Tabla1[[#This Row],[Org 2]],1,2)</f>
        <v>07</v>
      </c>
      <c r="B747" s="30" t="s">
        <v>273</v>
      </c>
      <c r="C747" s="30" t="s">
        <v>125</v>
      </c>
      <c r="D747" s="11" t="str">
        <f>VLOOKUP(Tabla1[[#This Row],[Prog.]],Hoja2!B:C,2,FALSE)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30" t="s">
        <v>580</v>
      </c>
      <c r="H747" s="31" t="s">
        <v>581</v>
      </c>
      <c r="I747" s="32">
        <v>1680</v>
      </c>
      <c r="J747" s="32">
        <v>0</v>
      </c>
      <c r="K747" s="32">
        <v>1680</v>
      </c>
      <c r="L747" s="32">
        <v>1411</v>
      </c>
      <c r="M747" s="32">
        <v>1411</v>
      </c>
      <c r="N747" s="32">
        <v>1342.13</v>
      </c>
      <c r="O747" s="32">
        <v>1342.13</v>
      </c>
    </row>
    <row r="748" spans="1:15" x14ac:dyDescent="0.2">
      <c r="A748" s="1" t="str">
        <f>MID(Tabla1[[#This Row],[Org 2]],1,2)</f>
        <v>07</v>
      </c>
      <c r="B748" s="30" t="s">
        <v>273</v>
      </c>
      <c r="C748" s="30" t="s">
        <v>125</v>
      </c>
      <c r="D748" s="11" t="str">
        <f>VLOOKUP(Tabla1[[#This Row],[Prog.]],Hoja2!B:C,2,FALSE)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30" t="s">
        <v>478</v>
      </c>
      <c r="H748" s="31" t="s">
        <v>479</v>
      </c>
      <c r="I748" s="32">
        <v>1600</v>
      </c>
      <c r="J748" s="32">
        <v>0</v>
      </c>
      <c r="K748" s="32">
        <v>1600</v>
      </c>
      <c r="L748" s="32">
        <v>1577.93</v>
      </c>
      <c r="M748" s="32">
        <v>1577.93</v>
      </c>
      <c r="N748" s="32">
        <v>1577.93</v>
      </c>
      <c r="O748" s="32">
        <v>1577.93</v>
      </c>
    </row>
    <row r="749" spans="1:15" x14ac:dyDescent="0.2">
      <c r="A749" s="1" t="str">
        <f>MID(Tabla1[[#This Row],[Org 2]],1,2)</f>
        <v>07</v>
      </c>
      <c r="B749" s="30" t="s">
        <v>273</v>
      </c>
      <c r="C749" s="30" t="s">
        <v>125</v>
      </c>
      <c r="D749" s="11" t="str">
        <f>VLOOKUP(Tabla1[[#This Row],[Prog.]],Hoja2!B:C,2,FALSE)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30" t="s">
        <v>480</v>
      </c>
      <c r="H749" s="31" t="s">
        <v>481</v>
      </c>
      <c r="I749" s="32">
        <v>3500</v>
      </c>
      <c r="J749" s="32">
        <v>0</v>
      </c>
      <c r="K749" s="32">
        <v>3500</v>
      </c>
      <c r="L749" s="32">
        <v>0</v>
      </c>
      <c r="M749" s="32">
        <v>0</v>
      </c>
      <c r="N749" s="32">
        <v>0</v>
      </c>
      <c r="O749" s="32">
        <v>0</v>
      </c>
    </row>
    <row r="750" spans="1:15" x14ac:dyDescent="0.2">
      <c r="A750" s="1" t="str">
        <f>MID(Tabla1[[#This Row],[Org 2]],1,2)</f>
        <v>07</v>
      </c>
      <c r="B750" s="30" t="s">
        <v>273</v>
      </c>
      <c r="C750" s="30" t="s">
        <v>125</v>
      </c>
      <c r="D750" s="11" t="str">
        <f>VLOOKUP(Tabla1[[#This Row],[Prog.]],Hoja2!B:C,2,FALSE)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30" t="s">
        <v>482</v>
      </c>
      <c r="H750" s="31" t="s">
        <v>483</v>
      </c>
      <c r="I750" s="32">
        <v>3000</v>
      </c>
      <c r="J750" s="32">
        <v>0</v>
      </c>
      <c r="K750" s="32">
        <v>3000</v>
      </c>
      <c r="L750" s="32">
        <v>0</v>
      </c>
      <c r="M750" s="32">
        <v>0</v>
      </c>
      <c r="N750" s="32">
        <v>0</v>
      </c>
      <c r="O750" s="32">
        <v>0</v>
      </c>
    </row>
    <row r="751" spans="1:15" x14ac:dyDescent="0.2">
      <c r="A751" s="1" t="str">
        <f>MID(Tabla1[[#This Row],[Org 2]],1,2)</f>
        <v>07</v>
      </c>
      <c r="B751" s="30" t="s">
        <v>273</v>
      </c>
      <c r="C751" s="30" t="s">
        <v>125</v>
      </c>
      <c r="D751" s="11" t="str">
        <f>VLOOKUP(Tabla1[[#This Row],[Prog.]],Hoja2!B:C,2,FALSE)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30" t="s">
        <v>484</v>
      </c>
      <c r="H751" s="31" t="s">
        <v>485</v>
      </c>
      <c r="I751" s="32">
        <v>18000</v>
      </c>
      <c r="J751" s="32">
        <v>0</v>
      </c>
      <c r="K751" s="32">
        <v>18000</v>
      </c>
      <c r="L751" s="32">
        <v>14462.77</v>
      </c>
      <c r="M751" s="32">
        <v>14462.77</v>
      </c>
      <c r="N751" s="32">
        <v>14320.87</v>
      </c>
      <c r="O751" s="32">
        <v>14320.87</v>
      </c>
    </row>
    <row r="752" spans="1:15" x14ac:dyDescent="0.2">
      <c r="A752" s="1" t="str">
        <f>MID(Tabla1[[#This Row],[Org 2]],1,2)</f>
        <v>07</v>
      </c>
      <c r="B752" s="30" t="s">
        <v>273</v>
      </c>
      <c r="C752" s="30" t="s">
        <v>125</v>
      </c>
      <c r="D752" s="11" t="str">
        <f>VLOOKUP(Tabla1[[#This Row],[Prog.]],Hoja2!B:C,2,FALSE)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30" t="s">
        <v>486</v>
      </c>
      <c r="H752" s="31" t="s">
        <v>487</v>
      </c>
      <c r="I752" s="32">
        <v>63250</v>
      </c>
      <c r="J752" s="32">
        <v>0</v>
      </c>
      <c r="K752" s="32">
        <v>63250</v>
      </c>
      <c r="L752" s="32">
        <v>62334.2</v>
      </c>
      <c r="M752" s="32">
        <v>62334.2</v>
      </c>
      <c r="N752" s="32">
        <v>51945.19</v>
      </c>
      <c r="O752" s="32">
        <v>51945.19</v>
      </c>
    </row>
    <row r="753" spans="1:15" x14ac:dyDescent="0.2">
      <c r="A753" s="1" t="str">
        <f>MID(Tabla1[[#This Row],[Org 2]],1,2)</f>
        <v>07</v>
      </c>
      <c r="B753" s="30" t="s">
        <v>273</v>
      </c>
      <c r="C753" s="30" t="s">
        <v>125</v>
      </c>
      <c r="D753" s="11" t="str">
        <f>VLOOKUP(Tabla1[[#This Row],[Prog.]],Hoja2!B:C,2,FALSE)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30" t="s">
        <v>488</v>
      </c>
      <c r="H753" s="31" t="s">
        <v>489</v>
      </c>
      <c r="I753" s="32">
        <v>60000</v>
      </c>
      <c r="J753" s="32">
        <v>0</v>
      </c>
      <c r="K753" s="32">
        <v>60000</v>
      </c>
      <c r="L753" s="32">
        <v>52483.66</v>
      </c>
      <c r="M753" s="32">
        <v>49412.73</v>
      </c>
      <c r="N753" s="32">
        <v>40961.040000000001</v>
      </c>
      <c r="O753" s="32">
        <v>40961.040000000001</v>
      </c>
    </row>
    <row r="754" spans="1:15" x14ac:dyDescent="0.2">
      <c r="A754" s="1" t="str">
        <f>MID(Tabla1[[#This Row],[Org 2]],1,2)</f>
        <v>07</v>
      </c>
      <c r="B754" s="30" t="s">
        <v>273</v>
      </c>
      <c r="C754" s="30" t="s">
        <v>125</v>
      </c>
      <c r="D754" s="11" t="str">
        <f>VLOOKUP(Tabla1[[#This Row],[Prog.]],Hoja2!B:C,2,FALSE)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30" t="s">
        <v>490</v>
      </c>
      <c r="H754" s="31" t="s">
        <v>491</v>
      </c>
      <c r="I754" s="32">
        <v>60000</v>
      </c>
      <c r="J754" s="32">
        <v>0</v>
      </c>
      <c r="K754" s="32">
        <v>60000</v>
      </c>
      <c r="L754" s="32">
        <v>47693.66</v>
      </c>
      <c r="M754" s="32">
        <v>46839.74</v>
      </c>
      <c r="N754" s="32">
        <v>27102.080000000002</v>
      </c>
      <c r="O754" s="32">
        <v>27102.080000000002</v>
      </c>
    </row>
    <row r="755" spans="1:15" x14ac:dyDescent="0.2">
      <c r="A755" s="1" t="str">
        <f>MID(Tabla1[[#This Row],[Org 2]],1,2)</f>
        <v>07</v>
      </c>
      <c r="B755" s="30" t="s">
        <v>273</v>
      </c>
      <c r="C755" s="30" t="s">
        <v>125</v>
      </c>
      <c r="D755" s="11" t="str">
        <f>VLOOKUP(Tabla1[[#This Row],[Prog.]],Hoja2!B:C,2,FALSE)</f>
        <v>Dirección del área de medio ambiente</v>
      </c>
      <c r="E755" s="12" t="str">
        <f t="shared" si="26"/>
        <v>2</v>
      </c>
      <c r="F755" s="12" t="str">
        <f t="shared" si="27"/>
        <v>23</v>
      </c>
      <c r="G755" s="30" t="s">
        <v>492</v>
      </c>
      <c r="H755" s="31" t="s">
        <v>493</v>
      </c>
      <c r="I755" s="32">
        <v>1000</v>
      </c>
      <c r="J755" s="32">
        <v>0</v>
      </c>
      <c r="K755" s="32">
        <v>1000</v>
      </c>
      <c r="L755" s="32">
        <v>0</v>
      </c>
      <c r="M755" s="32">
        <v>0</v>
      </c>
      <c r="N755" s="32">
        <v>0</v>
      </c>
      <c r="O755" s="32">
        <v>0</v>
      </c>
    </row>
    <row r="756" spans="1:15" x14ac:dyDescent="0.2">
      <c r="A756" s="1" t="str">
        <f>MID(Tabla1[[#This Row],[Org 2]],1,2)</f>
        <v>07</v>
      </c>
      <c r="B756" s="30" t="s">
        <v>273</v>
      </c>
      <c r="C756" s="30" t="s">
        <v>125</v>
      </c>
      <c r="D756" s="11" t="str">
        <f>VLOOKUP(Tabla1[[#This Row],[Prog.]],Hoja2!B:C,2,FALSE)</f>
        <v>Dirección del área de medio ambiente</v>
      </c>
      <c r="E756" s="12" t="str">
        <f t="shared" si="26"/>
        <v>2</v>
      </c>
      <c r="F756" s="12" t="str">
        <f t="shared" si="27"/>
        <v>23</v>
      </c>
      <c r="G756" s="30" t="s">
        <v>494</v>
      </c>
      <c r="H756" s="31" t="s">
        <v>495</v>
      </c>
      <c r="I756" s="32">
        <v>1000</v>
      </c>
      <c r="J756" s="32">
        <v>0</v>
      </c>
      <c r="K756" s="32">
        <v>1000</v>
      </c>
      <c r="L756" s="32">
        <v>0</v>
      </c>
      <c r="M756" s="32">
        <v>0</v>
      </c>
      <c r="N756" s="32">
        <v>0</v>
      </c>
      <c r="O756" s="32">
        <v>0</v>
      </c>
    </row>
    <row r="757" spans="1:15" x14ac:dyDescent="0.2">
      <c r="A757" s="1" t="str">
        <f>MID(Tabla1[[#This Row],[Org 2]],1,2)</f>
        <v>07</v>
      </c>
      <c r="B757" s="30" t="s">
        <v>273</v>
      </c>
      <c r="C757" s="30" t="s">
        <v>125</v>
      </c>
      <c r="D757" s="11" t="str">
        <f>VLOOKUP(Tabla1[[#This Row],[Prog.]],Hoja2!B:C,2,FALSE)</f>
        <v>Dirección del área de medio ambiente</v>
      </c>
      <c r="E757" s="12" t="str">
        <f t="shared" si="26"/>
        <v>4</v>
      </c>
      <c r="F757" s="12" t="str">
        <f t="shared" si="27"/>
        <v>46</v>
      </c>
      <c r="G757" s="30" t="s">
        <v>586</v>
      </c>
      <c r="H757" s="31" t="s">
        <v>587</v>
      </c>
      <c r="I757" s="32">
        <v>6200</v>
      </c>
      <c r="J757" s="32">
        <v>0</v>
      </c>
      <c r="K757" s="32">
        <v>6200</v>
      </c>
      <c r="L757" s="32">
        <v>6200</v>
      </c>
      <c r="M757" s="32">
        <v>6200</v>
      </c>
      <c r="N757" s="32">
        <v>6200</v>
      </c>
      <c r="O757" s="32">
        <v>6200</v>
      </c>
    </row>
    <row r="758" spans="1:15" x14ac:dyDescent="0.2">
      <c r="A758" s="1" t="str">
        <f>MID(Tabla1[[#This Row],[Org 2]],1,2)</f>
        <v>07</v>
      </c>
      <c r="B758" s="30" t="s">
        <v>273</v>
      </c>
      <c r="C758" s="30" t="s">
        <v>126</v>
      </c>
      <c r="D758" s="11" t="str">
        <f>VLOOKUP(Tabla1[[#This Row],[Prog.]],Hoja2!B:C,2,FALSE)</f>
        <v>Parques y jardines</v>
      </c>
      <c r="E758" s="12" t="str">
        <f t="shared" si="26"/>
        <v>1</v>
      </c>
      <c r="F758" s="12" t="str">
        <f t="shared" si="27"/>
        <v>12</v>
      </c>
      <c r="G758" s="30" t="s">
        <v>435</v>
      </c>
      <c r="H758" s="31" t="s">
        <v>436</v>
      </c>
      <c r="I758" s="32">
        <v>17476</v>
      </c>
      <c r="J758" s="32">
        <v>0</v>
      </c>
      <c r="K758" s="32">
        <v>17476</v>
      </c>
      <c r="L758" s="32">
        <v>14250.24</v>
      </c>
      <c r="M758" s="32">
        <v>14250.24</v>
      </c>
      <c r="N758" s="32">
        <v>11823.97</v>
      </c>
      <c r="O758" s="32">
        <v>11823.97</v>
      </c>
    </row>
    <row r="759" spans="1:15" x14ac:dyDescent="0.2">
      <c r="A759" s="1" t="str">
        <f>MID(Tabla1[[#This Row],[Org 2]],1,2)</f>
        <v>07</v>
      </c>
      <c r="B759" s="30" t="s">
        <v>273</v>
      </c>
      <c r="C759" s="30" t="s">
        <v>126</v>
      </c>
      <c r="D759" s="11" t="str">
        <f>VLOOKUP(Tabla1[[#This Row],[Prog.]],Hoja2!B:C,2,FALSE)</f>
        <v>Parques y jardines</v>
      </c>
      <c r="E759" s="12" t="str">
        <f t="shared" si="26"/>
        <v>1</v>
      </c>
      <c r="F759" s="12" t="str">
        <f t="shared" si="27"/>
        <v>12</v>
      </c>
      <c r="G759" s="30" t="s">
        <v>439</v>
      </c>
      <c r="H759" s="31" t="s">
        <v>440</v>
      </c>
      <c r="I759" s="32">
        <v>23539</v>
      </c>
      <c r="J759" s="32">
        <v>0</v>
      </c>
      <c r="K759" s="32">
        <v>23539</v>
      </c>
      <c r="L759" s="32">
        <v>12666.04</v>
      </c>
      <c r="M759" s="32">
        <v>12666.04</v>
      </c>
      <c r="N759" s="32">
        <v>10152.209999999999</v>
      </c>
      <c r="O759" s="32">
        <v>10152.209999999999</v>
      </c>
    </row>
    <row r="760" spans="1:15" x14ac:dyDescent="0.2">
      <c r="A760" s="1" t="str">
        <f>MID(Tabla1[[#This Row],[Org 2]],1,2)</f>
        <v>07</v>
      </c>
      <c r="B760" s="30" t="s">
        <v>273</v>
      </c>
      <c r="C760" s="30" t="s">
        <v>126</v>
      </c>
      <c r="D760" s="11" t="str">
        <f>VLOOKUP(Tabla1[[#This Row],[Prog.]],Hoja2!B:C,2,FALSE)</f>
        <v>Parques y jardines</v>
      </c>
      <c r="E760" s="12" t="str">
        <f t="shared" si="26"/>
        <v>1</v>
      </c>
      <c r="F760" s="12" t="str">
        <f t="shared" si="27"/>
        <v>12</v>
      </c>
      <c r="G760" s="30" t="s">
        <v>441</v>
      </c>
      <c r="H760" s="31" t="s">
        <v>442</v>
      </c>
      <c r="I760" s="32">
        <v>9976</v>
      </c>
      <c r="J760" s="32">
        <v>0</v>
      </c>
      <c r="K760" s="32">
        <v>9976</v>
      </c>
      <c r="L760" s="32">
        <v>8626.5400000000009</v>
      </c>
      <c r="M760" s="32">
        <v>8626.5400000000009</v>
      </c>
      <c r="N760" s="32">
        <v>6926.64</v>
      </c>
      <c r="O760" s="32">
        <v>6926.64</v>
      </c>
    </row>
    <row r="761" spans="1:15" x14ac:dyDescent="0.2">
      <c r="A761" s="1" t="str">
        <f>MID(Tabla1[[#This Row],[Org 2]],1,2)</f>
        <v>07</v>
      </c>
      <c r="B761" s="30" t="s">
        <v>273</v>
      </c>
      <c r="C761" s="30" t="s">
        <v>126</v>
      </c>
      <c r="D761" s="11" t="str">
        <f>VLOOKUP(Tabla1[[#This Row],[Prog.]],Hoja2!B:C,2,FALSE)</f>
        <v>Parques y jardines</v>
      </c>
      <c r="E761" s="12" t="str">
        <f t="shared" si="26"/>
        <v>1</v>
      </c>
      <c r="F761" s="12" t="str">
        <f t="shared" si="27"/>
        <v>12</v>
      </c>
      <c r="G761" s="30" t="s">
        <v>443</v>
      </c>
      <c r="H761" s="31" t="s">
        <v>444</v>
      </c>
      <c r="I761" s="32">
        <v>5096</v>
      </c>
      <c r="J761" s="32">
        <v>0</v>
      </c>
      <c r="K761" s="32">
        <v>5096</v>
      </c>
      <c r="L761" s="32">
        <v>5613.13</v>
      </c>
      <c r="M761" s="32">
        <v>5613.13</v>
      </c>
      <c r="N761" s="32">
        <v>4598.18</v>
      </c>
      <c r="O761" s="32">
        <v>4598.18</v>
      </c>
    </row>
    <row r="762" spans="1:15" x14ac:dyDescent="0.2">
      <c r="A762" s="1" t="str">
        <f>MID(Tabla1[[#This Row],[Org 2]],1,2)</f>
        <v>07</v>
      </c>
      <c r="B762" s="30" t="s">
        <v>273</v>
      </c>
      <c r="C762" s="30" t="s">
        <v>126</v>
      </c>
      <c r="D762" s="11" t="str">
        <f>VLOOKUP(Tabla1[[#This Row],[Prog.]],Hoja2!B:C,2,FALSE)</f>
        <v>Parques y jardines</v>
      </c>
      <c r="E762" s="12" t="str">
        <f t="shared" si="26"/>
        <v>1</v>
      </c>
      <c r="F762" s="12" t="str">
        <f t="shared" si="27"/>
        <v>12</v>
      </c>
      <c r="G762" s="30" t="s">
        <v>445</v>
      </c>
      <c r="H762" s="31" t="s">
        <v>446</v>
      </c>
      <c r="I762" s="32">
        <v>32871</v>
      </c>
      <c r="J762" s="32">
        <v>0</v>
      </c>
      <c r="K762" s="32">
        <v>32871</v>
      </c>
      <c r="L762" s="32">
        <v>22792.75</v>
      </c>
      <c r="M762" s="32">
        <v>22792.75</v>
      </c>
      <c r="N762" s="32">
        <v>18769.68</v>
      </c>
      <c r="O762" s="32">
        <v>18769.68</v>
      </c>
    </row>
    <row r="763" spans="1:15" x14ac:dyDescent="0.2">
      <c r="A763" s="1" t="str">
        <f>MID(Tabla1[[#This Row],[Org 2]],1,2)</f>
        <v>07</v>
      </c>
      <c r="B763" s="30" t="s">
        <v>273</v>
      </c>
      <c r="C763" s="30" t="s">
        <v>126</v>
      </c>
      <c r="D763" s="11" t="str">
        <f>VLOOKUP(Tabla1[[#This Row],[Prog.]],Hoja2!B:C,2,FALSE)</f>
        <v>Parques y jardines</v>
      </c>
      <c r="E763" s="12" t="str">
        <f t="shared" si="26"/>
        <v>1</v>
      </c>
      <c r="F763" s="12" t="str">
        <f t="shared" si="27"/>
        <v>12</v>
      </c>
      <c r="G763" s="30" t="s">
        <v>447</v>
      </c>
      <c r="H763" s="31" t="s">
        <v>448</v>
      </c>
      <c r="I763" s="32">
        <v>73577</v>
      </c>
      <c r="J763" s="32">
        <v>0</v>
      </c>
      <c r="K763" s="32">
        <v>73577</v>
      </c>
      <c r="L763" s="32">
        <v>50052.53</v>
      </c>
      <c r="M763" s="32">
        <v>50052.53</v>
      </c>
      <c r="N763" s="32">
        <v>42974.14</v>
      </c>
      <c r="O763" s="32">
        <v>42974.14</v>
      </c>
    </row>
    <row r="764" spans="1:15" x14ac:dyDescent="0.2">
      <c r="A764" s="1" t="str">
        <f>MID(Tabla1[[#This Row],[Org 2]],1,2)</f>
        <v>07</v>
      </c>
      <c r="B764" s="30" t="s">
        <v>273</v>
      </c>
      <c r="C764" s="30" t="s">
        <v>126</v>
      </c>
      <c r="D764" s="11" t="str">
        <f>VLOOKUP(Tabla1[[#This Row],[Prog.]],Hoja2!B:C,2,FALSE)</f>
        <v>Parques y jardines</v>
      </c>
      <c r="E764" s="12" t="str">
        <f t="shared" si="26"/>
        <v>1</v>
      </c>
      <c r="F764" s="12" t="str">
        <f t="shared" si="27"/>
        <v>12</v>
      </c>
      <c r="G764" s="30" t="s">
        <v>449</v>
      </c>
      <c r="H764" s="31" t="s">
        <v>450</v>
      </c>
      <c r="I764" s="32">
        <v>1820</v>
      </c>
      <c r="J764" s="32">
        <v>0</v>
      </c>
      <c r="K764" s="32">
        <v>1820</v>
      </c>
      <c r="L764" s="32">
        <v>3127.77</v>
      </c>
      <c r="M764" s="32">
        <v>3127.77</v>
      </c>
      <c r="N764" s="32">
        <v>2382.66</v>
      </c>
      <c r="O764" s="32">
        <v>2382.66</v>
      </c>
    </row>
    <row r="765" spans="1:15" x14ac:dyDescent="0.2">
      <c r="A765" s="1" t="str">
        <f>MID(Tabla1[[#This Row],[Org 2]],1,2)</f>
        <v>07</v>
      </c>
      <c r="B765" s="30" t="s">
        <v>273</v>
      </c>
      <c r="C765" s="30" t="s">
        <v>126</v>
      </c>
      <c r="D765" s="11" t="str">
        <f>VLOOKUP(Tabla1[[#This Row],[Prog.]],Hoja2!B:C,2,FALSE)</f>
        <v>Parques y jardines</v>
      </c>
      <c r="E765" s="12" t="str">
        <f t="shared" si="26"/>
        <v>1</v>
      </c>
      <c r="F765" s="12" t="str">
        <f t="shared" si="27"/>
        <v>13</v>
      </c>
      <c r="G765" s="30" t="s">
        <v>451</v>
      </c>
      <c r="H765" s="31" t="s">
        <v>434</v>
      </c>
      <c r="I765" s="32">
        <v>1915100</v>
      </c>
      <c r="J765" s="32">
        <v>-86000</v>
      </c>
      <c r="K765" s="32">
        <v>1829100</v>
      </c>
      <c r="L765" s="32">
        <v>1334574.79</v>
      </c>
      <c r="M765" s="32">
        <v>1334574.79</v>
      </c>
      <c r="N765" s="32">
        <v>1159261.69</v>
      </c>
      <c r="O765" s="32">
        <v>1159261.69</v>
      </c>
    </row>
    <row r="766" spans="1:15" x14ac:dyDescent="0.2">
      <c r="A766" s="1" t="str">
        <f>MID(Tabla1[[#This Row],[Org 2]],1,2)</f>
        <v>07</v>
      </c>
      <c r="B766" s="30" t="s">
        <v>273</v>
      </c>
      <c r="C766" s="30" t="s">
        <v>126</v>
      </c>
      <c r="D766" s="11" t="str">
        <f>VLOOKUP(Tabla1[[#This Row],[Prog.]],Hoja2!B:C,2,FALSE)</f>
        <v>Parques y jardines</v>
      </c>
      <c r="E766" s="12" t="str">
        <f t="shared" si="26"/>
        <v>1</v>
      </c>
      <c r="F766" s="12" t="str">
        <f t="shared" si="27"/>
        <v>13</v>
      </c>
      <c r="G766" s="30" t="s">
        <v>571</v>
      </c>
      <c r="H766" s="31" t="s">
        <v>572</v>
      </c>
      <c r="I766" s="32">
        <v>17000</v>
      </c>
      <c r="J766" s="32">
        <v>0</v>
      </c>
      <c r="K766" s="32">
        <v>17000</v>
      </c>
      <c r="L766" s="32">
        <v>37807.279999999999</v>
      </c>
      <c r="M766" s="32">
        <v>37807.279999999999</v>
      </c>
      <c r="N766" s="32">
        <v>15191.83</v>
      </c>
      <c r="O766" s="32">
        <v>15191.83</v>
      </c>
    </row>
    <row r="767" spans="1:15" x14ac:dyDescent="0.2">
      <c r="A767" s="1" t="str">
        <f>MID(Tabla1[[#This Row],[Org 2]],1,2)</f>
        <v>07</v>
      </c>
      <c r="B767" s="30" t="s">
        <v>273</v>
      </c>
      <c r="C767" s="30" t="s">
        <v>126</v>
      </c>
      <c r="D767" s="11" t="str">
        <f>VLOOKUP(Tabla1[[#This Row],[Prog.]],Hoja2!B:C,2,FALSE)</f>
        <v>Parques y jardines</v>
      </c>
      <c r="E767" s="12" t="str">
        <f t="shared" si="26"/>
        <v>1</v>
      </c>
      <c r="F767" s="12" t="str">
        <f t="shared" si="27"/>
        <v>13</v>
      </c>
      <c r="G767" s="30" t="s">
        <v>452</v>
      </c>
      <c r="H767" s="31" t="s">
        <v>453</v>
      </c>
      <c r="I767" s="32">
        <v>1827436</v>
      </c>
      <c r="J767" s="32">
        <v>-15000</v>
      </c>
      <c r="K767" s="32">
        <v>1812436</v>
      </c>
      <c r="L767" s="32">
        <v>1418480.77</v>
      </c>
      <c r="M767" s="32">
        <v>1418480.77</v>
      </c>
      <c r="N767" s="32">
        <v>1248362.07</v>
      </c>
      <c r="O767" s="32">
        <v>1248362.07</v>
      </c>
    </row>
    <row r="768" spans="1:15" x14ac:dyDescent="0.2">
      <c r="A768" s="1" t="str">
        <f>MID(Tabla1[[#This Row],[Org 2]],1,2)</f>
        <v>07</v>
      </c>
      <c r="B768" s="30" t="s">
        <v>273</v>
      </c>
      <c r="C768" s="30" t="s">
        <v>126</v>
      </c>
      <c r="D768" s="11" t="str">
        <f>VLOOKUP(Tabla1[[#This Row],[Prog.]],Hoja2!B:C,2,FALSE)</f>
        <v>Parques y jardines</v>
      </c>
      <c r="E768" s="12" t="str">
        <f t="shared" si="26"/>
        <v>1</v>
      </c>
      <c r="F768" s="12" t="str">
        <f t="shared" si="27"/>
        <v>13</v>
      </c>
      <c r="G768" s="30" t="s">
        <v>454</v>
      </c>
      <c r="H768" s="31" t="s">
        <v>455</v>
      </c>
      <c r="I768" s="32">
        <v>6200</v>
      </c>
      <c r="J768" s="32">
        <v>0</v>
      </c>
      <c r="K768" s="32">
        <v>6200</v>
      </c>
      <c r="L768" s="32">
        <v>577007.11</v>
      </c>
      <c r="M768" s="32">
        <v>577007.11</v>
      </c>
      <c r="N768" s="32">
        <v>485383.22</v>
      </c>
      <c r="O768" s="32">
        <v>485383.22</v>
      </c>
    </row>
    <row r="769" spans="1:15" x14ac:dyDescent="0.2">
      <c r="A769" s="1" t="str">
        <f>MID(Tabla1[[#This Row],[Org 2]],1,2)</f>
        <v>07</v>
      </c>
      <c r="B769" s="30" t="s">
        <v>273</v>
      </c>
      <c r="C769" s="30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14</v>
      </c>
      <c r="G769" s="30" t="s">
        <v>456</v>
      </c>
      <c r="H769" s="31" t="s">
        <v>457</v>
      </c>
      <c r="I769" s="32">
        <v>75000</v>
      </c>
      <c r="J769" s="32">
        <v>0</v>
      </c>
      <c r="K769" s="32">
        <v>75000</v>
      </c>
      <c r="L769" s="32">
        <v>1501.89</v>
      </c>
      <c r="M769" s="32">
        <v>1501.89</v>
      </c>
      <c r="N769" s="32">
        <v>0</v>
      </c>
      <c r="O769" s="32">
        <v>0</v>
      </c>
    </row>
    <row r="770" spans="1:15" x14ac:dyDescent="0.2">
      <c r="A770" s="1" t="str">
        <f>MID(Tabla1[[#This Row],[Org 2]],1,2)</f>
        <v>07</v>
      </c>
      <c r="B770" s="30" t="s">
        <v>273</v>
      </c>
      <c r="C770" s="30" t="s">
        <v>126</v>
      </c>
      <c r="D770" s="11" t="str">
        <f>VLOOKUP(Tabla1[[#This Row],[Prog.]],Hoja2!B:C,2,FALSE)</f>
        <v>Parques y jardines</v>
      </c>
      <c r="E770" s="12" t="str">
        <f t="shared" si="28"/>
        <v>2</v>
      </c>
      <c r="F770" s="12" t="str">
        <f t="shared" si="29"/>
        <v>20</v>
      </c>
      <c r="G770" s="30" t="s">
        <v>458</v>
      </c>
      <c r="H770" s="31" t="s">
        <v>459</v>
      </c>
      <c r="I770" s="32">
        <v>6000</v>
      </c>
      <c r="J770" s="32">
        <v>0</v>
      </c>
      <c r="K770" s="32">
        <v>6000</v>
      </c>
      <c r="L770" s="32">
        <v>0</v>
      </c>
      <c r="M770" s="32">
        <v>0</v>
      </c>
      <c r="N770" s="32">
        <v>0</v>
      </c>
      <c r="O770" s="32">
        <v>0</v>
      </c>
    </row>
    <row r="771" spans="1:15" x14ac:dyDescent="0.2">
      <c r="A771" s="1" t="str">
        <f>MID(Tabla1[[#This Row],[Org 2]],1,2)</f>
        <v>07</v>
      </c>
      <c r="B771" s="30" t="s">
        <v>273</v>
      </c>
      <c r="C771" s="30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21</v>
      </c>
      <c r="G771" s="30" t="s">
        <v>782</v>
      </c>
      <c r="H771" s="31" t="s">
        <v>783</v>
      </c>
      <c r="I771" s="32">
        <v>125000</v>
      </c>
      <c r="J771" s="32">
        <v>0</v>
      </c>
      <c r="K771" s="32">
        <v>125000</v>
      </c>
      <c r="L771" s="32">
        <v>125000</v>
      </c>
      <c r="M771" s="32">
        <v>125000</v>
      </c>
      <c r="N771" s="32">
        <v>125000</v>
      </c>
      <c r="O771" s="32">
        <v>125000</v>
      </c>
    </row>
    <row r="772" spans="1:15" x14ac:dyDescent="0.2">
      <c r="A772" s="1" t="str">
        <f>MID(Tabla1[[#This Row],[Org 2]],1,2)</f>
        <v>07</v>
      </c>
      <c r="B772" s="30" t="s">
        <v>273</v>
      </c>
      <c r="C772" s="30" t="s">
        <v>126</v>
      </c>
      <c r="D772" s="11" t="str">
        <f>VLOOKUP(Tabla1[[#This Row],[Prog.]],Hoja2!B:C,2,FALSE)</f>
        <v>Parques y jardines</v>
      </c>
      <c r="E772" s="12" t="str">
        <f t="shared" si="28"/>
        <v>2</v>
      </c>
      <c r="F772" s="12" t="str">
        <f t="shared" si="29"/>
        <v>21</v>
      </c>
      <c r="G772" s="30" t="s">
        <v>462</v>
      </c>
      <c r="H772" s="31" t="s">
        <v>463</v>
      </c>
      <c r="I772" s="32">
        <v>2500</v>
      </c>
      <c r="J772" s="32">
        <v>0</v>
      </c>
      <c r="K772" s="32">
        <v>2500</v>
      </c>
      <c r="L772" s="32">
        <v>0</v>
      </c>
      <c r="M772" s="32">
        <v>0</v>
      </c>
      <c r="N772" s="32">
        <v>0</v>
      </c>
      <c r="O772" s="32">
        <v>0</v>
      </c>
    </row>
    <row r="773" spans="1:15" x14ac:dyDescent="0.2">
      <c r="A773" s="1" t="str">
        <f>MID(Tabla1[[#This Row],[Org 2]],1,2)</f>
        <v>07</v>
      </c>
      <c r="B773" s="30" t="s">
        <v>273</v>
      </c>
      <c r="C773" s="30" t="s">
        <v>126</v>
      </c>
      <c r="D773" s="11" t="str">
        <f>VLOOKUP(Tabla1[[#This Row],[Prog.]],Hoja2!B:C,2,FALSE)</f>
        <v>Parques y jardines</v>
      </c>
      <c r="E773" s="12" t="str">
        <f t="shared" si="28"/>
        <v>2</v>
      </c>
      <c r="F773" s="12" t="str">
        <f t="shared" si="29"/>
        <v>21</v>
      </c>
      <c r="G773" s="30" t="s">
        <v>464</v>
      </c>
      <c r="H773" s="31" t="s">
        <v>465</v>
      </c>
      <c r="I773" s="32">
        <v>95000</v>
      </c>
      <c r="J773" s="32">
        <v>0</v>
      </c>
      <c r="K773" s="32">
        <v>95000</v>
      </c>
      <c r="L773" s="32">
        <v>87545.38</v>
      </c>
      <c r="M773" s="32">
        <v>60169.67</v>
      </c>
      <c r="N773" s="32">
        <v>58230.400000000001</v>
      </c>
      <c r="O773" s="32">
        <v>58230.400000000001</v>
      </c>
    </row>
    <row r="774" spans="1:15" x14ac:dyDescent="0.2">
      <c r="A774" s="1" t="str">
        <f>MID(Tabla1[[#This Row],[Org 2]],1,2)</f>
        <v>07</v>
      </c>
      <c r="B774" s="30" t="s">
        <v>273</v>
      </c>
      <c r="C774" s="30" t="s">
        <v>126</v>
      </c>
      <c r="D774" s="11" t="str">
        <f>VLOOKUP(Tabla1[[#This Row],[Prog.]],Hoja2!B:C,2,FALSE)</f>
        <v>Parques y jardines</v>
      </c>
      <c r="E774" s="12" t="str">
        <f t="shared" si="28"/>
        <v>2</v>
      </c>
      <c r="F774" s="12" t="str">
        <f t="shared" si="29"/>
        <v>21</v>
      </c>
      <c r="G774" s="30" t="s">
        <v>466</v>
      </c>
      <c r="H774" s="31" t="s">
        <v>467</v>
      </c>
      <c r="I774" s="32">
        <v>65000</v>
      </c>
      <c r="J774" s="32">
        <v>0</v>
      </c>
      <c r="K774" s="32">
        <v>65000</v>
      </c>
      <c r="L774" s="32">
        <v>48860.02</v>
      </c>
      <c r="M774" s="32">
        <v>45295.08</v>
      </c>
      <c r="N774" s="32">
        <v>45295.08</v>
      </c>
      <c r="O774" s="32">
        <v>45295.08</v>
      </c>
    </row>
    <row r="775" spans="1:15" x14ac:dyDescent="0.2">
      <c r="A775" s="1" t="str">
        <f>MID(Tabla1[[#This Row],[Org 2]],1,2)</f>
        <v>07</v>
      </c>
      <c r="B775" s="30" t="s">
        <v>273</v>
      </c>
      <c r="C775" s="30" t="s">
        <v>126</v>
      </c>
      <c r="D775" s="11" t="str">
        <f>VLOOKUP(Tabla1[[#This Row],[Prog.]],Hoja2!B:C,2,FALSE)</f>
        <v>Parques y jardines</v>
      </c>
      <c r="E775" s="12" t="str">
        <f t="shared" si="28"/>
        <v>2</v>
      </c>
      <c r="F775" s="12" t="str">
        <f t="shared" si="29"/>
        <v>22</v>
      </c>
      <c r="G775" s="30" t="s">
        <v>472</v>
      </c>
      <c r="H775" s="31" t="s">
        <v>473</v>
      </c>
      <c r="I775" s="32">
        <v>375000</v>
      </c>
      <c r="J775" s="32">
        <v>0</v>
      </c>
      <c r="K775" s="32">
        <v>375000</v>
      </c>
      <c r="L775" s="32">
        <v>340000</v>
      </c>
      <c r="M775" s="32">
        <v>340000</v>
      </c>
      <c r="N775" s="32">
        <v>305543.52</v>
      </c>
      <c r="O775" s="32">
        <v>305543.52</v>
      </c>
    </row>
    <row r="776" spans="1:15" x14ac:dyDescent="0.2">
      <c r="A776" s="1" t="str">
        <f>MID(Tabla1[[#This Row],[Org 2]],1,2)</f>
        <v>07</v>
      </c>
      <c r="B776" s="30" t="s">
        <v>273</v>
      </c>
      <c r="C776" s="30" t="s">
        <v>126</v>
      </c>
      <c r="D776" s="11" t="str">
        <f>VLOOKUP(Tabla1[[#This Row],[Prog.]],Hoja2!B:C,2,FALSE)</f>
        <v>Parques y jardines</v>
      </c>
      <c r="E776" s="12" t="str">
        <f t="shared" si="28"/>
        <v>2</v>
      </c>
      <c r="F776" s="12" t="str">
        <f t="shared" si="29"/>
        <v>22</v>
      </c>
      <c r="G776" s="30" t="s">
        <v>604</v>
      </c>
      <c r="H776" s="31" t="s">
        <v>605</v>
      </c>
      <c r="I776" s="32">
        <v>90000</v>
      </c>
      <c r="J776" s="32">
        <v>0</v>
      </c>
      <c r="K776" s="32">
        <v>90000</v>
      </c>
      <c r="L776" s="32">
        <v>44890.16</v>
      </c>
      <c r="M776" s="32">
        <v>44890.16</v>
      </c>
      <c r="N776" s="32">
        <v>44890.16</v>
      </c>
      <c r="O776" s="32">
        <v>44890.16</v>
      </c>
    </row>
    <row r="777" spans="1:15" x14ac:dyDescent="0.2">
      <c r="A777" s="1" t="str">
        <f>MID(Tabla1[[#This Row],[Org 2]],1,2)</f>
        <v>07</v>
      </c>
      <c r="B777" s="30" t="s">
        <v>273</v>
      </c>
      <c r="C777" s="30" t="s">
        <v>126</v>
      </c>
      <c r="D777" s="11" t="str">
        <f>VLOOKUP(Tabla1[[#This Row],[Prog.]],Hoja2!B:C,2,FALSE)</f>
        <v>Parques y jardines</v>
      </c>
      <c r="E777" s="12" t="str">
        <f t="shared" si="28"/>
        <v>2</v>
      </c>
      <c r="F777" s="12" t="str">
        <f t="shared" si="29"/>
        <v>22</v>
      </c>
      <c r="G777" s="30" t="s">
        <v>606</v>
      </c>
      <c r="H777" s="31" t="s">
        <v>607</v>
      </c>
      <c r="I777" s="32">
        <v>2000</v>
      </c>
      <c r="J777" s="32">
        <v>0</v>
      </c>
      <c r="K777" s="32">
        <v>2000</v>
      </c>
      <c r="L777" s="32">
        <v>648.24</v>
      </c>
      <c r="M777" s="32">
        <v>648.24</v>
      </c>
      <c r="N777" s="32">
        <v>324.12</v>
      </c>
      <c r="O777" s="32">
        <v>324.12</v>
      </c>
    </row>
    <row r="778" spans="1:15" x14ac:dyDescent="0.2">
      <c r="A778" s="1" t="str">
        <f>MID(Tabla1[[#This Row],[Org 2]],1,2)</f>
        <v>07</v>
      </c>
      <c r="B778" s="30" t="s">
        <v>273</v>
      </c>
      <c r="C778" s="30" t="s">
        <v>126</v>
      </c>
      <c r="D778" s="11" t="str">
        <f>VLOOKUP(Tabla1[[#This Row],[Prog.]],Hoja2!B:C,2,FALSE)</f>
        <v>Parques y jardines</v>
      </c>
      <c r="E778" s="12" t="str">
        <f t="shared" si="28"/>
        <v>2</v>
      </c>
      <c r="F778" s="12" t="str">
        <f t="shared" si="29"/>
        <v>22</v>
      </c>
      <c r="G778" s="30" t="s">
        <v>576</v>
      </c>
      <c r="H778" s="31" t="s">
        <v>577</v>
      </c>
      <c r="I778" s="32">
        <v>100000</v>
      </c>
      <c r="J778" s="32">
        <v>0</v>
      </c>
      <c r="K778" s="32">
        <v>100000</v>
      </c>
      <c r="L778" s="32">
        <v>120000</v>
      </c>
      <c r="M778" s="32">
        <v>120000</v>
      </c>
      <c r="N778" s="32">
        <v>60299.64</v>
      </c>
      <c r="O778" s="32">
        <v>60299.64</v>
      </c>
    </row>
    <row r="779" spans="1:15" x14ac:dyDescent="0.2">
      <c r="A779" s="1" t="str">
        <f>MID(Tabla1[[#This Row],[Org 2]],1,2)</f>
        <v>07</v>
      </c>
      <c r="B779" s="30" t="s">
        <v>273</v>
      </c>
      <c r="C779" s="30" t="s">
        <v>126</v>
      </c>
      <c r="D779" s="11" t="str">
        <f>VLOOKUP(Tabla1[[#This Row],[Prog.]],Hoja2!B:C,2,FALSE)</f>
        <v>Parques y jardines</v>
      </c>
      <c r="E779" s="12" t="str">
        <f t="shared" si="28"/>
        <v>2</v>
      </c>
      <c r="F779" s="12" t="str">
        <f t="shared" si="29"/>
        <v>22</v>
      </c>
      <c r="G779" s="30" t="s">
        <v>578</v>
      </c>
      <c r="H779" s="31" t="s">
        <v>579</v>
      </c>
      <c r="I779" s="32">
        <v>40000</v>
      </c>
      <c r="J779" s="32">
        <v>0</v>
      </c>
      <c r="K779" s="32">
        <v>40000</v>
      </c>
      <c r="L779" s="32">
        <v>30000</v>
      </c>
      <c r="M779" s="32">
        <v>0</v>
      </c>
      <c r="N779" s="32">
        <v>0</v>
      </c>
      <c r="O779" s="32">
        <v>0</v>
      </c>
    </row>
    <row r="780" spans="1:15" x14ac:dyDescent="0.2">
      <c r="A780" s="1" t="str">
        <f>MID(Tabla1[[#This Row],[Org 2]],1,2)</f>
        <v>07</v>
      </c>
      <c r="B780" s="30" t="s">
        <v>273</v>
      </c>
      <c r="C780" s="30" t="s">
        <v>126</v>
      </c>
      <c r="D780" s="11" t="str">
        <f>VLOOKUP(Tabla1[[#This Row],[Prog.]],Hoja2!B:C,2,FALSE)</f>
        <v>Parques y jardines</v>
      </c>
      <c r="E780" s="12" t="str">
        <f t="shared" si="28"/>
        <v>2</v>
      </c>
      <c r="F780" s="12" t="str">
        <f t="shared" si="29"/>
        <v>22</v>
      </c>
      <c r="G780" s="30" t="s">
        <v>680</v>
      </c>
      <c r="H780" s="31" t="s">
        <v>681</v>
      </c>
      <c r="I780" s="32">
        <v>15000</v>
      </c>
      <c r="J780" s="32">
        <v>0</v>
      </c>
      <c r="K780" s="32">
        <v>15000</v>
      </c>
      <c r="L780" s="32">
        <v>11000</v>
      </c>
      <c r="M780" s="32">
        <v>7960.64</v>
      </c>
      <c r="N780" s="32">
        <v>7386.27</v>
      </c>
      <c r="O780" s="32">
        <v>7386.27</v>
      </c>
    </row>
    <row r="781" spans="1:15" x14ac:dyDescent="0.2">
      <c r="A781" s="1" t="str">
        <f>MID(Tabla1[[#This Row],[Org 2]],1,2)</f>
        <v>07</v>
      </c>
      <c r="B781" s="30" t="s">
        <v>273</v>
      </c>
      <c r="C781" s="30" t="s">
        <v>126</v>
      </c>
      <c r="D781" s="11" t="str">
        <f>VLOOKUP(Tabla1[[#This Row],[Prog.]],Hoja2!B:C,2,FALSE)</f>
        <v>Parques y jardines</v>
      </c>
      <c r="E781" s="12" t="str">
        <f t="shared" si="28"/>
        <v>2</v>
      </c>
      <c r="F781" s="12" t="str">
        <f t="shared" si="29"/>
        <v>22</v>
      </c>
      <c r="G781" s="30" t="s">
        <v>580</v>
      </c>
      <c r="H781" s="31" t="s">
        <v>581</v>
      </c>
      <c r="I781" s="32">
        <v>3500</v>
      </c>
      <c r="J781" s="32">
        <v>0</v>
      </c>
      <c r="K781" s="32">
        <v>3500</v>
      </c>
      <c r="L781" s="32">
        <v>834.23</v>
      </c>
      <c r="M781" s="32">
        <v>834.23</v>
      </c>
      <c r="N781" s="32">
        <v>834.23</v>
      </c>
      <c r="O781" s="32">
        <v>834.23</v>
      </c>
    </row>
    <row r="782" spans="1:15" x14ac:dyDescent="0.2">
      <c r="A782" s="1" t="str">
        <f>MID(Tabla1[[#This Row],[Org 2]],1,2)</f>
        <v>07</v>
      </c>
      <c r="B782" s="30" t="s">
        <v>273</v>
      </c>
      <c r="C782" s="30" t="s">
        <v>126</v>
      </c>
      <c r="D782" s="11" t="str">
        <f>VLOOKUP(Tabla1[[#This Row],[Prog.]],Hoja2!B:C,2,FALSE)</f>
        <v>Parques y jardines</v>
      </c>
      <c r="E782" s="12" t="str">
        <f t="shared" si="28"/>
        <v>2</v>
      </c>
      <c r="F782" s="12" t="str">
        <f t="shared" si="29"/>
        <v>22</v>
      </c>
      <c r="G782" s="30" t="s">
        <v>784</v>
      </c>
      <c r="H782" s="31" t="s">
        <v>785</v>
      </c>
      <c r="I782" s="32">
        <v>6500</v>
      </c>
      <c r="J782" s="32">
        <v>0</v>
      </c>
      <c r="K782" s="32">
        <v>6500</v>
      </c>
      <c r="L782" s="32">
        <v>0</v>
      </c>
      <c r="M782" s="32">
        <v>0</v>
      </c>
      <c r="N782" s="32">
        <v>0</v>
      </c>
      <c r="O782" s="32">
        <v>0</v>
      </c>
    </row>
    <row r="783" spans="1:15" x14ac:dyDescent="0.2">
      <c r="A783" s="1" t="str">
        <f>MID(Tabla1[[#This Row],[Org 2]],1,2)</f>
        <v>07</v>
      </c>
      <c r="B783" s="30" t="s">
        <v>273</v>
      </c>
      <c r="C783" s="30" t="s">
        <v>126</v>
      </c>
      <c r="D783" s="11" t="str">
        <f>VLOOKUP(Tabla1[[#This Row],[Prog.]],Hoja2!B:C,2,FALSE)</f>
        <v>Parques y jardines</v>
      </c>
      <c r="E783" s="12" t="str">
        <f t="shared" si="28"/>
        <v>2</v>
      </c>
      <c r="F783" s="12" t="str">
        <f t="shared" si="29"/>
        <v>22</v>
      </c>
      <c r="G783" s="30" t="s">
        <v>476</v>
      </c>
      <c r="H783" s="31" t="s">
        <v>477</v>
      </c>
      <c r="I783" s="32">
        <v>90000</v>
      </c>
      <c r="J783" s="32">
        <v>0</v>
      </c>
      <c r="K783" s="32">
        <v>90000</v>
      </c>
      <c r="L783" s="32">
        <v>85529.95</v>
      </c>
      <c r="M783" s="32">
        <v>68699.039999999994</v>
      </c>
      <c r="N783" s="32">
        <v>68445.490000000005</v>
      </c>
      <c r="O783" s="32">
        <v>68445.490000000005</v>
      </c>
    </row>
    <row r="784" spans="1:15" x14ac:dyDescent="0.2">
      <c r="A784" s="1" t="str">
        <f>MID(Tabla1[[#This Row],[Org 2]],1,2)</f>
        <v>07</v>
      </c>
      <c r="B784" s="30" t="s">
        <v>273</v>
      </c>
      <c r="C784" s="30" t="s">
        <v>126</v>
      </c>
      <c r="D784" s="11" t="str">
        <f>VLOOKUP(Tabla1[[#This Row],[Prog.]],Hoja2!B:C,2,FALSE)</f>
        <v>Parques y jardines</v>
      </c>
      <c r="E784" s="12" t="str">
        <f t="shared" si="28"/>
        <v>2</v>
      </c>
      <c r="F784" s="12" t="str">
        <f t="shared" si="29"/>
        <v>22</v>
      </c>
      <c r="G784" s="30" t="s">
        <v>478</v>
      </c>
      <c r="H784" s="31" t="s">
        <v>479</v>
      </c>
      <c r="I784" s="32">
        <v>3500</v>
      </c>
      <c r="J784" s="32">
        <v>0</v>
      </c>
      <c r="K784" s="32">
        <v>3500</v>
      </c>
      <c r="L784" s="32">
        <v>0</v>
      </c>
      <c r="M784" s="32">
        <v>0</v>
      </c>
      <c r="N784" s="32">
        <v>0</v>
      </c>
      <c r="O784" s="32">
        <v>0</v>
      </c>
    </row>
    <row r="785" spans="1:15" x14ac:dyDescent="0.2">
      <c r="A785" s="1" t="str">
        <f>MID(Tabla1[[#This Row],[Org 2]],1,2)</f>
        <v>07</v>
      </c>
      <c r="B785" s="30" t="s">
        <v>273</v>
      </c>
      <c r="C785" s="30" t="s">
        <v>126</v>
      </c>
      <c r="D785" s="11" t="str">
        <f>VLOOKUP(Tabla1[[#This Row],[Prog.]],Hoja2!B:C,2,FALSE)</f>
        <v>Parques y jardines</v>
      </c>
      <c r="E785" s="12" t="str">
        <f t="shared" si="28"/>
        <v>2</v>
      </c>
      <c r="F785" s="12" t="str">
        <f t="shared" si="29"/>
        <v>22</v>
      </c>
      <c r="G785" s="30" t="s">
        <v>588</v>
      </c>
      <c r="H785" s="31" t="s">
        <v>589</v>
      </c>
      <c r="I785" s="32">
        <v>3000</v>
      </c>
      <c r="J785" s="32">
        <v>0</v>
      </c>
      <c r="K785" s="32">
        <v>3000</v>
      </c>
      <c r="L785" s="32">
        <v>7118.12</v>
      </c>
      <c r="M785" s="32">
        <v>7118.12</v>
      </c>
      <c r="N785" s="32">
        <v>7118.12</v>
      </c>
      <c r="O785" s="32">
        <v>7118.12</v>
      </c>
    </row>
    <row r="786" spans="1:15" x14ac:dyDescent="0.2">
      <c r="A786" s="1" t="str">
        <f>MID(Tabla1[[#This Row],[Org 2]],1,2)</f>
        <v>07</v>
      </c>
      <c r="B786" s="30" t="s">
        <v>273</v>
      </c>
      <c r="C786" s="30" t="s">
        <v>126</v>
      </c>
      <c r="D786" s="11" t="str">
        <f>VLOOKUP(Tabla1[[#This Row],[Prog.]],Hoja2!B:C,2,FALSE)</f>
        <v>Parques y jardines</v>
      </c>
      <c r="E786" s="12" t="str">
        <f t="shared" si="28"/>
        <v>2</v>
      </c>
      <c r="F786" s="12" t="str">
        <f t="shared" si="29"/>
        <v>22</v>
      </c>
      <c r="G786" s="30" t="s">
        <v>484</v>
      </c>
      <c r="H786" s="31" t="s">
        <v>485</v>
      </c>
      <c r="I786" s="32">
        <v>12000</v>
      </c>
      <c r="J786" s="32">
        <v>0</v>
      </c>
      <c r="K786" s="32">
        <v>12000</v>
      </c>
      <c r="L786" s="32">
        <v>13195.53</v>
      </c>
      <c r="M786" s="32">
        <v>13195.53</v>
      </c>
      <c r="N786" s="32">
        <v>13195.53</v>
      </c>
      <c r="O786" s="32">
        <v>13195.53</v>
      </c>
    </row>
    <row r="787" spans="1:15" x14ac:dyDescent="0.2">
      <c r="A787" s="1" t="str">
        <f>MID(Tabla1[[#This Row],[Org 2]],1,2)</f>
        <v>07</v>
      </c>
      <c r="B787" s="30" t="s">
        <v>273</v>
      </c>
      <c r="C787" s="30" t="s">
        <v>126</v>
      </c>
      <c r="D787" s="11" t="str">
        <f>VLOOKUP(Tabla1[[#This Row],[Prog.]],Hoja2!B:C,2,FALSE)</f>
        <v>Parques y jardines</v>
      </c>
      <c r="E787" s="12" t="str">
        <f t="shared" si="28"/>
        <v>2</v>
      </c>
      <c r="F787" s="12" t="str">
        <f t="shared" si="29"/>
        <v>22</v>
      </c>
      <c r="G787" s="30" t="s">
        <v>486</v>
      </c>
      <c r="H787" s="31" t="s">
        <v>487</v>
      </c>
      <c r="I787" s="32">
        <v>21000</v>
      </c>
      <c r="J787" s="32">
        <v>0</v>
      </c>
      <c r="K787" s="32">
        <v>21000</v>
      </c>
      <c r="L787" s="32">
        <v>18102.810000000001</v>
      </c>
      <c r="M787" s="32">
        <v>18102.810000000001</v>
      </c>
      <c r="N787" s="32">
        <v>10559.78</v>
      </c>
      <c r="O787" s="32">
        <v>10559.78</v>
      </c>
    </row>
    <row r="788" spans="1:15" x14ac:dyDescent="0.2">
      <c r="A788" s="1" t="str">
        <f>MID(Tabla1[[#This Row],[Org 2]],1,2)</f>
        <v>07</v>
      </c>
      <c r="B788" s="30" t="s">
        <v>273</v>
      </c>
      <c r="C788" s="30" t="s">
        <v>126</v>
      </c>
      <c r="D788" s="11" t="str">
        <f>VLOOKUP(Tabla1[[#This Row],[Prog.]],Hoja2!B:C,2,FALSE)</f>
        <v>Parques y jardines</v>
      </c>
      <c r="E788" s="12" t="str">
        <f t="shared" si="28"/>
        <v>2</v>
      </c>
      <c r="F788" s="12" t="str">
        <f t="shared" si="29"/>
        <v>22</v>
      </c>
      <c r="G788" s="30" t="s">
        <v>488</v>
      </c>
      <c r="H788" s="31" t="s">
        <v>489</v>
      </c>
      <c r="I788" s="32">
        <v>9000</v>
      </c>
      <c r="J788" s="32">
        <v>0</v>
      </c>
      <c r="K788" s="32">
        <v>9000</v>
      </c>
      <c r="L788" s="32">
        <v>0</v>
      </c>
      <c r="M788" s="32">
        <v>0</v>
      </c>
      <c r="N788" s="32">
        <v>0</v>
      </c>
      <c r="O788" s="32">
        <v>0</v>
      </c>
    </row>
    <row r="789" spans="1:15" x14ac:dyDescent="0.2">
      <c r="A789" s="1" t="str">
        <f>MID(Tabla1[[#This Row],[Org 2]],1,2)</f>
        <v>07</v>
      </c>
      <c r="B789" s="30" t="s">
        <v>273</v>
      </c>
      <c r="C789" s="30" t="s">
        <v>126</v>
      </c>
      <c r="D789" s="11" t="str">
        <f>VLOOKUP(Tabla1[[#This Row],[Prog.]],Hoja2!B:C,2,FALSE)</f>
        <v>Parques y jardines</v>
      </c>
      <c r="E789" s="12" t="str">
        <f t="shared" si="28"/>
        <v>2</v>
      </c>
      <c r="F789" s="12" t="str">
        <f t="shared" si="29"/>
        <v>22</v>
      </c>
      <c r="G789" s="30" t="s">
        <v>490</v>
      </c>
      <c r="H789" s="31" t="s">
        <v>491</v>
      </c>
      <c r="I789" s="32">
        <v>1197705</v>
      </c>
      <c r="J789" s="32">
        <v>0</v>
      </c>
      <c r="K789" s="32">
        <v>1197705</v>
      </c>
      <c r="L789" s="32">
        <v>1166536.18</v>
      </c>
      <c r="M789" s="32">
        <v>1166536.18</v>
      </c>
      <c r="N789" s="32">
        <v>896960.83</v>
      </c>
      <c r="O789" s="32">
        <v>896960.83</v>
      </c>
    </row>
    <row r="790" spans="1:15" x14ac:dyDescent="0.2">
      <c r="A790" s="1" t="str">
        <f>MID(Tabla1[[#This Row],[Org 2]],1,2)</f>
        <v>07</v>
      </c>
      <c r="B790" s="30" t="s">
        <v>273</v>
      </c>
      <c r="C790" s="30" t="s">
        <v>126</v>
      </c>
      <c r="D790" s="11" t="str">
        <f>VLOOKUP(Tabla1[[#This Row],[Prog.]],Hoja2!B:C,2,FALSE)</f>
        <v>Parques y jardines</v>
      </c>
      <c r="E790" s="12" t="str">
        <f t="shared" si="28"/>
        <v>4</v>
      </c>
      <c r="F790" s="12" t="str">
        <f t="shared" si="29"/>
        <v>48</v>
      </c>
      <c r="G790" s="30" t="s">
        <v>566</v>
      </c>
      <c r="H790" s="31" t="s">
        <v>565</v>
      </c>
      <c r="I790" s="32">
        <v>480</v>
      </c>
      <c r="J790" s="32">
        <v>0</v>
      </c>
      <c r="K790" s="32">
        <v>480</v>
      </c>
      <c r="L790" s="32">
        <v>0</v>
      </c>
      <c r="M790" s="32">
        <v>0</v>
      </c>
      <c r="N790" s="32">
        <v>0</v>
      </c>
      <c r="O790" s="32">
        <v>0</v>
      </c>
    </row>
    <row r="791" spans="1:15" x14ac:dyDescent="0.2">
      <c r="A791" s="1" t="str">
        <f>MID(Tabla1[[#This Row],[Org 2]],1,2)</f>
        <v>07</v>
      </c>
      <c r="B791" s="30" t="s">
        <v>273</v>
      </c>
      <c r="C791" s="30" t="s">
        <v>126</v>
      </c>
      <c r="D791" s="11" t="str">
        <f>VLOOKUP(Tabla1[[#This Row],[Prog.]],Hoja2!B:C,2,FALSE)</f>
        <v>Parques y jardines</v>
      </c>
      <c r="E791" s="12" t="str">
        <f t="shared" si="28"/>
        <v>6</v>
      </c>
      <c r="F791" s="12" t="str">
        <f t="shared" si="29"/>
        <v>61</v>
      </c>
      <c r="G791" s="30" t="s">
        <v>786</v>
      </c>
      <c r="H791" s="31" t="s">
        <v>601</v>
      </c>
      <c r="I791" s="32">
        <v>5850004</v>
      </c>
      <c r="J791" s="32">
        <v>0</v>
      </c>
      <c r="K791" s="32">
        <v>5850004</v>
      </c>
      <c r="L791" s="32">
        <v>5850003.3200000003</v>
      </c>
      <c r="M791" s="32">
        <v>5850003.3200000003</v>
      </c>
      <c r="N791" s="32">
        <v>4153689.61</v>
      </c>
      <c r="O791" s="32">
        <v>4153689.61</v>
      </c>
    </row>
    <row r="792" spans="1:15" x14ac:dyDescent="0.2">
      <c r="A792" s="1" t="str">
        <f>MID(Tabla1[[#This Row],[Org 2]],1,2)</f>
        <v>07</v>
      </c>
      <c r="B792" s="30" t="s">
        <v>273</v>
      </c>
      <c r="C792" s="30" t="s">
        <v>126</v>
      </c>
      <c r="D792" s="11" t="str">
        <f>VLOOKUP(Tabla1[[#This Row],[Prog.]],Hoja2!B:C,2,FALSE)</f>
        <v>Parques y jardines</v>
      </c>
      <c r="E792" s="12" t="str">
        <f t="shared" si="28"/>
        <v>6</v>
      </c>
      <c r="F792" s="12" t="str">
        <f t="shared" si="29"/>
        <v>61</v>
      </c>
      <c r="G792" s="30" t="s">
        <v>534</v>
      </c>
      <c r="H792" s="31" t="s">
        <v>535</v>
      </c>
      <c r="I792" s="32">
        <v>984367</v>
      </c>
      <c r="J792" s="32">
        <v>83516.84</v>
      </c>
      <c r="K792" s="32">
        <v>1067883.8400000001</v>
      </c>
      <c r="L792" s="32">
        <v>857771.06</v>
      </c>
      <c r="M792" s="32">
        <v>836669.48</v>
      </c>
      <c r="N792" s="32">
        <v>582685.57999999996</v>
      </c>
      <c r="O792" s="32">
        <v>582685.57999999996</v>
      </c>
    </row>
    <row r="793" spans="1:15" x14ac:dyDescent="0.2">
      <c r="A793" s="1" t="str">
        <f>MID(Tabla1[[#This Row],[Org 2]],1,2)</f>
        <v>07</v>
      </c>
      <c r="B793" s="30" t="s">
        <v>273</v>
      </c>
      <c r="C793" s="30" t="s">
        <v>126</v>
      </c>
      <c r="D793" s="11" t="str">
        <f>VLOOKUP(Tabla1[[#This Row],[Prog.]],Hoja2!B:C,2,FALSE)</f>
        <v>Parques y jardines</v>
      </c>
      <c r="E793" s="12" t="str">
        <f t="shared" si="28"/>
        <v>6</v>
      </c>
      <c r="F793" s="12" t="str">
        <f t="shared" si="29"/>
        <v>62</v>
      </c>
      <c r="G793" s="30" t="s">
        <v>538</v>
      </c>
      <c r="H793" s="31" t="s">
        <v>539</v>
      </c>
      <c r="I793" s="32">
        <v>30000</v>
      </c>
      <c r="J793" s="32">
        <v>0</v>
      </c>
      <c r="K793" s="32">
        <v>30000</v>
      </c>
      <c r="L793" s="32">
        <v>0</v>
      </c>
      <c r="M793" s="32">
        <v>0</v>
      </c>
      <c r="N793" s="32">
        <v>0</v>
      </c>
      <c r="O793" s="32">
        <v>0</v>
      </c>
    </row>
    <row r="794" spans="1:15" x14ac:dyDescent="0.2">
      <c r="A794" s="1" t="str">
        <f>MID(Tabla1[[#This Row],[Org 2]],1,2)</f>
        <v>07</v>
      </c>
      <c r="B794" s="30" t="s">
        <v>273</v>
      </c>
      <c r="C794" s="30" t="s">
        <v>127</v>
      </c>
      <c r="D794" s="11" t="str">
        <f>VLOOKUP(Tabla1[[#This Row],[Prog.]],Hoja2!B:C,2,FALSE)</f>
        <v>Protección del medio ambiente</v>
      </c>
      <c r="E794" s="12" t="str">
        <f t="shared" si="28"/>
        <v>1</v>
      </c>
      <c r="F794" s="12" t="str">
        <f t="shared" si="29"/>
        <v>12</v>
      </c>
      <c r="G794" s="30" t="s">
        <v>435</v>
      </c>
      <c r="H794" s="31" t="s">
        <v>436</v>
      </c>
      <c r="I794" s="32">
        <v>69902</v>
      </c>
      <c r="J794" s="32">
        <v>0</v>
      </c>
      <c r="K794" s="32">
        <v>69902</v>
      </c>
      <c r="L794" s="32">
        <v>54482</v>
      </c>
      <c r="M794" s="32">
        <v>54482</v>
      </c>
      <c r="N794" s="32">
        <v>46268.38</v>
      </c>
      <c r="O794" s="32">
        <v>46268.38</v>
      </c>
    </row>
    <row r="795" spans="1:15" x14ac:dyDescent="0.2">
      <c r="A795" s="1" t="str">
        <f>MID(Tabla1[[#This Row],[Org 2]],1,2)</f>
        <v>07</v>
      </c>
      <c r="B795" s="30" t="s">
        <v>273</v>
      </c>
      <c r="C795" s="30" t="s">
        <v>127</v>
      </c>
      <c r="D795" s="11" t="str">
        <f>VLOOKUP(Tabla1[[#This Row],[Prog.]],Hoja2!B:C,2,FALSE)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30" t="s">
        <v>437</v>
      </c>
      <c r="H795" s="31" t="s">
        <v>438</v>
      </c>
      <c r="I795" s="32">
        <v>76835</v>
      </c>
      <c r="J795" s="32">
        <v>0</v>
      </c>
      <c r="K795" s="32">
        <v>76835</v>
      </c>
      <c r="L795" s="32">
        <v>79504.3</v>
      </c>
      <c r="M795" s="32">
        <v>79504.3</v>
      </c>
      <c r="N795" s="32">
        <v>69594.48</v>
      </c>
      <c r="O795" s="32">
        <v>69594.48</v>
      </c>
    </row>
    <row r="796" spans="1:15" x14ac:dyDescent="0.2">
      <c r="A796" s="1" t="str">
        <f>MID(Tabla1[[#This Row],[Org 2]],1,2)</f>
        <v>07</v>
      </c>
      <c r="B796" s="30" t="s">
        <v>273</v>
      </c>
      <c r="C796" s="30" t="s">
        <v>127</v>
      </c>
      <c r="D796" s="11" t="str">
        <f>VLOOKUP(Tabla1[[#This Row],[Prog.]],Hoja2!B:C,2,FALSE)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30" t="s">
        <v>439</v>
      </c>
      <c r="H796" s="31" t="s">
        <v>440</v>
      </c>
      <c r="I796" s="32">
        <v>58848</v>
      </c>
      <c r="J796" s="32">
        <v>0</v>
      </c>
      <c r="K796" s="32">
        <v>58848</v>
      </c>
      <c r="L796" s="32">
        <v>51740.49</v>
      </c>
      <c r="M796" s="32">
        <v>51740.49</v>
      </c>
      <c r="N796" s="32">
        <v>42631.32</v>
      </c>
      <c r="O796" s="32">
        <v>42631.32</v>
      </c>
    </row>
    <row r="797" spans="1:15" x14ac:dyDescent="0.2">
      <c r="A797" s="1" t="str">
        <f>MID(Tabla1[[#This Row],[Org 2]],1,2)</f>
        <v>07</v>
      </c>
      <c r="B797" s="30" t="s">
        <v>273</v>
      </c>
      <c r="C797" s="30" t="s">
        <v>127</v>
      </c>
      <c r="D797" s="11" t="str">
        <f>VLOOKUP(Tabla1[[#This Row],[Prog.]],Hoja2!B:C,2,FALSE)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30" t="s">
        <v>441</v>
      </c>
      <c r="H797" s="31" t="s">
        <v>442</v>
      </c>
      <c r="I797" s="32">
        <v>9976</v>
      </c>
      <c r="J797" s="32">
        <v>0</v>
      </c>
      <c r="K797" s="32">
        <v>9976</v>
      </c>
      <c r="L797" s="32">
        <v>9749.1299999999992</v>
      </c>
      <c r="M797" s="32">
        <v>9749.1299999999992</v>
      </c>
      <c r="N797" s="32">
        <v>7195.96</v>
      </c>
      <c r="O797" s="32">
        <v>7195.96</v>
      </c>
    </row>
    <row r="798" spans="1:15" x14ac:dyDescent="0.2">
      <c r="A798" s="1" t="str">
        <f>MID(Tabla1[[#This Row],[Org 2]],1,2)</f>
        <v>07</v>
      </c>
      <c r="B798" s="30" t="s">
        <v>273</v>
      </c>
      <c r="C798" s="30" t="s">
        <v>127</v>
      </c>
      <c r="D798" s="11" t="str">
        <f>VLOOKUP(Tabla1[[#This Row],[Prog.]],Hoja2!B:C,2,FALSE)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30" t="s">
        <v>443</v>
      </c>
      <c r="H798" s="31" t="s">
        <v>444</v>
      </c>
      <c r="I798" s="32">
        <v>36644</v>
      </c>
      <c r="J798" s="32">
        <v>0</v>
      </c>
      <c r="K798" s="32">
        <v>36644</v>
      </c>
      <c r="L798" s="32">
        <v>38178.42</v>
      </c>
      <c r="M798" s="32">
        <v>38178.42</v>
      </c>
      <c r="N798" s="32">
        <v>33031.9</v>
      </c>
      <c r="O798" s="32">
        <v>33031.9</v>
      </c>
    </row>
    <row r="799" spans="1:15" x14ac:dyDescent="0.2">
      <c r="A799" s="1" t="str">
        <f>MID(Tabla1[[#This Row],[Org 2]],1,2)</f>
        <v>07</v>
      </c>
      <c r="B799" s="30" t="s">
        <v>273</v>
      </c>
      <c r="C799" s="30" t="s">
        <v>127</v>
      </c>
      <c r="D799" s="11" t="str">
        <f>VLOOKUP(Tabla1[[#This Row],[Prog.]],Hoja2!B:C,2,FALSE)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30" t="s">
        <v>445</v>
      </c>
      <c r="H799" s="31" t="s">
        <v>446</v>
      </c>
      <c r="I799" s="32">
        <v>124862</v>
      </c>
      <c r="J799" s="32">
        <v>0</v>
      </c>
      <c r="K799" s="32">
        <v>124862</v>
      </c>
      <c r="L799" s="32">
        <v>111094.07</v>
      </c>
      <c r="M799" s="32">
        <v>111094.07</v>
      </c>
      <c r="N799" s="32">
        <v>94873.14</v>
      </c>
      <c r="O799" s="32">
        <v>94873.14</v>
      </c>
    </row>
    <row r="800" spans="1:15" x14ac:dyDescent="0.2">
      <c r="A800" s="1" t="str">
        <f>MID(Tabla1[[#This Row],[Org 2]],1,2)</f>
        <v>07</v>
      </c>
      <c r="B800" s="30" t="s">
        <v>273</v>
      </c>
      <c r="C800" s="30" t="s">
        <v>127</v>
      </c>
      <c r="D800" s="11" t="str">
        <f>VLOOKUP(Tabla1[[#This Row],[Prog.]],Hoja2!B:C,2,FALSE)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30" t="s">
        <v>447</v>
      </c>
      <c r="H800" s="31" t="s">
        <v>448</v>
      </c>
      <c r="I800" s="32">
        <v>309146</v>
      </c>
      <c r="J800" s="32">
        <v>0</v>
      </c>
      <c r="K800" s="32">
        <v>309146</v>
      </c>
      <c r="L800" s="32">
        <v>284170.39</v>
      </c>
      <c r="M800" s="32">
        <v>284170.39</v>
      </c>
      <c r="N800" s="32">
        <v>239215.83</v>
      </c>
      <c r="O800" s="32">
        <v>239215.83</v>
      </c>
    </row>
    <row r="801" spans="1:15" x14ac:dyDescent="0.2">
      <c r="A801" s="1" t="str">
        <f>MID(Tabla1[[#This Row],[Org 2]],1,2)</f>
        <v>07</v>
      </c>
      <c r="B801" s="30" t="s">
        <v>273</v>
      </c>
      <c r="C801" s="30" t="s">
        <v>127</v>
      </c>
      <c r="D801" s="11" t="str">
        <f>VLOOKUP(Tabla1[[#This Row],[Prog.]],Hoja2!B:C,2,FALSE)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30" t="s">
        <v>449</v>
      </c>
      <c r="H801" s="31" t="s">
        <v>450</v>
      </c>
      <c r="I801" s="32">
        <v>16354</v>
      </c>
      <c r="J801" s="32">
        <v>0</v>
      </c>
      <c r="K801" s="32">
        <v>16354</v>
      </c>
      <c r="L801" s="32">
        <v>19194.18</v>
      </c>
      <c r="M801" s="32">
        <v>19194.18</v>
      </c>
      <c r="N801" s="32">
        <v>16917.84</v>
      </c>
      <c r="O801" s="32">
        <v>16917.84</v>
      </c>
    </row>
    <row r="802" spans="1:15" x14ac:dyDescent="0.2">
      <c r="A802" s="1" t="str">
        <f>MID(Tabla1[[#This Row],[Org 2]],1,2)</f>
        <v>07</v>
      </c>
      <c r="B802" s="30" t="s">
        <v>273</v>
      </c>
      <c r="C802" s="30" t="s">
        <v>127</v>
      </c>
      <c r="D802" s="11" t="str">
        <f>VLOOKUP(Tabla1[[#This Row],[Prog.]],Hoja2!B:C,2,FALSE)</f>
        <v>Protección del medio ambiente</v>
      </c>
      <c r="E802" s="12" t="str">
        <f t="shared" si="28"/>
        <v>1</v>
      </c>
      <c r="F802" s="12" t="str">
        <f t="shared" si="29"/>
        <v>13</v>
      </c>
      <c r="G802" s="30" t="s">
        <v>451</v>
      </c>
      <c r="H802" s="31" t="s">
        <v>434</v>
      </c>
      <c r="I802" s="32">
        <v>19842</v>
      </c>
      <c r="J802" s="32">
        <v>0</v>
      </c>
      <c r="K802" s="32">
        <v>19842</v>
      </c>
      <c r="L802" s="32">
        <v>11735.45</v>
      </c>
      <c r="M802" s="32">
        <v>11735.45</v>
      </c>
      <c r="N802" s="32">
        <v>11019.14</v>
      </c>
      <c r="O802" s="32">
        <v>11019.14</v>
      </c>
    </row>
    <row r="803" spans="1:15" x14ac:dyDescent="0.2">
      <c r="A803" s="1" t="str">
        <f>MID(Tabla1[[#This Row],[Org 2]],1,2)</f>
        <v>07</v>
      </c>
      <c r="B803" s="30" t="s">
        <v>273</v>
      </c>
      <c r="C803" s="30" t="s">
        <v>127</v>
      </c>
      <c r="D803" s="11" t="str">
        <f>VLOOKUP(Tabla1[[#This Row],[Prog.]],Hoja2!B:C,2,FALSE)</f>
        <v>Protección del medio ambiente</v>
      </c>
      <c r="E803" s="12" t="str">
        <f t="shared" si="28"/>
        <v>1</v>
      </c>
      <c r="F803" s="12" t="str">
        <f t="shared" si="29"/>
        <v>13</v>
      </c>
      <c r="G803" s="30" t="s">
        <v>452</v>
      </c>
      <c r="H803" s="31" t="s">
        <v>453</v>
      </c>
      <c r="I803" s="32">
        <v>15231</v>
      </c>
      <c r="J803" s="32">
        <v>3000</v>
      </c>
      <c r="K803" s="32">
        <v>18231</v>
      </c>
      <c r="L803" s="32">
        <v>10442.73</v>
      </c>
      <c r="M803" s="32">
        <v>10442.73</v>
      </c>
      <c r="N803" s="32">
        <v>9214.56</v>
      </c>
      <c r="O803" s="32">
        <v>9214.56</v>
      </c>
    </row>
    <row r="804" spans="1:15" x14ac:dyDescent="0.2">
      <c r="A804" s="1" t="str">
        <f>MID(Tabla1[[#This Row],[Org 2]],1,2)</f>
        <v>07</v>
      </c>
      <c r="B804" s="30" t="s">
        <v>273</v>
      </c>
      <c r="C804" s="30" t="s">
        <v>127</v>
      </c>
      <c r="D804" s="11" t="str">
        <f>VLOOKUP(Tabla1[[#This Row],[Prog.]],Hoja2!B:C,2,FALSE)</f>
        <v>Protección del medio ambiente</v>
      </c>
      <c r="E804" s="12" t="str">
        <f t="shared" si="28"/>
        <v>1</v>
      </c>
      <c r="F804" s="12" t="str">
        <f t="shared" si="29"/>
        <v>13</v>
      </c>
      <c r="G804" s="30" t="s">
        <v>454</v>
      </c>
      <c r="H804" s="31" t="s">
        <v>455</v>
      </c>
      <c r="I804" s="32">
        <v>0</v>
      </c>
      <c r="J804" s="32">
        <v>0</v>
      </c>
      <c r="K804" s="32">
        <v>0</v>
      </c>
      <c r="L804" s="32">
        <v>15886.59</v>
      </c>
      <c r="M804" s="32">
        <v>15886.59</v>
      </c>
      <c r="N804" s="32">
        <v>15845.48</v>
      </c>
      <c r="O804" s="32">
        <v>15845.48</v>
      </c>
    </row>
    <row r="805" spans="1:15" x14ac:dyDescent="0.2">
      <c r="A805" s="1" t="str">
        <f>MID(Tabla1[[#This Row],[Org 2]],1,2)</f>
        <v>07</v>
      </c>
      <c r="B805" s="30" t="s">
        <v>273</v>
      </c>
      <c r="C805" s="30" t="s">
        <v>127</v>
      </c>
      <c r="D805" s="11" t="str">
        <f>VLOOKUP(Tabla1[[#This Row],[Prog.]],Hoja2!B:C,2,FALSE)</f>
        <v>Protección del medio ambiente</v>
      </c>
      <c r="E805" s="12" t="str">
        <f t="shared" si="28"/>
        <v>2</v>
      </c>
      <c r="F805" s="12" t="str">
        <f t="shared" si="29"/>
        <v>20</v>
      </c>
      <c r="G805" s="30" t="s">
        <v>458</v>
      </c>
      <c r="H805" s="31" t="s">
        <v>459</v>
      </c>
      <c r="I805" s="32">
        <v>13500</v>
      </c>
      <c r="J805" s="32">
        <v>0</v>
      </c>
      <c r="K805" s="32">
        <v>13500</v>
      </c>
      <c r="L805" s="32">
        <v>12362.04</v>
      </c>
      <c r="M805" s="32">
        <v>12362.04</v>
      </c>
      <c r="N805" s="32">
        <v>3464.5</v>
      </c>
      <c r="O805" s="32">
        <v>3464.5</v>
      </c>
    </row>
    <row r="806" spans="1:15" x14ac:dyDescent="0.2">
      <c r="A806" s="1" t="str">
        <f>MID(Tabla1[[#This Row],[Org 2]],1,2)</f>
        <v>07</v>
      </c>
      <c r="B806" s="30" t="s">
        <v>273</v>
      </c>
      <c r="C806" s="30" t="s">
        <v>127</v>
      </c>
      <c r="D806" s="11" t="str">
        <f>VLOOKUP(Tabla1[[#This Row],[Prog.]],Hoja2!B:C,2,FALSE)</f>
        <v>Protección del medio ambiente</v>
      </c>
      <c r="E806" s="12" t="str">
        <f t="shared" si="28"/>
        <v>2</v>
      </c>
      <c r="F806" s="12" t="str">
        <f t="shared" si="29"/>
        <v>21</v>
      </c>
      <c r="G806" s="30" t="s">
        <v>464</v>
      </c>
      <c r="H806" s="31" t="s">
        <v>465</v>
      </c>
      <c r="I806" s="32">
        <v>22000</v>
      </c>
      <c r="J806" s="32">
        <v>0</v>
      </c>
      <c r="K806" s="32">
        <v>22000</v>
      </c>
      <c r="L806" s="32">
        <v>13434.34</v>
      </c>
      <c r="M806" s="32">
        <v>13434.34</v>
      </c>
      <c r="N806" s="32">
        <v>4685.0600000000004</v>
      </c>
      <c r="O806" s="32">
        <v>4685.0600000000004</v>
      </c>
    </row>
    <row r="807" spans="1:15" x14ac:dyDescent="0.2">
      <c r="A807" s="1" t="str">
        <f>MID(Tabla1[[#This Row],[Org 2]],1,2)</f>
        <v>07</v>
      </c>
      <c r="B807" s="30" t="s">
        <v>273</v>
      </c>
      <c r="C807" s="30" t="s">
        <v>127</v>
      </c>
      <c r="D807" s="11" t="str">
        <f>VLOOKUP(Tabla1[[#This Row],[Prog.]],Hoja2!B:C,2,FALSE)</f>
        <v>Protección del medio ambiente</v>
      </c>
      <c r="E807" s="12" t="str">
        <f t="shared" si="28"/>
        <v>2</v>
      </c>
      <c r="F807" s="12" t="str">
        <f t="shared" si="29"/>
        <v>21</v>
      </c>
      <c r="G807" s="30" t="s">
        <v>466</v>
      </c>
      <c r="H807" s="31" t="s">
        <v>467</v>
      </c>
      <c r="I807" s="32">
        <v>2000</v>
      </c>
      <c r="J807" s="32">
        <v>0</v>
      </c>
      <c r="K807" s="32">
        <v>2000</v>
      </c>
      <c r="L807" s="32">
        <v>953.6</v>
      </c>
      <c r="M807" s="32">
        <v>953.6</v>
      </c>
      <c r="N807" s="32">
        <v>953.6</v>
      </c>
      <c r="O807" s="32">
        <v>953.6</v>
      </c>
    </row>
    <row r="808" spans="1:15" x14ac:dyDescent="0.2">
      <c r="A808" s="1" t="str">
        <f>MID(Tabla1[[#This Row],[Org 2]],1,2)</f>
        <v>07</v>
      </c>
      <c r="B808" s="30" t="s">
        <v>273</v>
      </c>
      <c r="C808" s="30" t="s">
        <v>127</v>
      </c>
      <c r="D808" s="11" t="str">
        <f>VLOOKUP(Tabla1[[#This Row],[Prog.]],Hoja2!B:C,2,FALSE)</f>
        <v>Protección del medio ambiente</v>
      </c>
      <c r="E808" s="12" t="str">
        <f t="shared" si="28"/>
        <v>2</v>
      </c>
      <c r="F808" s="12" t="str">
        <f t="shared" si="29"/>
        <v>22</v>
      </c>
      <c r="G808" s="30" t="s">
        <v>472</v>
      </c>
      <c r="H808" s="31" t="s">
        <v>473</v>
      </c>
      <c r="I808" s="32">
        <v>22000</v>
      </c>
      <c r="J808" s="32">
        <v>0</v>
      </c>
      <c r="K808" s="32">
        <v>22000</v>
      </c>
      <c r="L808" s="32">
        <v>24500</v>
      </c>
      <c r="M808" s="32">
        <v>24500</v>
      </c>
      <c r="N808" s="32">
        <v>14455.77</v>
      </c>
      <c r="O808" s="32">
        <v>14455.77</v>
      </c>
    </row>
    <row r="809" spans="1:15" x14ac:dyDescent="0.2">
      <c r="A809" s="1" t="str">
        <f>MID(Tabla1[[#This Row],[Org 2]],1,2)</f>
        <v>07</v>
      </c>
      <c r="B809" s="30" t="s">
        <v>273</v>
      </c>
      <c r="C809" s="30" t="s">
        <v>127</v>
      </c>
      <c r="D809" s="11" t="str">
        <f>VLOOKUP(Tabla1[[#This Row],[Prog.]],Hoja2!B:C,2,FALSE)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30" t="s">
        <v>604</v>
      </c>
      <c r="H809" s="31" t="s">
        <v>605</v>
      </c>
      <c r="I809" s="32">
        <v>500</v>
      </c>
      <c r="J809" s="32">
        <v>0</v>
      </c>
      <c r="K809" s="32">
        <v>500</v>
      </c>
      <c r="L809" s="32">
        <v>0</v>
      </c>
      <c r="M809" s="32">
        <v>0</v>
      </c>
      <c r="N809" s="32">
        <v>0</v>
      </c>
      <c r="O809" s="32">
        <v>0</v>
      </c>
    </row>
    <row r="810" spans="1:15" x14ac:dyDescent="0.2">
      <c r="A810" s="1" t="str">
        <f>MID(Tabla1[[#This Row],[Org 2]],1,2)</f>
        <v>07</v>
      </c>
      <c r="B810" s="30" t="s">
        <v>273</v>
      </c>
      <c r="C810" s="30" t="s">
        <v>127</v>
      </c>
      <c r="D810" s="11" t="str">
        <f>VLOOKUP(Tabla1[[#This Row],[Prog.]],Hoja2!B:C,2,FALSE)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30" t="s">
        <v>576</v>
      </c>
      <c r="H810" s="31" t="s">
        <v>577</v>
      </c>
      <c r="I810" s="32">
        <v>2500</v>
      </c>
      <c r="J810" s="32">
        <v>0</v>
      </c>
      <c r="K810" s="32">
        <v>2500</v>
      </c>
      <c r="L810" s="32">
        <v>1000</v>
      </c>
      <c r="M810" s="32">
        <v>1000</v>
      </c>
      <c r="N810" s="32">
        <v>440.31</v>
      </c>
      <c r="O810" s="32">
        <v>440.31</v>
      </c>
    </row>
    <row r="811" spans="1:15" x14ac:dyDescent="0.2">
      <c r="A811" s="1" t="str">
        <f>MID(Tabla1[[#This Row],[Org 2]],1,2)</f>
        <v>07</v>
      </c>
      <c r="B811" s="30" t="s">
        <v>273</v>
      </c>
      <c r="C811" s="30" t="s">
        <v>127</v>
      </c>
      <c r="D811" s="11" t="str">
        <f>VLOOKUP(Tabla1[[#This Row],[Prog.]],Hoja2!B:C,2,FALSE)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30" t="s">
        <v>578</v>
      </c>
      <c r="H811" s="31" t="s">
        <v>579</v>
      </c>
      <c r="I811" s="32">
        <v>1000</v>
      </c>
      <c r="J811" s="32">
        <v>0</v>
      </c>
      <c r="K811" s="32">
        <v>1000</v>
      </c>
      <c r="L811" s="32">
        <v>1000</v>
      </c>
      <c r="M811" s="32">
        <v>0</v>
      </c>
      <c r="N811" s="32">
        <v>0</v>
      </c>
      <c r="O811" s="32">
        <v>0</v>
      </c>
    </row>
    <row r="812" spans="1:15" x14ac:dyDescent="0.2">
      <c r="A812" s="1" t="str">
        <f>MID(Tabla1[[#This Row],[Org 2]],1,2)</f>
        <v>07</v>
      </c>
      <c r="B812" s="30" t="s">
        <v>273</v>
      </c>
      <c r="C812" s="30" t="s">
        <v>127</v>
      </c>
      <c r="D812" s="11" t="str">
        <f>VLOOKUP(Tabla1[[#This Row],[Prog.]],Hoja2!B:C,2,FALSE)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30" t="s">
        <v>474</v>
      </c>
      <c r="H812" s="31" t="s">
        <v>475</v>
      </c>
      <c r="I812" s="32">
        <v>40000</v>
      </c>
      <c r="J812" s="32">
        <v>-18000</v>
      </c>
      <c r="K812" s="32">
        <v>22000</v>
      </c>
      <c r="L812" s="32">
        <v>17027.330000000002</v>
      </c>
      <c r="M812" s="32">
        <v>16904.439999999999</v>
      </c>
      <c r="N812" s="32">
        <v>10761.09</v>
      </c>
      <c r="O812" s="32">
        <v>10761.09</v>
      </c>
    </row>
    <row r="813" spans="1:15" x14ac:dyDescent="0.2">
      <c r="A813" s="1" t="str">
        <f>MID(Tabla1[[#This Row],[Org 2]],1,2)</f>
        <v>07</v>
      </c>
      <c r="B813" s="30" t="s">
        <v>273</v>
      </c>
      <c r="C813" s="30" t="s">
        <v>127</v>
      </c>
      <c r="D813" s="11" t="str">
        <f>VLOOKUP(Tabla1[[#This Row],[Prog.]],Hoja2!B:C,2,FALSE)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30" t="s">
        <v>476</v>
      </c>
      <c r="H813" s="31" t="s">
        <v>477</v>
      </c>
      <c r="I813" s="32">
        <v>20000</v>
      </c>
      <c r="J813" s="32">
        <v>0</v>
      </c>
      <c r="K813" s="32">
        <v>20000</v>
      </c>
      <c r="L813" s="32">
        <v>11856.58</v>
      </c>
      <c r="M813" s="32">
        <v>1516.44</v>
      </c>
      <c r="N813" s="32">
        <v>1111.69</v>
      </c>
      <c r="O813" s="32">
        <v>1111.69</v>
      </c>
    </row>
    <row r="814" spans="1:15" x14ac:dyDescent="0.2">
      <c r="A814" s="1" t="str">
        <f>MID(Tabla1[[#This Row],[Org 2]],1,2)</f>
        <v>07</v>
      </c>
      <c r="B814" s="30" t="s">
        <v>273</v>
      </c>
      <c r="C814" s="30" t="s">
        <v>127</v>
      </c>
      <c r="D814" s="11" t="str">
        <f>VLOOKUP(Tabla1[[#This Row],[Prog.]],Hoja2!B:C,2,FALSE)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30" t="s">
        <v>554</v>
      </c>
      <c r="H814" s="31" t="s">
        <v>555</v>
      </c>
      <c r="I814" s="32">
        <v>2000</v>
      </c>
      <c r="J814" s="32">
        <v>0</v>
      </c>
      <c r="K814" s="32">
        <v>2000</v>
      </c>
      <c r="L814" s="32">
        <v>484</v>
      </c>
      <c r="M814" s="32">
        <v>484</v>
      </c>
      <c r="N814" s="32">
        <v>351.65</v>
      </c>
      <c r="O814" s="32">
        <v>351.65</v>
      </c>
    </row>
    <row r="815" spans="1:15" x14ac:dyDescent="0.2">
      <c r="A815" s="1" t="str">
        <f>MID(Tabla1[[#This Row],[Org 2]],1,2)</f>
        <v>07</v>
      </c>
      <c r="B815" s="30" t="s">
        <v>273</v>
      </c>
      <c r="C815" s="30" t="s">
        <v>127</v>
      </c>
      <c r="D815" s="11" t="str">
        <f>VLOOKUP(Tabla1[[#This Row],[Prog.]],Hoja2!B:C,2,FALSE)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30" t="s">
        <v>478</v>
      </c>
      <c r="H815" s="31" t="s">
        <v>479</v>
      </c>
      <c r="I815" s="32">
        <v>2000</v>
      </c>
      <c r="J815" s="32">
        <v>0</v>
      </c>
      <c r="K815" s="32">
        <v>2000</v>
      </c>
      <c r="L815" s="32">
        <v>0</v>
      </c>
      <c r="M815" s="32">
        <v>0</v>
      </c>
      <c r="N815" s="32">
        <v>0</v>
      </c>
      <c r="O815" s="32">
        <v>0</v>
      </c>
    </row>
    <row r="816" spans="1:15" x14ac:dyDescent="0.2">
      <c r="A816" s="1" t="str">
        <f>MID(Tabla1[[#This Row],[Org 2]],1,2)</f>
        <v>07</v>
      </c>
      <c r="B816" s="30" t="s">
        <v>273</v>
      </c>
      <c r="C816" s="30" t="s">
        <v>127</v>
      </c>
      <c r="D816" s="11" t="str">
        <f>VLOOKUP(Tabla1[[#This Row],[Prog.]],Hoja2!B:C,2,FALSE)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30" t="s">
        <v>588</v>
      </c>
      <c r="H816" s="31" t="s">
        <v>589</v>
      </c>
      <c r="I816" s="32">
        <v>16000</v>
      </c>
      <c r="J816" s="32">
        <v>0</v>
      </c>
      <c r="K816" s="32">
        <v>16000</v>
      </c>
      <c r="L816" s="32">
        <v>4587.78</v>
      </c>
      <c r="M816" s="32">
        <v>4587.78</v>
      </c>
      <c r="N816" s="32">
        <v>4587.78</v>
      </c>
      <c r="O816" s="32">
        <v>0</v>
      </c>
    </row>
    <row r="817" spans="1:15" x14ac:dyDescent="0.2">
      <c r="A817" s="1" t="str">
        <f>MID(Tabla1[[#This Row],[Org 2]],1,2)</f>
        <v>07</v>
      </c>
      <c r="B817" s="30" t="s">
        <v>273</v>
      </c>
      <c r="C817" s="30" t="s">
        <v>127</v>
      </c>
      <c r="D817" s="11" t="str">
        <f>VLOOKUP(Tabla1[[#This Row],[Prog.]],Hoja2!B:C,2,FALSE)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30" t="s">
        <v>480</v>
      </c>
      <c r="H817" s="31" t="s">
        <v>481</v>
      </c>
      <c r="I817" s="32">
        <v>20000</v>
      </c>
      <c r="J817" s="32">
        <v>0</v>
      </c>
      <c r="K817" s="32">
        <v>20000</v>
      </c>
      <c r="L817" s="32">
        <v>0</v>
      </c>
      <c r="M817" s="32">
        <v>0</v>
      </c>
      <c r="N817" s="32">
        <v>0</v>
      </c>
      <c r="O817" s="32">
        <v>0</v>
      </c>
    </row>
    <row r="818" spans="1:15" x14ac:dyDescent="0.2">
      <c r="A818" s="1" t="str">
        <f>MID(Tabla1[[#This Row],[Org 2]],1,2)</f>
        <v>07</v>
      </c>
      <c r="B818" s="30" t="s">
        <v>273</v>
      </c>
      <c r="C818" s="30" t="s">
        <v>127</v>
      </c>
      <c r="D818" s="11" t="str">
        <f>VLOOKUP(Tabla1[[#This Row],[Prog.]],Hoja2!B:C,2,FALSE)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30" t="s">
        <v>714</v>
      </c>
      <c r="H818" s="31" t="s">
        <v>715</v>
      </c>
      <c r="I818" s="32">
        <v>1000</v>
      </c>
      <c r="J818" s="32">
        <v>0</v>
      </c>
      <c r="K818" s="32">
        <v>1000</v>
      </c>
      <c r="L818" s="32">
        <v>0</v>
      </c>
      <c r="M818" s="32">
        <v>0</v>
      </c>
      <c r="N818" s="32">
        <v>0</v>
      </c>
      <c r="O818" s="32">
        <v>0</v>
      </c>
    </row>
    <row r="819" spans="1:15" x14ac:dyDescent="0.2">
      <c r="A819" s="1" t="str">
        <f>MID(Tabla1[[#This Row],[Org 2]],1,2)</f>
        <v>07</v>
      </c>
      <c r="B819" s="30" t="s">
        <v>273</v>
      </c>
      <c r="C819" s="30" t="s">
        <v>127</v>
      </c>
      <c r="D819" s="11" t="str">
        <f>VLOOKUP(Tabla1[[#This Row],[Prog.]],Hoja2!B:C,2,FALSE)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30" t="s">
        <v>486</v>
      </c>
      <c r="H819" s="31" t="s">
        <v>487</v>
      </c>
      <c r="I819" s="32">
        <v>2500</v>
      </c>
      <c r="J819" s="32">
        <v>0</v>
      </c>
      <c r="K819" s="32">
        <v>2500</v>
      </c>
      <c r="L819" s="32">
        <v>1113.2</v>
      </c>
      <c r="M819" s="32">
        <v>1113.2</v>
      </c>
      <c r="N819" s="32">
        <v>726</v>
      </c>
      <c r="O819" s="32">
        <v>726</v>
      </c>
    </row>
    <row r="820" spans="1:15" x14ac:dyDescent="0.2">
      <c r="A820" s="1" t="str">
        <f>MID(Tabla1[[#This Row],[Org 2]],1,2)</f>
        <v>07</v>
      </c>
      <c r="B820" s="30" t="s">
        <v>273</v>
      </c>
      <c r="C820" s="30" t="s">
        <v>127</v>
      </c>
      <c r="D820" s="11" t="str">
        <f>VLOOKUP(Tabla1[[#This Row],[Prog.]],Hoja2!B:C,2,FALSE)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30" t="s">
        <v>488</v>
      </c>
      <c r="H820" s="31" t="s">
        <v>489</v>
      </c>
      <c r="I820" s="32">
        <v>50000</v>
      </c>
      <c r="J820" s="32">
        <v>0</v>
      </c>
      <c r="K820" s="32">
        <v>50000</v>
      </c>
      <c r="L820" s="32">
        <v>24330.46</v>
      </c>
      <c r="M820" s="32">
        <v>7883.83</v>
      </c>
      <c r="N820" s="32">
        <v>5663.48</v>
      </c>
      <c r="O820" s="32">
        <v>5663.48</v>
      </c>
    </row>
    <row r="821" spans="1:15" x14ac:dyDescent="0.2">
      <c r="A821" s="1" t="str">
        <f>MID(Tabla1[[#This Row],[Org 2]],1,2)</f>
        <v>07</v>
      </c>
      <c r="B821" s="30" t="s">
        <v>273</v>
      </c>
      <c r="C821" s="30" t="s">
        <v>127</v>
      </c>
      <c r="D821" s="11" t="str">
        <f>VLOOKUP(Tabla1[[#This Row],[Prog.]],Hoja2!B:C,2,FALSE)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30" t="s">
        <v>490</v>
      </c>
      <c r="H821" s="31" t="s">
        <v>491</v>
      </c>
      <c r="I821" s="32">
        <v>79000</v>
      </c>
      <c r="J821" s="32">
        <v>0</v>
      </c>
      <c r="K821" s="32">
        <v>79000</v>
      </c>
      <c r="L821" s="32">
        <v>93742.07</v>
      </c>
      <c r="M821" s="32">
        <v>92534.68</v>
      </c>
      <c r="N821" s="32">
        <v>53646.22</v>
      </c>
      <c r="O821" s="32">
        <v>53646.22</v>
      </c>
    </row>
    <row r="822" spans="1:15" x14ac:dyDescent="0.2">
      <c r="A822" s="1" t="str">
        <f>MID(Tabla1[[#This Row],[Org 2]],1,2)</f>
        <v>07</v>
      </c>
      <c r="B822" s="30" t="s">
        <v>273</v>
      </c>
      <c r="C822" s="30" t="s">
        <v>127</v>
      </c>
      <c r="D822" s="11" t="str">
        <f>VLOOKUP(Tabla1[[#This Row],[Prog.]],Hoja2!B:C,2,FALSE)</f>
        <v>Protección del medio ambiente</v>
      </c>
      <c r="E822" s="12" t="str">
        <f t="shared" si="28"/>
        <v>2</v>
      </c>
      <c r="F822" s="12" t="str">
        <f t="shared" si="29"/>
        <v>23</v>
      </c>
      <c r="G822" s="30" t="s">
        <v>492</v>
      </c>
      <c r="H822" s="31" t="s">
        <v>493</v>
      </c>
      <c r="I822" s="32">
        <v>2000</v>
      </c>
      <c r="J822" s="32">
        <v>0</v>
      </c>
      <c r="K822" s="32">
        <v>2000</v>
      </c>
      <c r="L822" s="32">
        <v>688.8</v>
      </c>
      <c r="M822" s="32">
        <v>688.8</v>
      </c>
      <c r="N822" s="32">
        <v>688.8</v>
      </c>
      <c r="O822" s="32">
        <v>614</v>
      </c>
    </row>
    <row r="823" spans="1:15" x14ac:dyDescent="0.2">
      <c r="A823" s="1" t="str">
        <f>MID(Tabla1[[#This Row],[Org 2]],1,2)</f>
        <v>07</v>
      </c>
      <c r="B823" s="30" t="s">
        <v>273</v>
      </c>
      <c r="C823" s="30" t="s">
        <v>127</v>
      </c>
      <c r="D823" s="11" t="str">
        <f>VLOOKUP(Tabla1[[#This Row],[Prog.]],Hoja2!B:C,2,FALSE)</f>
        <v>Protección del medio ambiente</v>
      </c>
      <c r="E823" s="12" t="str">
        <f t="shared" si="28"/>
        <v>2</v>
      </c>
      <c r="F823" s="12" t="str">
        <f t="shared" si="29"/>
        <v>23</v>
      </c>
      <c r="G823" s="30" t="s">
        <v>494</v>
      </c>
      <c r="H823" s="31" t="s">
        <v>495</v>
      </c>
      <c r="I823" s="32">
        <v>2000</v>
      </c>
      <c r="J823" s="32">
        <v>0</v>
      </c>
      <c r="K823" s="32">
        <v>2000</v>
      </c>
      <c r="L823" s="32">
        <v>645.42999999999995</v>
      </c>
      <c r="M823" s="32">
        <v>645.42999999999995</v>
      </c>
      <c r="N823" s="32">
        <v>645.42999999999995</v>
      </c>
      <c r="O823" s="32">
        <v>640.37</v>
      </c>
    </row>
    <row r="824" spans="1:15" x14ac:dyDescent="0.2">
      <c r="A824" s="1" t="str">
        <f>MID(Tabla1[[#This Row],[Org 2]],1,2)</f>
        <v>07</v>
      </c>
      <c r="B824" s="30" t="s">
        <v>273</v>
      </c>
      <c r="C824" s="30" t="s">
        <v>127</v>
      </c>
      <c r="D824" s="11" t="str">
        <f>VLOOKUP(Tabla1[[#This Row],[Prog.]],Hoja2!B:C,2,FALSE)</f>
        <v>Protección del medio ambiente</v>
      </c>
      <c r="E824" s="12" t="str">
        <f t="shared" si="28"/>
        <v>4</v>
      </c>
      <c r="F824" s="12" t="str">
        <f t="shared" si="29"/>
        <v>48</v>
      </c>
      <c r="G824" s="30" t="s">
        <v>566</v>
      </c>
      <c r="H824" s="31" t="s">
        <v>565</v>
      </c>
      <c r="I824" s="32">
        <v>5000</v>
      </c>
      <c r="J824" s="32">
        <v>0</v>
      </c>
      <c r="K824" s="32">
        <v>5000</v>
      </c>
      <c r="L824" s="32">
        <v>2425</v>
      </c>
      <c r="M824" s="32">
        <v>2425</v>
      </c>
      <c r="N824" s="32">
        <v>2425</v>
      </c>
      <c r="O824" s="32">
        <v>2425</v>
      </c>
    </row>
    <row r="825" spans="1:15" x14ac:dyDescent="0.2">
      <c r="A825" s="1" t="str">
        <f>MID(Tabla1[[#This Row],[Org 2]],1,2)</f>
        <v>07</v>
      </c>
      <c r="B825" s="30" t="s">
        <v>273</v>
      </c>
      <c r="C825" s="30" t="s">
        <v>127</v>
      </c>
      <c r="D825" s="11" t="str">
        <f>VLOOKUP(Tabla1[[#This Row],[Prog.]],Hoja2!B:C,2,FALSE)</f>
        <v>Protección del medio ambiente</v>
      </c>
      <c r="E825" s="12" t="str">
        <f t="shared" si="28"/>
        <v>6</v>
      </c>
      <c r="F825" s="12" t="str">
        <f t="shared" si="29"/>
        <v>62</v>
      </c>
      <c r="G825" s="30" t="s">
        <v>538</v>
      </c>
      <c r="H825" s="31" t="s">
        <v>539</v>
      </c>
      <c r="I825" s="32">
        <v>0</v>
      </c>
      <c r="J825" s="32">
        <v>0</v>
      </c>
      <c r="K825" s="32">
        <v>0</v>
      </c>
      <c r="L825" s="32">
        <v>0</v>
      </c>
      <c r="M825" s="32">
        <v>0</v>
      </c>
      <c r="N825" s="32">
        <v>0</v>
      </c>
      <c r="O825" s="32">
        <v>0</v>
      </c>
    </row>
    <row r="826" spans="1:15" x14ac:dyDescent="0.2">
      <c r="A826" s="1" t="str">
        <f>MID(Tabla1[[#This Row],[Org 2]],1,2)</f>
        <v>07</v>
      </c>
      <c r="B826" s="30" t="s">
        <v>273</v>
      </c>
      <c r="C826" s="30" t="s">
        <v>127</v>
      </c>
      <c r="D826" s="11" t="str">
        <f>VLOOKUP(Tabla1[[#This Row],[Prog.]],Hoja2!B:C,2,FALSE)</f>
        <v>Protección del medio ambiente</v>
      </c>
      <c r="E826" s="12" t="str">
        <f t="shared" si="28"/>
        <v>6</v>
      </c>
      <c r="F826" s="12" t="str">
        <f t="shared" si="29"/>
        <v>63</v>
      </c>
      <c r="G826" s="30" t="s">
        <v>545</v>
      </c>
      <c r="H826" s="31" t="s">
        <v>539</v>
      </c>
      <c r="I826" s="32">
        <v>435841</v>
      </c>
      <c r="J826" s="32">
        <v>18000</v>
      </c>
      <c r="K826" s="32">
        <v>453841</v>
      </c>
      <c r="L826" s="32">
        <v>435840.09</v>
      </c>
      <c r="M826" s="32">
        <v>435840.09</v>
      </c>
      <c r="N826" s="32">
        <v>290560</v>
      </c>
      <c r="O826" s="32">
        <v>290560</v>
      </c>
    </row>
    <row r="827" spans="1:15" x14ac:dyDescent="0.2">
      <c r="A827" s="1" t="str">
        <f>MID(Tabla1[[#This Row],[Org 2]],1,2)</f>
        <v>08</v>
      </c>
      <c r="B827" s="30" t="s">
        <v>274</v>
      </c>
      <c r="C827" s="30" t="s">
        <v>128</v>
      </c>
      <c r="D827" s="11" t="str">
        <f>VLOOKUP(Tabla1[[#This Row],[Prog.]],Hoja2!B:C,2,FALSE)</f>
        <v>Dirección del área de tráfico y movilidad</v>
      </c>
      <c r="E827" s="12" t="str">
        <f t="shared" si="28"/>
        <v>1</v>
      </c>
      <c r="F827" s="12" t="str">
        <f t="shared" si="29"/>
        <v>12</v>
      </c>
      <c r="G827" s="30" t="s">
        <v>435</v>
      </c>
      <c r="H827" s="31" t="s">
        <v>436</v>
      </c>
      <c r="I827" s="32">
        <v>113592</v>
      </c>
      <c r="J827" s="32">
        <v>0</v>
      </c>
      <c r="K827" s="32">
        <v>113592</v>
      </c>
      <c r="L827" s="32">
        <v>97782.61</v>
      </c>
      <c r="M827" s="32">
        <v>97782.61</v>
      </c>
      <c r="N827" s="32">
        <v>84762.49</v>
      </c>
      <c r="O827" s="32">
        <v>84762.49</v>
      </c>
    </row>
    <row r="828" spans="1:15" x14ac:dyDescent="0.2">
      <c r="A828" s="1" t="str">
        <f>MID(Tabla1[[#This Row],[Org 2]],1,2)</f>
        <v>08</v>
      </c>
      <c r="B828" s="30" t="s">
        <v>274</v>
      </c>
      <c r="C828" s="30" t="s">
        <v>128</v>
      </c>
      <c r="D828" s="11" t="str">
        <f>VLOOKUP(Tabla1[[#This Row],[Prog.]],Hoja2!B:C,2,FALSE)</f>
        <v>Dirección del área de tráfico y movilidad</v>
      </c>
      <c r="E828" s="12" t="str">
        <f t="shared" si="28"/>
        <v>1</v>
      </c>
      <c r="F828" s="12" t="str">
        <f t="shared" si="29"/>
        <v>12</v>
      </c>
      <c r="G828" s="30" t="s">
        <v>437</v>
      </c>
      <c r="H828" s="31" t="s">
        <v>438</v>
      </c>
      <c r="I828" s="32">
        <v>0</v>
      </c>
      <c r="J828" s="32">
        <v>0</v>
      </c>
      <c r="K828" s="32">
        <v>0</v>
      </c>
      <c r="L828" s="32">
        <v>3785</v>
      </c>
      <c r="M828" s="32">
        <v>3785</v>
      </c>
      <c r="N828" s="32">
        <v>1721.03</v>
      </c>
      <c r="O828" s="32">
        <v>1721.03</v>
      </c>
    </row>
    <row r="829" spans="1:15" x14ac:dyDescent="0.2">
      <c r="A829" s="1" t="str">
        <f>MID(Tabla1[[#This Row],[Org 2]],1,2)</f>
        <v>08</v>
      </c>
      <c r="B829" s="30" t="s">
        <v>274</v>
      </c>
      <c r="C829" s="30" t="s">
        <v>128</v>
      </c>
      <c r="D829" s="11" t="str">
        <f>VLOOKUP(Tabla1[[#This Row],[Prog.]],Hoja2!B:C,2,FALSE)</f>
        <v>Dirección del área de tráfico y movilidad</v>
      </c>
      <c r="E829" s="12" t="str">
        <f t="shared" si="28"/>
        <v>1</v>
      </c>
      <c r="F829" s="12" t="str">
        <f t="shared" si="29"/>
        <v>12</v>
      </c>
      <c r="G829" s="30" t="s">
        <v>439</v>
      </c>
      <c r="H829" s="31" t="s">
        <v>440</v>
      </c>
      <c r="I829" s="32">
        <v>47078</v>
      </c>
      <c r="J829" s="32">
        <v>0</v>
      </c>
      <c r="K829" s="32">
        <v>47078</v>
      </c>
      <c r="L829" s="32">
        <v>35808.83</v>
      </c>
      <c r="M829" s="32">
        <v>35808.83</v>
      </c>
      <c r="N829" s="32">
        <v>29106.94</v>
      </c>
      <c r="O829" s="32">
        <v>29106.94</v>
      </c>
    </row>
    <row r="830" spans="1:15" x14ac:dyDescent="0.2">
      <c r="A830" s="1" t="str">
        <f>MID(Tabla1[[#This Row],[Org 2]],1,2)</f>
        <v>08</v>
      </c>
      <c r="B830" s="30" t="s">
        <v>274</v>
      </c>
      <c r="C830" s="30" t="s">
        <v>128</v>
      </c>
      <c r="D830" s="11" t="str">
        <f>VLOOKUP(Tabla1[[#This Row],[Prog.]],Hoja2!B:C,2,FALSE)</f>
        <v>Dirección del área de tráfico y movilidad</v>
      </c>
      <c r="E830" s="12" t="str">
        <f t="shared" si="28"/>
        <v>1</v>
      </c>
      <c r="F830" s="12" t="str">
        <f t="shared" si="29"/>
        <v>12</v>
      </c>
      <c r="G830" s="30" t="s">
        <v>441</v>
      </c>
      <c r="H830" s="31" t="s">
        <v>442</v>
      </c>
      <c r="I830" s="32">
        <v>19952</v>
      </c>
      <c r="J830" s="32">
        <v>0</v>
      </c>
      <c r="K830" s="32">
        <v>19952</v>
      </c>
      <c r="L830" s="32">
        <v>10102.540000000001</v>
      </c>
      <c r="M830" s="32">
        <v>10102.540000000001</v>
      </c>
      <c r="N830" s="32">
        <v>8640.5499999999993</v>
      </c>
      <c r="O830" s="32">
        <v>8640.5499999999993</v>
      </c>
    </row>
    <row r="831" spans="1:15" x14ac:dyDescent="0.2">
      <c r="A831" s="1" t="str">
        <f>MID(Tabla1[[#This Row],[Org 2]],1,2)</f>
        <v>08</v>
      </c>
      <c r="B831" s="30" t="s">
        <v>274</v>
      </c>
      <c r="C831" s="30" t="s">
        <v>128</v>
      </c>
      <c r="D831" s="11" t="str">
        <f>VLOOKUP(Tabla1[[#This Row],[Prog.]],Hoja2!B:C,2,FALSE)</f>
        <v>Dirección del área de tráfico y movilidad</v>
      </c>
      <c r="E831" s="12" t="str">
        <f t="shared" si="28"/>
        <v>1</v>
      </c>
      <c r="F831" s="12" t="str">
        <f t="shared" si="29"/>
        <v>12</v>
      </c>
      <c r="G831" s="30" t="s">
        <v>443</v>
      </c>
      <c r="H831" s="31" t="s">
        <v>444</v>
      </c>
      <c r="I831" s="32">
        <v>29893</v>
      </c>
      <c r="J831" s="32">
        <v>0</v>
      </c>
      <c r="K831" s="32">
        <v>29893</v>
      </c>
      <c r="L831" s="32">
        <v>33589.94</v>
      </c>
      <c r="M831" s="32">
        <v>33589.94</v>
      </c>
      <c r="N831" s="32">
        <v>29521.64</v>
      </c>
      <c r="O831" s="32">
        <v>29521.64</v>
      </c>
    </row>
    <row r="832" spans="1:15" x14ac:dyDescent="0.2">
      <c r="A832" s="1" t="str">
        <f>MID(Tabla1[[#This Row],[Org 2]],1,2)</f>
        <v>08</v>
      </c>
      <c r="B832" s="30" t="s">
        <v>274</v>
      </c>
      <c r="C832" s="30" t="s">
        <v>128</v>
      </c>
      <c r="D832" s="11" t="str">
        <f>VLOOKUP(Tabla1[[#This Row],[Prog.]],Hoja2!B:C,2,FALSE)</f>
        <v>Dirección del área de tráfico y movilidad</v>
      </c>
      <c r="E832" s="12" t="str">
        <f t="shared" si="28"/>
        <v>1</v>
      </c>
      <c r="F832" s="12" t="str">
        <f t="shared" si="29"/>
        <v>12</v>
      </c>
      <c r="G832" s="30" t="s">
        <v>445</v>
      </c>
      <c r="H832" s="31" t="s">
        <v>446</v>
      </c>
      <c r="I832" s="32">
        <v>120605</v>
      </c>
      <c r="J832" s="32">
        <v>0</v>
      </c>
      <c r="K832" s="32">
        <v>120605</v>
      </c>
      <c r="L832" s="32">
        <v>97868.44</v>
      </c>
      <c r="M832" s="32">
        <v>97868.44</v>
      </c>
      <c r="N832" s="32">
        <v>84321.93</v>
      </c>
      <c r="O832" s="32">
        <v>84321.93</v>
      </c>
    </row>
    <row r="833" spans="1:15" x14ac:dyDescent="0.2">
      <c r="A833" s="1" t="str">
        <f>MID(Tabla1[[#This Row],[Org 2]],1,2)</f>
        <v>08</v>
      </c>
      <c r="B833" s="30" t="s">
        <v>274</v>
      </c>
      <c r="C833" s="30" t="s">
        <v>128</v>
      </c>
      <c r="D833" s="11" t="str">
        <f>VLOOKUP(Tabla1[[#This Row],[Prog.]],Hoja2!B:C,2,FALSE)</f>
        <v>Dirección del área de tráfico y 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30" t="s">
        <v>447</v>
      </c>
      <c r="H833" s="31" t="s">
        <v>448</v>
      </c>
      <c r="I833" s="32">
        <v>292198</v>
      </c>
      <c r="J833" s="32">
        <v>0</v>
      </c>
      <c r="K833" s="32">
        <v>292198</v>
      </c>
      <c r="L833" s="32">
        <v>242594.14</v>
      </c>
      <c r="M833" s="32">
        <v>242594.14</v>
      </c>
      <c r="N833" s="32">
        <v>209432.04</v>
      </c>
      <c r="O833" s="32">
        <v>209432.04</v>
      </c>
    </row>
    <row r="834" spans="1:15" x14ac:dyDescent="0.2">
      <c r="A834" s="1" t="str">
        <f>MID(Tabla1[[#This Row],[Org 2]],1,2)</f>
        <v>08</v>
      </c>
      <c r="B834" s="30" t="s">
        <v>274</v>
      </c>
      <c r="C834" s="30" t="s">
        <v>128</v>
      </c>
      <c r="D834" s="11" t="str">
        <f>VLOOKUP(Tabla1[[#This Row],[Prog.]],Hoja2!B:C,2,FALSE)</f>
        <v>Dirección del área de tráfico y movilidad</v>
      </c>
      <c r="E834" s="12" t="str">
        <f t="shared" si="30"/>
        <v>1</v>
      </c>
      <c r="F834" s="12" t="str">
        <f t="shared" si="31"/>
        <v>12</v>
      </c>
      <c r="G834" s="30" t="s">
        <v>449</v>
      </c>
      <c r="H834" s="31" t="s">
        <v>450</v>
      </c>
      <c r="I834" s="32">
        <v>16593</v>
      </c>
      <c r="J834" s="32">
        <v>0</v>
      </c>
      <c r="K834" s="32">
        <v>16593</v>
      </c>
      <c r="L834" s="32">
        <v>19739.900000000001</v>
      </c>
      <c r="M834" s="32">
        <v>19739.900000000001</v>
      </c>
      <c r="N834" s="32">
        <v>16678.599999999999</v>
      </c>
      <c r="O834" s="32">
        <v>16678.599999999999</v>
      </c>
    </row>
    <row r="835" spans="1:15" x14ac:dyDescent="0.2">
      <c r="A835" s="1" t="str">
        <f>MID(Tabla1[[#This Row],[Org 2]],1,2)</f>
        <v>08</v>
      </c>
      <c r="B835" s="30" t="s">
        <v>274</v>
      </c>
      <c r="C835" s="30" t="s">
        <v>128</v>
      </c>
      <c r="D835" s="11" t="str">
        <f>VLOOKUP(Tabla1[[#This Row],[Prog.]],Hoja2!B:C,2,FALSE)</f>
        <v>Dirección del área de tráfico y movilidad</v>
      </c>
      <c r="E835" s="12" t="str">
        <f t="shared" si="30"/>
        <v>2</v>
      </c>
      <c r="F835" s="12" t="str">
        <f t="shared" si="31"/>
        <v>20</v>
      </c>
      <c r="G835" s="30" t="s">
        <v>458</v>
      </c>
      <c r="H835" s="31" t="s">
        <v>459</v>
      </c>
      <c r="I835" s="32">
        <v>5000</v>
      </c>
      <c r="J835" s="32">
        <v>0</v>
      </c>
      <c r="K835" s="32">
        <v>5000</v>
      </c>
      <c r="L835" s="32">
        <v>5000</v>
      </c>
      <c r="M835" s="32">
        <v>5000</v>
      </c>
      <c r="N835" s="32">
        <v>2152.23</v>
      </c>
      <c r="O835" s="32">
        <v>2152.23</v>
      </c>
    </row>
    <row r="836" spans="1:15" x14ac:dyDescent="0.2">
      <c r="A836" s="1" t="str">
        <f>MID(Tabla1[[#This Row],[Org 2]],1,2)</f>
        <v>08</v>
      </c>
      <c r="B836" s="30" t="s">
        <v>274</v>
      </c>
      <c r="C836" s="30" t="s">
        <v>128</v>
      </c>
      <c r="D836" s="11" t="str">
        <f>VLOOKUP(Tabla1[[#This Row],[Prog.]],Hoja2!B:C,2,FALSE)</f>
        <v>Dirección del área de tráfico y movilidad</v>
      </c>
      <c r="E836" s="12" t="str">
        <f t="shared" si="30"/>
        <v>2</v>
      </c>
      <c r="F836" s="12" t="str">
        <f t="shared" si="31"/>
        <v>21</v>
      </c>
      <c r="G836" s="30" t="s">
        <v>464</v>
      </c>
      <c r="H836" s="31" t="s">
        <v>465</v>
      </c>
      <c r="I836" s="32">
        <v>6000</v>
      </c>
      <c r="J836" s="32">
        <v>0</v>
      </c>
      <c r="K836" s="32">
        <v>6000</v>
      </c>
      <c r="L836" s="32">
        <v>5000</v>
      </c>
      <c r="M836" s="32">
        <v>5000</v>
      </c>
      <c r="N836" s="32">
        <v>2652.94</v>
      </c>
      <c r="O836" s="32">
        <v>2652.94</v>
      </c>
    </row>
    <row r="837" spans="1:15" x14ac:dyDescent="0.2">
      <c r="A837" s="1" t="str">
        <f>MID(Tabla1[[#This Row],[Org 2]],1,2)</f>
        <v>08</v>
      </c>
      <c r="B837" s="30" t="s">
        <v>274</v>
      </c>
      <c r="C837" s="30" t="s">
        <v>128</v>
      </c>
      <c r="D837" s="11" t="str">
        <f>VLOOKUP(Tabla1[[#This Row],[Prog.]],Hoja2!B:C,2,FALSE)</f>
        <v>Dirección del área de tráfico y movilidad</v>
      </c>
      <c r="E837" s="12" t="str">
        <f t="shared" si="30"/>
        <v>2</v>
      </c>
      <c r="F837" s="12" t="str">
        <f t="shared" si="31"/>
        <v>22</v>
      </c>
      <c r="G837" s="30" t="s">
        <v>480</v>
      </c>
      <c r="H837" s="31" t="s">
        <v>481</v>
      </c>
      <c r="I837" s="32">
        <v>2000</v>
      </c>
      <c r="J837" s="32">
        <v>0</v>
      </c>
      <c r="K837" s="32">
        <v>2000</v>
      </c>
      <c r="L837" s="32">
        <v>8635.4</v>
      </c>
      <c r="M837" s="32">
        <v>8635.4</v>
      </c>
      <c r="N837" s="32">
        <v>1617.4</v>
      </c>
      <c r="O837" s="32">
        <v>1617.4</v>
      </c>
    </row>
    <row r="838" spans="1:15" x14ac:dyDescent="0.2">
      <c r="A838" s="1" t="str">
        <f>MID(Tabla1[[#This Row],[Org 2]],1,2)</f>
        <v>08</v>
      </c>
      <c r="B838" s="30" t="s">
        <v>274</v>
      </c>
      <c r="C838" s="30" t="s">
        <v>128</v>
      </c>
      <c r="D838" s="11" t="str">
        <f>VLOOKUP(Tabla1[[#This Row],[Prog.]],Hoja2!B:C,2,FALSE)</f>
        <v>Dirección del área de tráfico y movilidad</v>
      </c>
      <c r="E838" s="12" t="str">
        <f t="shared" si="30"/>
        <v>2</v>
      </c>
      <c r="F838" s="12" t="str">
        <f t="shared" si="31"/>
        <v>22</v>
      </c>
      <c r="G838" s="30" t="s">
        <v>482</v>
      </c>
      <c r="H838" s="31" t="s">
        <v>483</v>
      </c>
      <c r="I838" s="32">
        <v>1350</v>
      </c>
      <c r="J838" s="32">
        <v>0</v>
      </c>
      <c r="K838" s="32">
        <v>1350</v>
      </c>
      <c r="L838" s="32">
        <v>0</v>
      </c>
      <c r="M838" s="32">
        <v>0</v>
      </c>
      <c r="N838" s="32">
        <v>0</v>
      </c>
      <c r="O838" s="32">
        <v>0</v>
      </c>
    </row>
    <row r="839" spans="1:15" x14ac:dyDescent="0.2">
      <c r="A839" s="1" t="str">
        <f>MID(Tabla1[[#This Row],[Org 2]],1,2)</f>
        <v>08</v>
      </c>
      <c r="B839" s="30" t="s">
        <v>274</v>
      </c>
      <c r="C839" s="30" t="s">
        <v>128</v>
      </c>
      <c r="D839" s="11" t="str">
        <f>VLOOKUP(Tabla1[[#This Row],[Prog.]],Hoja2!B:C,2,FALSE)</f>
        <v>Dirección del área de tráfico y movilidad</v>
      </c>
      <c r="E839" s="12" t="str">
        <f t="shared" si="30"/>
        <v>2</v>
      </c>
      <c r="F839" s="12" t="str">
        <f t="shared" si="31"/>
        <v>22</v>
      </c>
      <c r="G839" s="30" t="s">
        <v>484</v>
      </c>
      <c r="H839" s="31" t="s">
        <v>485</v>
      </c>
      <c r="I839" s="32">
        <v>10000</v>
      </c>
      <c r="J839" s="32">
        <v>0</v>
      </c>
      <c r="K839" s="32">
        <v>10000</v>
      </c>
      <c r="L839" s="32">
        <v>1276.78</v>
      </c>
      <c r="M839" s="32">
        <v>1276.78</v>
      </c>
      <c r="N839" s="32">
        <v>1104.69</v>
      </c>
      <c r="O839" s="32">
        <v>1104.69</v>
      </c>
    </row>
    <row r="840" spans="1:15" x14ac:dyDescent="0.2">
      <c r="A840" s="1" t="str">
        <f>MID(Tabla1[[#This Row],[Org 2]],1,2)</f>
        <v>08</v>
      </c>
      <c r="B840" s="30" t="s">
        <v>274</v>
      </c>
      <c r="C840" s="30" t="s">
        <v>128</v>
      </c>
      <c r="D840" s="11" t="str">
        <f>VLOOKUP(Tabla1[[#This Row],[Prog.]],Hoja2!B:C,2,FALSE)</f>
        <v>Dirección del área de tráfico y movilidad</v>
      </c>
      <c r="E840" s="12" t="str">
        <f t="shared" si="30"/>
        <v>2</v>
      </c>
      <c r="F840" s="12" t="str">
        <f t="shared" si="31"/>
        <v>22</v>
      </c>
      <c r="G840" s="30" t="s">
        <v>488</v>
      </c>
      <c r="H840" s="31" t="s">
        <v>489</v>
      </c>
      <c r="I840" s="32">
        <v>50000</v>
      </c>
      <c r="J840" s="32">
        <v>0</v>
      </c>
      <c r="K840" s="32">
        <v>50000</v>
      </c>
      <c r="L840" s="32">
        <v>18113.7</v>
      </c>
      <c r="M840" s="32">
        <v>18113.7</v>
      </c>
      <c r="N840" s="32">
        <v>18113.7</v>
      </c>
      <c r="O840" s="32">
        <v>18113.7</v>
      </c>
    </row>
    <row r="841" spans="1:15" x14ac:dyDescent="0.2">
      <c r="A841" s="1" t="str">
        <f>MID(Tabla1[[#This Row],[Org 2]],1,2)</f>
        <v>08</v>
      </c>
      <c r="B841" s="30" t="s">
        <v>274</v>
      </c>
      <c r="C841" s="30" t="s">
        <v>128</v>
      </c>
      <c r="D841" s="11" t="str">
        <f>VLOOKUP(Tabla1[[#This Row],[Prog.]],Hoja2!B:C,2,FALSE)</f>
        <v>Dirección del área de tráfico y movilidad</v>
      </c>
      <c r="E841" s="12" t="str">
        <f t="shared" si="30"/>
        <v>2</v>
      </c>
      <c r="F841" s="12" t="str">
        <f t="shared" si="31"/>
        <v>23</v>
      </c>
      <c r="G841" s="30" t="s">
        <v>492</v>
      </c>
      <c r="H841" s="31" t="s">
        <v>493</v>
      </c>
      <c r="I841" s="32">
        <v>1000</v>
      </c>
      <c r="J841" s="32">
        <v>0</v>
      </c>
      <c r="K841" s="32">
        <v>1000</v>
      </c>
      <c r="L841" s="32">
        <v>0</v>
      </c>
      <c r="M841" s="32">
        <v>0</v>
      </c>
      <c r="N841" s="32">
        <v>0</v>
      </c>
      <c r="O841" s="32">
        <v>0</v>
      </c>
    </row>
    <row r="842" spans="1:15" x14ac:dyDescent="0.2">
      <c r="A842" s="1" t="str">
        <f>MID(Tabla1[[#This Row],[Org 2]],1,2)</f>
        <v>08</v>
      </c>
      <c r="B842" s="30" t="s">
        <v>274</v>
      </c>
      <c r="C842" s="30" t="s">
        <v>128</v>
      </c>
      <c r="D842" s="11" t="str">
        <f>VLOOKUP(Tabla1[[#This Row],[Prog.]],Hoja2!B:C,2,FALSE)</f>
        <v>Dirección del área de tráfico y movilidad</v>
      </c>
      <c r="E842" s="12" t="str">
        <f t="shared" si="30"/>
        <v>2</v>
      </c>
      <c r="F842" s="12" t="str">
        <f t="shared" si="31"/>
        <v>23</v>
      </c>
      <c r="G842" s="30" t="s">
        <v>494</v>
      </c>
      <c r="H842" s="31" t="s">
        <v>495</v>
      </c>
      <c r="I842" s="32">
        <v>1000</v>
      </c>
      <c r="J842" s="32">
        <v>0</v>
      </c>
      <c r="K842" s="32">
        <v>1000</v>
      </c>
      <c r="L842" s="32">
        <v>116.65</v>
      </c>
      <c r="M842" s="32">
        <v>116.65</v>
      </c>
      <c r="N842" s="32">
        <v>116.65</v>
      </c>
      <c r="O842" s="32">
        <v>116.65</v>
      </c>
    </row>
    <row r="843" spans="1:15" x14ac:dyDescent="0.2">
      <c r="A843" s="1" t="str">
        <f>MID(Tabla1[[#This Row],[Org 2]],1,2)</f>
        <v>08</v>
      </c>
      <c r="B843" s="30" t="s">
        <v>274</v>
      </c>
      <c r="C843" s="30" t="s">
        <v>129</v>
      </c>
      <c r="D843" s="11" t="str">
        <f>VLOOKUP(Tabla1[[#This Row],[Prog.]],Hoja2!B:C,2,FALSE)</f>
        <v>Movilidad</v>
      </c>
      <c r="E843" s="12" t="str">
        <f t="shared" si="30"/>
        <v>1</v>
      </c>
      <c r="F843" s="12" t="str">
        <f t="shared" si="31"/>
        <v>12</v>
      </c>
      <c r="G843" s="30" t="s">
        <v>435</v>
      </c>
      <c r="H843" s="31" t="s">
        <v>436</v>
      </c>
      <c r="I843" s="32">
        <v>59708</v>
      </c>
      <c r="J843" s="32">
        <v>0</v>
      </c>
      <c r="K843" s="32">
        <v>59708</v>
      </c>
      <c r="L843" s="32">
        <v>54455</v>
      </c>
      <c r="M843" s="32">
        <v>54455</v>
      </c>
      <c r="N843" s="32">
        <v>46340.68</v>
      </c>
      <c r="O843" s="32">
        <v>46340.68</v>
      </c>
    </row>
    <row r="844" spans="1:15" x14ac:dyDescent="0.2">
      <c r="A844" s="1" t="str">
        <f>MID(Tabla1[[#This Row],[Org 2]],1,2)</f>
        <v>08</v>
      </c>
      <c r="B844" s="30" t="s">
        <v>274</v>
      </c>
      <c r="C844" s="30" t="s">
        <v>129</v>
      </c>
      <c r="D844" s="11" t="str">
        <f>VLOOKUP(Tabla1[[#This Row],[Prog.]],Hoja2!B:C,2,FALSE)</f>
        <v>Movilidad</v>
      </c>
      <c r="E844" s="12" t="str">
        <f t="shared" si="30"/>
        <v>1</v>
      </c>
      <c r="F844" s="12" t="str">
        <f t="shared" si="31"/>
        <v>12</v>
      </c>
      <c r="G844" s="30" t="s">
        <v>437</v>
      </c>
      <c r="H844" s="31" t="s">
        <v>438</v>
      </c>
      <c r="I844" s="32">
        <v>58907</v>
      </c>
      <c r="J844" s="32">
        <v>35000</v>
      </c>
      <c r="K844" s="32">
        <v>93907</v>
      </c>
      <c r="L844" s="32">
        <v>74876.55</v>
      </c>
      <c r="M844" s="32">
        <v>74876.55</v>
      </c>
      <c r="N844" s="32">
        <v>63029.5</v>
      </c>
      <c r="O844" s="32">
        <v>63029.5</v>
      </c>
    </row>
    <row r="845" spans="1:15" x14ac:dyDescent="0.2">
      <c r="A845" s="1" t="str">
        <f>MID(Tabla1[[#This Row],[Org 2]],1,2)</f>
        <v>08</v>
      </c>
      <c r="B845" s="30" t="s">
        <v>274</v>
      </c>
      <c r="C845" s="30" t="s">
        <v>129</v>
      </c>
      <c r="D845" s="11" t="str">
        <f>VLOOKUP(Tabla1[[#This Row],[Prog.]],Hoja2!B:C,2,FALSE)</f>
        <v>Movilidad</v>
      </c>
      <c r="E845" s="12" t="str">
        <f t="shared" si="30"/>
        <v>1</v>
      </c>
      <c r="F845" s="12" t="str">
        <f t="shared" si="31"/>
        <v>12</v>
      </c>
      <c r="G845" s="30" t="s">
        <v>439</v>
      </c>
      <c r="H845" s="31" t="s">
        <v>440</v>
      </c>
      <c r="I845" s="32">
        <v>17654</v>
      </c>
      <c r="J845" s="32">
        <v>0</v>
      </c>
      <c r="K845" s="32">
        <v>17654</v>
      </c>
      <c r="L845" s="32">
        <v>12166.61</v>
      </c>
      <c r="M845" s="32">
        <v>12166.61</v>
      </c>
      <c r="N845" s="32">
        <v>10276.620000000001</v>
      </c>
      <c r="O845" s="32">
        <v>10276.620000000001</v>
      </c>
    </row>
    <row r="846" spans="1:15" x14ac:dyDescent="0.2">
      <c r="A846" s="1" t="str">
        <f>MID(Tabla1[[#This Row],[Org 2]],1,2)</f>
        <v>08</v>
      </c>
      <c r="B846" s="30" t="s">
        <v>274</v>
      </c>
      <c r="C846" s="30" t="s">
        <v>129</v>
      </c>
      <c r="D846" s="11" t="str">
        <f>VLOOKUP(Tabla1[[#This Row],[Prog.]],Hoja2!B:C,2,FALSE)</f>
        <v>Movilidad</v>
      </c>
      <c r="E846" s="12" t="str">
        <f t="shared" si="30"/>
        <v>1</v>
      </c>
      <c r="F846" s="12" t="str">
        <f t="shared" si="31"/>
        <v>12</v>
      </c>
      <c r="G846" s="30" t="s">
        <v>441</v>
      </c>
      <c r="H846" s="31" t="s">
        <v>442</v>
      </c>
      <c r="I846" s="32">
        <v>19952</v>
      </c>
      <c r="J846" s="32">
        <v>0</v>
      </c>
      <c r="K846" s="32">
        <v>19952</v>
      </c>
      <c r="L846" s="32">
        <v>23443.200000000001</v>
      </c>
      <c r="M846" s="32">
        <v>23443.200000000001</v>
      </c>
      <c r="N846" s="32">
        <v>19076.89</v>
      </c>
      <c r="O846" s="32">
        <v>19076.89</v>
      </c>
    </row>
    <row r="847" spans="1:15" x14ac:dyDescent="0.2">
      <c r="A847" s="1" t="str">
        <f>MID(Tabla1[[#This Row],[Org 2]],1,2)</f>
        <v>08</v>
      </c>
      <c r="B847" s="30" t="s">
        <v>274</v>
      </c>
      <c r="C847" s="30" t="s">
        <v>129</v>
      </c>
      <c r="D847" s="11" t="str">
        <f>VLOOKUP(Tabla1[[#This Row],[Prog.]],Hoja2!B:C,2,FALSE)</f>
        <v>Movilidad</v>
      </c>
      <c r="E847" s="12" t="str">
        <f t="shared" si="30"/>
        <v>1</v>
      </c>
      <c r="F847" s="12" t="str">
        <f t="shared" si="31"/>
        <v>12</v>
      </c>
      <c r="G847" s="30" t="s">
        <v>443</v>
      </c>
      <c r="H847" s="31" t="s">
        <v>444</v>
      </c>
      <c r="I847" s="32">
        <v>34318</v>
      </c>
      <c r="J847" s="32">
        <v>0</v>
      </c>
      <c r="K847" s="32">
        <v>34318</v>
      </c>
      <c r="L847" s="32">
        <v>38317.160000000003</v>
      </c>
      <c r="M847" s="32">
        <v>38317.160000000003</v>
      </c>
      <c r="N847" s="32">
        <v>32270.41</v>
      </c>
      <c r="O847" s="32">
        <v>32270.41</v>
      </c>
    </row>
    <row r="848" spans="1:15" x14ac:dyDescent="0.2">
      <c r="A848" s="1" t="str">
        <f>MID(Tabla1[[#This Row],[Org 2]],1,2)</f>
        <v>08</v>
      </c>
      <c r="B848" s="30" t="s">
        <v>274</v>
      </c>
      <c r="C848" s="30" t="s">
        <v>129</v>
      </c>
      <c r="D848" s="11" t="str">
        <f>VLOOKUP(Tabla1[[#This Row],[Prog.]],Hoja2!B:C,2,FALSE)</f>
        <v>Movilidad</v>
      </c>
      <c r="E848" s="12" t="str">
        <f t="shared" si="30"/>
        <v>1</v>
      </c>
      <c r="F848" s="12" t="str">
        <f t="shared" si="31"/>
        <v>12</v>
      </c>
      <c r="G848" s="30" t="s">
        <v>445</v>
      </c>
      <c r="H848" s="31" t="s">
        <v>446</v>
      </c>
      <c r="I848" s="32">
        <v>89153</v>
      </c>
      <c r="J848" s="32">
        <v>0</v>
      </c>
      <c r="K848" s="32">
        <v>89153</v>
      </c>
      <c r="L848" s="32">
        <v>90814.36</v>
      </c>
      <c r="M848" s="32">
        <v>90814.36</v>
      </c>
      <c r="N848" s="32">
        <v>77779.61</v>
      </c>
      <c r="O848" s="32">
        <v>77779.61</v>
      </c>
    </row>
    <row r="849" spans="1:15" x14ac:dyDescent="0.2">
      <c r="A849" s="1" t="str">
        <f>MID(Tabla1[[#This Row],[Org 2]],1,2)</f>
        <v>08</v>
      </c>
      <c r="B849" s="30" t="s">
        <v>274</v>
      </c>
      <c r="C849" s="30" t="s">
        <v>129</v>
      </c>
      <c r="D849" s="11" t="str">
        <f>VLOOKUP(Tabla1[[#This Row],[Prog.]],Hoja2!B:C,2,FALSE)</f>
        <v>Movilidad</v>
      </c>
      <c r="E849" s="12" t="str">
        <f t="shared" si="30"/>
        <v>1</v>
      </c>
      <c r="F849" s="12" t="str">
        <f t="shared" si="31"/>
        <v>12</v>
      </c>
      <c r="G849" s="30" t="s">
        <v>447</v>
      </c>
      <c r="H849" s="31" t="s">
        <v>448</v>
      </c>
      <c r="I849" s="32">
        <v>227856</v>
      </c>
      <c r="J849" s="32">
        <v>-5000</v>
      </c>
      <c r="K849" s="32">
        <v>222856</v>
      </c>
      <c r="L849" s="32">
        <v>235395.71</v>
      </c>
      <c r="M849" s="32">
        <v>235395.71</v>
      </c>
      <c r="N849" s="32">
        <v>201853.83</v>
      </c>
      <c r="O849" s="32">
        <v>201853.83</v>
      </c>
    </row>
    <row r="850" spans="1:15" x14ac:dyDescent="0.2">
      <c r="A850" s="1" t="str">
        <f>MID(Tabla1[[#This Row],[Org 2]],1,2)</f>
        <v>08</v>
      </c>
      <c r="B850" s="30" t="s">
        <v>274</v>
      </c>
      <c r="C850" s="30" t="s">
        <v>129</v>
      </c>
      <c r="D850" s="11" t="str">
        <f>VLOOKUP(Tabla1[[#This Row],[Prog.]],Hoja2!B:C,2,FALSE)</f>
        <v>Movilidad</v>
      </c>
      <c r="E850" s="12" t="str">
        <f t="shared" si="30"/>
        <v>1</v>
      </c>
      <c r="F850" s="12" t="str">
        <f t="shared" si="31"/>
        <v>12</v>
      </c>
      <c r="G850" s="30" t="s">
        <v>449</v>
      </c>
      <c r="H850" s="31" t="s">
        <v>450</v>
      </c>
      <c r="I850" s="32">
        <v>16029</v>
      </c>
      <c r="J850" s="32">
        <v>0</v>
      </c>
      <c r="K850" s="32">
        <v>16029</v>
      </c>
      <c r="L850" s="32">
        <v>19434.46</v>
      </c>
      <c r="M850" s="32">
        <v>19434.46</v>
      </c>
      <c r="N850" s="32">
        <v>15840.58</v>
      </c>
      <c r="O850" s="32">
        <v>15840.58</v>
      </c>
    </row>
    <row r="851" spans="1:15" x14ac:dyDescent="0.2">
      <c r="A851" s="1" t="str">
        <f>MID(Tabla1[[#This Row],[Org 2]],1,2)</f>
        <v>08</v>
      </c>
      <c r="B851" s="30" t="s">
        <v>274</v>
      </c>
      <c r="C851" s="30" t="s">
        <v>129</v>
      </c>
      <c r="D851" s="11" t="str">
        <f>VLOOKUP(Tabla1[[#This Row],[Prog.]],Hoja2!B:C,2,FALSE)</f>
        <v>Movilidad</v>
      </c>
      <c r="E851" s="12" t="str">
        <f t="shared" si="30"/>
        <v>1</v>
      </c>
      <c r="F851" s="12" t="str">
        <f t="shared" si="31"/>
        <v>13</v>
      </c>
      <c r="G851" s="30" t="s">
        <v>451</v>
      </c>
      <c r="H851" s="31" t="s">
        <v>434</v>
      </c>
      <c r="I851" s="32">
        <v>28237</v>
      </c>
      <c r="J851" s="32">
        <v>24000</v>
      </c>
      <c r="K851" s="32">
        <v>52237</v>
      </c>
      <c r="L851" s="32">
        <v>48832.69</v>
      </c>
      <c r="M851" s="32">
        <v>48832.69</v>
      </c>
      <c r="N851" s="32">
        <v>39625.03</v>
      </c>
      <c r="O851" s="32">
        <v>39625.03</v>
      </c>
    </row>
    <row r="852" spans="1:15" x14ac:dyDescent="0.2">
      <c r="A852" s="1" t="str">
        <f>MID(Tabla1[[#This Row],[Org 2]],1,2)</f>
        <v>08</v>
      </c>
      <c r="B852" s="30" t="s">
        <v>274</v>
      </c>
      <c r="C852" s="30" t="s">
        <v>129</v>
      </c>
      <c r="D852" s="11" t="str">
        <f>VLOOKUP(Tabla1[[#This Row],[Prog.]],Hoja2!B:C,2,FALSE)</f>
        <v>Movilidad</v>
      </c>
      <c r="E852" s="12" t="str">
        <f t="shared" si="30"/>
        <v>1</v>
      </c>
      <c r="F852" s="12" t="str">
        <f t="shared" si="31"/>
        <v>13</v>
      </c>
      <c r="G852" s="30" t="s">
        <v>571</v>
      </c>
      <c r="H852" s="31" t="s">
        <v>572</v>
      </c>
      <c r="I852" s="32">
        <v>10000</v>
      </c>
      <c r="J852" s="32">
        <v>0</v>
      </c>
      <c r="K852" s="32">
        <v>10000</v>
      </c>
      <c r="L852" s="32">
        <v>4417.5600000000004</v>
      </c>
      <c r="M852" s="32">
        <v>4417.5600000000004</v>
      </c>
      <c r="N852" s="32">
        <v>4417.5600000000004</v>
      </c>
      <c r="O852" s="32">
        <v>4417.5600000000004</v>
      </c>
    </row>
    <row r="853" spans="1:15" x14ac:dyDescent="0.2">
      <c r="A853" s="1" t="str">
        <f>MID(Tabla1[[#This Row],[Org 2]],1,2)</f>
        <v>08</v>
      </c>
      <c r="B853" s="30" t="s">
        <v>274</v>
      </c>
      <c r="C853" s="30" t="s">
        <v>129</v>
      </c>
      <c r="D853" s="11" t="str">
        <f>VLOOKUP(Tabla1[[#This Row],[Prog.]],Hoja2!B:C,2,FALSE)</f>
        <v>Movilidad</v>
      </c>
      <c r="E853" s="12" t="str">
        <f t="shared" si="30"/>
        <v>1</v>
      </c>
      <c r="F853" s="12" t="str">
        <f t="shared" si="31"/>
        <v>13</v>
      </c>
      <c r="G853" s="30" t="s">
        <v>452</v>
      </c>
      <c r="H853" s="31" t="s">
        <v>453</v>
      </c>
      <c r="I853" s="32">
        <v>28522</v>
      </c>
      <c r="J853" s="32">
        <v>26000</v>
      </c>
      <c r="K853" s="32">
        <v>54522</v>
      </c>
      <c r="L853" s="32">
        <v>44358.04</v>
      </c>
      <c r="M853" s="32">
        <v>44358.04</v>
      </c>
      <c r="N853" s="32">
        <v>36486.269999999997</v>
      </c>
      <c r="O853" s="32">
        <v>36486.269999999997</v>
      </c>
    </row>
    <row r="854" spans="1:15" x14ac:dyDescent="0.2">
      <c r="A854" s="1" t="str">
        <f>MID(Tabla1[[#This Row],[Org 2]],1,2)</f>
        <v>08</v>
      </c>
      <c r="B854" s="30" t="s">
        <v>274</v>
      </c>
      <c r="C854" s="30" t="s">
        <v>129</v>
      </c>
      <c r="D854" s="11" t="str">
        <f>VLOOKUP(Tabla1[[#This Row],[Prog.]],Hoja2!B:C,2,FALSE)</f>
        <v>Movilidad</v>
      </c>
      <c r="E854" s="12" t="str">
        <f t="shared" si="30"/>
        <v>1</v>
      </c>
      <c r="F854" s="12" t="str">
        <f t="shared" si="31"/>
        <v>13</v>
      </c>
      <c r="G854" s="30" t="s">
        <v>454</v>
      </c>
      <c r="H854" s="31" t="s">
        <v>455</v>
      </c>
      <c r="I854" s="32">
        <v>0</v>
      </c>
      <c r="J854" s="32">
        <v>0</v>
      </c>
      <c r="K854" s="32">
        <v>0</v>
      </c>
      <c r="L854" s="32">
        <v>0</v>
      </c>
      <c r="M854" s="32">
        <v>0</v>
      </c>
      <c r="N854" s="32">
        <v>0</v>
      </c>
      <c r="O854" s="32">
        <v>0</v>
      </c>
    </row>
    <row r="855" spans="1:15" x14ac:dyDescent="0.2">
      <c r="A855" s="1" t="str">
        <f>MID(Tabla1[[#This Row],[Org 2]],1,2)</f>
        <v>08</v>
      </c>
      <c r="B855" s="30" t="s">
        <v>274</v>
      </c>
      <c r="C855" s="30" t="s">
        <v>129</v>
      </c>
      <c r="D855" s="11" t="str">
        <f>VLOOKUP(Tabla1[[#This Row],[Prog.]],Hoja2!B:C,2,FALSE)</f>
        <v>Movilidad</v>
      </c>
      <c r="E855" s="12" t="str">
        <f t="shared" si="30"/>
        <v>1</v>
      </c>
      <c r="F855" s="12" t="str">
        <f t="shared" si="31"/>
        <v>15</v>
      </c>
      <c r="G855" s="30" t="s">
        <v>573</v>
      </c>
      <c r="H855" s="31" t="s">
        <v>574</v>
      </c>
      <c r="I855" s="32">
        <v>0</v>
      </c>
      <c r="J855" s="32">
        <v>5000</v>
      </c>
      <c r="K855" s="32">
        <v>5000</v>
      </c>
      <c r="L855" s="32">
        <v>1151.4100000000001</v>
      </c>
      <c r="M855" s="32">
        <v>1151.4100000000001</v>
      </c>
      <c r="N855" s="32">
        <v>1151.4100000000001</v>
      </c>
      <c r="O855" s="32">
        <v>1151.4100000000001</v>
      </c>
    </row>
    <row r="856" spans="1:15" x14ac:dyDescent="0.2">
      <c r="A856" s="1" t="str">
        <f>MID(Tabla1[[#This Row],[Org 2]],1,2)</f>
        <v>08</v>
      </c>
      <c r="B856" s="30" t="s">
        <v>274</v>
      </c>
      <c r="C856" s="30" t="s">
        <v>129</v>
      </c>
      <c r="D856" s="11" t="str">
        <f>VLOOKUP(Tabla1[[#This Row],[Prog.]],Hoja2!B:C,2,FALSE)</f>
        <v>Movilidad</v>
      </c>
      <c r="E856" s="12" t="str">
        <f t="shared" si="30"/>
        <v>2</v>
      </c>
      <c r="F856" s="12" t="str">
        <f t="shared" si="31"/>
        <v>20</v>
      </c>
      <c r="G856" s="30" t="s">
        <v>458</v>
      </c>
      <c r="H856" s="31" t="s">
        <v>459</v>
      </c>
      <c r="I856" s="32">
        <v>2500</v>
      </c>
      <c r="J856" s="32">
        <v>0</v>
      </c>
      <c r="K856" s="32">
        <v>2500</v>
      </c>
      <c r="L856" s="32">
        <v>1640</v>
      </c>
      <c r="M856" s="32">
        <v>1640</v>
      </c>
      <c r="N856" s="32">
        <v>1061.76</v>
      </c>
      <c r="O856" s="32">
        <v>1061.76</v>
      </c>
    </row>
    <row r="857" spans="1:15" x14ac:dyDescent="0.2">
      <c r="A857" s="1" t="str">
        <f>MID(Tabla1[[#This Row],[Org 2]],1,2)</f>
        <v>08</v>
      </c>
      <c r="B857" s="30" t="s">
        <v>274</v>
      </c>
      <c r="C857" s="30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21</v>
      </c>
      <c r="G857" s="30" t="s">
        <v>782</v>
      </c>
      <c r="H857" s="31" t="s">
        <v>783</v>
      </c>
      <c r="I857" s="32">
        <v>1000</v>
      </c>
      <c r="J857" s="32">
        <v>0</v>
      </c>
      <c r="K857" s="32">
        <v>1000</v>
      </c>
      <c r="L857" s="32">
        <v>0</v>
      </c>
      <c r="M857" s="32">
        <v>0</v>
      </c>
      <c r="N857" s="32">
        <v>0</v>
      </c>
      <c r="O857" s="32">
        <v>0</v>
      </c>
    </row>
    <row r="858" spans="1:15" x14ac:dyDescent="0.2">
      <c r="A858" s="1" t="str">
        <f>MID(Tabla1[[#This Row],[Org 2]],1,2)</f>
        <v>08</v>
      </c>
      <c r="B858" s="30" t="s">
        <v>274</v>
      </c>
      <c r="C858" s="30" t="s">
        <v>129</v>
      </c>
      <c r="D858" s="11" t="str">
        <f>VLOOKUP(Tabla1[[#This Row],[Prog.]],Hoja2!B:C,2,FALSE)</f>
        <v>Movilidad</v>
      </c>
      <c r="E858" s="12" t="str">
        <f t="shared" si="30"/>
        <v>2</v>
      </c>
      <c r="F858" s="12" t="str">
        <f t="shared" si="31"/>
        <v>21</v>
      </c>
      <c r="G858" s="30" t="s">
        <v>464</v>
      </c>
      <c r="H858" s="31" t="s">
        <v>465</v>
      </c>
      <c r="I858" s="32">
        <v>1500</v>
      </c>
      <c r="J858" s="32">
        <v>0</v>
      </c>
      <c r="K858" s="32">
        <v>1500</v>
      </c>
      <c r="L858" s="32">
        <v>1108.44</v>
      </c>
      <c r="M858" s="32">
        <v>1108.44</v>
      </c>
      <c r="N858" s="32">
        <v>839.61</v>
      </c>
      <c r="O858" s="32">
        <v>839.61</v>
      </c>
    </row>
    <row r="859" spans="1:15" x14ac:dyDescent="0.2">
      <c r="A859" s="1" t="str">
        <f>MID(Tabla1[[#This Row],[Org 2]],1,2)</f>
        <v>08</v>
      </c>
      <c r="B859" s="30" t="s">
        <v>274</v>
      </c>
      <c r="C859" s="30" t="s">
        <v>129</v>
      </c>
      <c r="D859" s="11" t="str">
        <f>VLOOKUP(Tabla1[[#This Row],[Prog.]],Hoja2!B:C,2,FALSE)</f>
        <v>Movilidad</v>
      </c>
      <c r="E859" s="12" t="str">
        <f t="shared" si="30"/>
        <v>2</v>
      </c>
      <c r="F859" s="12" t="str">
        <f t="shared" si="31"/>
        <v>21</v>
      </c>
      <c r="G859" s="30" t="s">
        <v>466</v>
      </c>
      <c r="H859" s="31" t="s">
        <v>467</v>
      </c>
      <c r="I859" s="32">
        <v>2500</v>
      </c>
      <c r="J859" s="32">
        <v>0</v>
      </c>
      <c r="K859" s="32">
        <v>2500</v>
      </c>
      <c r="L859" s="32">
        <v>630.62</v>
      </c>
      <c r="M859" s="32">
        <v>240.97</v>
      </c>
      <c r="N859" s="32">
        <v>240.97</v>
      </c>
      <c r="O859" s="32">
        <v>240.97</v>
      </c>
    </row>
    <row r="860" spans="1:15" x14ac:dyDescent="0.2">
      <c r="A860" s="1" t="str">
        <f>MID(Tabla1[[#This Row],[Org 2]],1,2)</f>
        <v>08</v>
      </c>
      <c r="B860" s="30" t="s">
        <v>274</v>
      </c>
      <c r="C860" s="30" t="s">
        <v>129</v>
      </c>
      <c r="D860" s="11" t="str">
        <f>VLOOKUP(Tabla1[[#This Row],[Prog.]],Hoja2!B:C,2,FALSE)</f>
        <v>Movilidad</v>
      </c>
      <c r="E860" s="12" t="str">
        <f t="shared" si="30"/>
        <v>2</v>
      </c>
      <c r="F860" s="12" t="str">
        <f t="shared" si="31"/>
        <v>22</v>
      </c>
      <c r="G860" s="30" t="s">
        <v>472</v>
      </c>
      <c r="H860" s="31" t="s">
        <v>473</v>
      </c>
      <c r="I860" s="32">
        <v>180000</v>
      </c>
      <c r="J860" s="32">
        <v>0</v>
      </c>
      <c r="K860" s="32">
        <v>180000</v>
      </c>
      <c r="L860" s="32">
        <v>210000</v>
      </c>
      <c r="M860" s="32">
        <v>210000</v>
      </c>
      <c r="N860" s="32">
        <v>166410.65</v>
      </c>
      <c r="O860" s="32">
        <v>166410.65</v>
      </c>
    </row>
    <row r="861" spans="1:15" x14ac:dyDescent="0.2">
      <c r="A861" s="1" t="str">
        <f>MID(Tabla1[[#This Row],[Org 2]],1,2)</f>
        <v>08</v>
      </c>
      <c r="B861" s="30" t="s">
        <v>274</v>
      </c>
      <c r="C861" s="30" t="s">
        <v>129</v>
      </c>
      <c r="D861" s="11" t="str">
        <f>VLOOKUP(Tabla1[[#This Row],[Prog.]],Hoja2!B:C,2,FALSE)</f>
        <v>Movilidad</v>
      </c>
      <c r="E861" s="12" t="str">
        <f t="shared" si="30"/>
        <v>2</v>
      </c>
      <c r="F861" s="12" t="str">
        <f t="shared" si="31"/>
        <v>22</v>
      </c>
      <c r="G861" s="30" t="s">
        <v>576</v>
      </c>
      <c r="H861" s="31" t="s">
        <v>577</v>
      </c>
      <c r="I861" s="32">
        <v>500</v>
      </c>
      <c r="J861" s="32">
        <v>0</v>
      </c>
      <c r="K861" s="32">
        <v>500</v>
      </c>
      <c r="L861" s="32">
        <v>2000</v>
      </c>
      <c r="M861" s="32">
        <v>2000</v>
      </c>
      <c r="N861" s="32">
        <v>0</v>
      </c>
      <c r="O861" s="32">
        <v>0</v>
      </c>
    </row>
    <row r="862" spans="1:15" x14ac:dyDescent="0.2">
      <c r="A862" s="1" t="str">
        <f>MID(Tabla1[[#This Row],[Org 2]],1,2)</f>
        <v>08</v>
      </c>
      <c r="B862" s="30" t="s">
        <v>274</v>
      </c>
      <c r="C862" s="30" t="s">
        <v>129</v>
      </c>
      <c r="D862" s="11" t="str">
        <f>VLOOKUP(Tabla1[[#This Row],[Prog.]],Hoja2!B:C,2,FALSE)</f>
        <v>Movilidad</v>
      </c>
      <c r="E862" s="12" t="str">
        <f t="shared" si="30"/>
        <v>2</v>
      </c>
      <c r="F862" s="12" t="str">
        <f t="shared" si="31"/>
        <v>22</v>
      </c>
      <c r="G862" s="30" t="s">
        <v>578</v>
      </c>
      <c r="H862" s="31" t="s">
        <v>579</v>
      </c>
      <c r="I862" s="32">
        <v>500</v>
      </c>
      <c r="J862" s="32">
        <v>0</v>
      </c>
      <c r="K862" s="32">
        <v>500</v>
      </c>
      <c r="L862" s="32">
        <v>0</v>
      </c>
      <c r="M862" s="32">
        <v>0</v>
      </c>
      <c r="N862" s="32">
        <v>0</v>
      </c>
      <c r="O862" s="32">
        <v>0</v>
      </c>
    </row>
    <row r="863" spans="1:15" x14ac:dyDescent="0.2">
      <c r="A863" s="1" t="str">
        <f>MID(Tabla1[[#This Row],[Org 2]],1,2)</f>
        <v>08</v>
      </c>
      <c r="B863" s="30" t="s">
        <v>274</v>
      </c>
      <c r="C863" s="30" t="s">
        <v>129</v>
      </c>
      <c r="D863" s="11" t="str">
        <f>VLOOKUP(Tabla1[[#This Row],[Prog.]],Hoja2!B:C,2,FALSE)</f>
        <v>Movilidad</v>
      </c>
      <c r="E863" s="12" t="str">
        <f t="shared" si="30"/>
        <v>2</v>
      </c>
      <c r="F863" s="12" t="str">
        <f t="shared" si="31"/>
        <v>22</v>
      </c>
      <c r="G863" s="30" t="s">
        <v>476</v>
      </c>
      <c r="H863" s="31" t="s">
        <v>477</v>
      </c>
      <c r="I863" s="32">
        <v>1000</v>
      </c>
      <c r="J863" s="32">
        <v>0</v>
      </c>
      <c r="K863" s="32">
        <v>1000</v>
      </c>
      <c r="L863" s="32">
        <v>0</v>
      </c>
      <c r="M863" s="32">
        <v>0</v>
      </c>
      <c r="N863" s="32">
        <v>0</v>
      </c>
      <c r="O863" s="32">
        <v>0</v>
      </c>
    </row>
    <row r="864" spans="1:15" x14ac:dyDescent="0.2">
      <c r="A864" s="1" t="str">
        <f>MID(Tabla1[[#This Row],[Org 2]],1,2)</f>
        <v>08</v>
      </c>
      <c r="B864" s="30" t="s">
        <v>274</v>
      </c>
      <c r="C864" s="30" t="s">
        <v>129</v>
      </c>
      <c r="D864" s="11" t="str">
        <f>VLOOKUP(Tabla1[[#This Row],[Prog.]],Hoja2!B:C,2,FALSE)</f>
        <v>Movilidad</v>
      </c>
      <c r="E864" s="12" t="str">
        <f t="shared" si="30"/>
        <v>2</v>
      </c>
      <c r="F864" s="12" t="str">
        <f t="shared" si="31"/>
        <v>22</v>
      </c>
      <c r="G864" s="30" t="s">
        <v>705</v>
      </c>
      <c r="H864" s="31" t="s">
        <v>706</v>
      </c>
      <c r="I864" s="32">
        <v>1000</v>
      </c>
      <c r="J864" s="32">
        <v>0</v>
      </c>
      <c r="K864" s="32">
        <v>1000</v>
      </c>
      <c r="L864" s="32">
        <v>0</v>
      </c>
      <c r="M864" s="32">
        <v>0</v>
      </c>
      <c r="N864" s="32">
        <v>0</v>
      </c>
      <c r="O864" s="32">
        <v>0</v>
      </c>
    </row>
    <row r="865" spans="1:15" x14ac:dyDescent="0.2">
      <c r="A865" s="1" t="str">
        <f>MID(Tabla1[[#This Row],[Org 2]],1,2)</f>
        <v>08</v>
      </c>
      <c r="B865" s="30" t="s">
        <v>274</v>
      </c>
      <c r="C865" s="30" t="s">
        <v>129</v>
      </c>
      <c r="D865" s="11" t="str">
        <f>VLOOKUP(Tabla1[[#This Row],[Prog.]],Hoja2!B:C,2,FALSE)</f>
        <v>Movilidad</v>
      </c>
      <c r="E865" s="12" t="str">
        <f t="shared" si="30"/>
        <v>2</v>
      </c>
      <c r="F865" s="12" t="str">
        <f t="shared" si="31"/>
        <v>22</v>
      </c>
      <c r="G865" s="30" t="s">
        <v>478</v>
      </c>
      <c r="H865" s="31" t="s">
        <v>479</v>
      </c>
      <c r="I865" s="32">
        <v>500</v>
      </c>
      <c r="J865" s="32">
        <v>0</v>
      </c>
      <c r="K865" s="32">
        <v>500</v>
      </c>
      <c r="L865" s="32">
        <v>0</v>
      </c>
      <c r="M865" s="32">
        <v>0</v>
      </c>
      <c r="N865" s="32">
        <v>0</v>
      </c>
      <c r="O865" s="32">
        <v>0</v>
      </c>
    </row>
    <row r="866" spans="1:15" x14ac:dyDescent="0.2">
      <c r="A866" s="1" t="str">
        <f>MID(Tabla1[[#This Row],[Org 2]],1,2)</f>
        <v>08</v>
      </c>
      <c r="B866" s="30" t="s">
        <v>274</v>
      </c>
      <c r="C866" s="30" t="s">
        <v>129</v>
      </c>
      <c r="D866" s="11" t="str">
        <f>VLOOKUP(Tabla1[[#This Row],[Prog.]],Hoja2!B:C,2,FALSE)</f>
        <v>Movilidad</v>
      </c>
      <c r="E866" s="12" t="str">
        <f t="shared" si="30"/>
        <v>2</v>
      </c>
      <c r="F866" s="12" t="str">
        <f t="shared" si="31"/>
        <v>22</v>
      </c>
      <c r="G866" s="30" t="s">
        <v>588</v>
      </c>
      <c r="H866" s="31" t="s">
        <v>589</v>
      </c>
      <c r="I866" s="32">
        <v>100</v>
      </c>
      <c r="J866" s="32">
        <v>0</v>
      </c>
      <c r="K866" s="32">
        <v>100</v>
      </c>
      <c r="L866" s="32">
        <v>0</v>
      </c>
      <c r="M866" s="32">
        <v>0</v>
      </c>
      <c r="N866" s="32">
        <v>0</v>
      </c>
      <c r="O866" s="32">
        <v>0</v>
      </c>
    </row>
    <row r="867" spans="1:15" x14ac:dyDescent="0.2">
      <c r="A867" s="1" t="str">
        <f>MID(Tabla1[[#This Row],[Org 2]],1,2)</f>
        <v>08</v>
      </c>
      <c r="B867" s="30" t="s">
        <v>274</v>
      </c>
      <c r="C867" s="30" t="s">
        <v>129</v>
      </c>
      <c r="D867" s="11" t="str">
        <f>VLOOKUP(Tabla1[[#This Row],[Prog.]],Hoja2!B:C,2,FALSE)</f>
        <v>Movilidad</v>
      </c>
      <c r="E867" s="12" t="str">
        <f t="shared" si="30"/>
        <v>2</v>
      </c>
      <c r="F867" s="12" t="str">
        <f t="shared" si="31"/>
        <v>22</v>
      </c>
      <c r="G867" s="30" t="s">
        <v>480</v>
      </c>
      <c r="H867" s="31" t="s">
        <v>481</v>
      </c>
      <c r="I867" s="32">
        <v>10000</v>
      </c>
      <c r="J867" s="32">
        <v>-4500</v>
      </c>
      <c r="K867" s="32">
        <v>5500</v>
      </c>
      <c r="L867" s="32">
        <v>7260</v>
      </c>
      <c r="M867" s="32">
        <v>7260</v>
      </c>
      <c r="N867" s="32">
        <v>7260</v>
      </c>
      <c r="O867" s="32">
        <v>7260</v>
      </c>
    </row>
    <row r="868" spans="1:15" x14ac:dyDescent="0.2">
      <c r="A868" s="1" t="str">
        <f>MID(Tabla1[[#This Row],[Org 2]],1,2)</f>
        <v>08</v>
      </c>
      <c r="B868" s="30" t="s">
        <v>274</v>
      </c>
      <c r="C868" s="30" t="s">
        <v>129</v>
      </c>
      <c r="D868" s="11" t="str">
        <f>VLOOKUP(Tabla1[[#This Row],[Prog.]],Hoja2!B:C,2,FALSE)</f>
        <v>Movilidad</v>
      </c>
      <c r="E868" s="12" t="str">
        <f t="shared" si="30"/>
        <v>2</v>
      </c>
      <c r="F868" s="12" t="str">
        <f t="shared" si="31"/>
        <v>22</v>
      </c>
      <c r="G868" s="30" t="s">
        <v>482</v>
      </c>
      <c r="H868" s="31" t="s">
        <v>483</v>
      </c>
      <c r="I868" s="32">
        <v>2000</v>
      </c>
      <c r="J868" s="32">
        <v>0</v>
      </c>
      <c r="K868" s="32">
        <v>2000</v>
      </c>
      <c r="L868" s="32">
        <v>326.05</v>
      </c>
      <c r="M868" s="32">
        <v>326.05</v>
      </c>
      <c r="N868" s="32">
        <v>326.05</v>
      </c>
      <c r="O868" s="32">
        <v>326.05</v>
      </c>
    </row>
    <row r="869" spans="1:15" x14ac:dyDescent="0.2">
      <c r="A869" s="1" t="str">
        <f>MID(Tabla1[[#This Row],[Org 2]],1,2)</f>
        <v>08</v>
      </c>
      <c r="B869" s="30" t="s">
        <v>274</v>
      </c>
      <c r="C869" s="30" t="s">
        <v>129</v>
      </c>
      <c r="D869" s="11" t="str">
        <f>VLOOKUP(Tabla1[[#This Row],[Prog.]],Hoja2!B:C,2,FALSE)</f>
        <v>Movilidad</v>
      </c>
      <c r="E869" s="12" t="str">
        <f t="shared" si="30"/>
        <v>2</v>
      </c>
      <c r="F869" s="12" t="str">
        <f t="shared" si="31"/>
        <v>22</v>
      </c>
      <c r="G869" s="30" t="s">
        <v>484</v>
      </c>
      <c r="H869" s="31" t="s">
        <v>485</v>
      </c>
      <c r="I869" s="32">
        <v>20000</v>
      </c>
      <c r="J869" s="32">
        <v>0</v>
      </c>
      <c r="K869" s="32">
        <v>20000</v>
      </c>
      <c r="L869" s="32">
        <v>6545.2</v>
      </c>
      <c r="M869" s="32">
        <v>5701.54</v>
      </c>
      <c r="N869" s="32">
        <v>5701.54</v>
      </c>
      <c r="O869" s="32">
        <v>5701.54</v>
      </c>
    </row>
    <row r="870" spans="1:15" x14ac:dyDescent="0.2">
      <c r="A870" s="1" t="str">
        <f>MID(Tabla1[[#This Row],[Org 2]],1,2)</f>
        <v>08</v>
      </c>
      <c r="B870" s="30" t="s">
        <v>274</v>
      </c>
      <c r="C870" s="30" t="s">
        <v>129</v>
      </c>
      <c r="D870" s="11" t="str">
        <f>VLOOKUP(Tabla1[[#This Row],[Prog.]],Hoja2!B:C,2,FALSE)</f>
        <v>Movilidad</v>
      </c>
      <c r="E870" s="12" t="str">
        <f t="shared" si="30"/>
        <v>2</v>
      </c>
      <c r="F870" s="12" t="str">
        <f t="shared" si="31"/>
        <v>22</v>
      </c>
      <c r="G870" s="30" t="s">
        <v>488</v>
      </c>
      <c r="H870" s="31" t="s">
        <v>489</v>
      </c>
      <c r="I870" s="32">
        <v>96035</v>
      </c>
      <c r="J870" s="32">
        <v>0</v>
      </c>
      <c r="K870" s="32">
        <v>96035</v>
      </c>
      <c r="L870" s="32">
        <v>0</v>
      </c>
      <c r="M870" s="32">
        <v>0</v>
      </c>
      <c r="N870" s="32">
        <v>0</v>
      </c>
      <c r="O870" s="32">
        <v>0</v>
      </c>
    </row>
    <row r="871" spans="1:15" x14ac:dyDescent="0.2">
      <c r="A871" s="1" t="str">
        <f>MID(Tabla1[[#This Row],[Org 2]],1,2)</f>
        <v>08</v>
      </c>
      <c r="B871" s="30" t="s">
        <v>274</v>
      </c>
      <c r="C871" s="30" t="s">
        <v>129</v>
      </c>
      <c r="D871" s="11" t="str">
        <f>VLOOKUP(Tabla1[[#This Row],[Prog.]],Hoja2!B:C,2,FALSE)</f>
        <v>Movilidad</v>
      </c>
      <c r="E871" s="12" t="str">
        <f t="shared" si="30"/>
        <v>2</v>
      </c>
      <c r="F871" s="12" t="str">
        <f t="shared" si="31"/>
        <v>22</v>
      </c>
      <c r="G871" s="30" t="s">
        <v>490</v>
      </c>
      <c r="H871" s="31" t="s">
        <v>491</v>
      </c>
      <c r="I871" s="32">
        <v>4000000</v>
      </c>
      <c r="J871" s="32">
        <v>0</v>
      </c>
      <c r="K871" s="32">
        <v>4000000</v>
      </c>
      <c r="L871" s="32">
        <v>3885859.31</v>
      </c>
      <c r="M871" s="32">
        <v>3885859.31</v>
      </c>
      <c r="N871" s="32">
        <v>2936621.52</v>
      </c>
      <c r="O871" s="32">
        <v>2936621.52</v>
      </c>
    </row>
    <row r="872" spans="1:15" x14ac:dyDescent="0.2">
      <c r="A872" s="1" t="str">
        <f>MID(Tabla1[[#This Row],[Org 2]],1,2)</f>
        <v>08</v>
      </c>
      <c r="B872" s="30" t="s">
        <v>274</v>
      </c>
      <c r="C872" s="30" t="s">
        <v>129</v>
      </c>
      <c r="D872" s="11" t="str">
        <f>VLOOKUP(Tabla1[[#This Row],[Prog.]],Hoja2!B:C,2,FALSE)</f>
        <v>Movilidad</v>
      </c>
      <c r="E872" s="12" t="str">
        <f t="shared" si="30"/>
        <v>2</v>
      </c>
      <c r="F872" s="12" t="str">
        <f t="shared" si="31"/>
        <v>23</v>
      </c>
      <c r="G872" s="30" t="s">
        <v>492</v>
      </c>
      <c r="H872" s="31" t="s">
        <v>493</v>
      </c>
      <c r="I872" s="32">
        <v>400</v>
      </c>
      <c r="J872" s="32">
        <v>0</v>
      </c>
      <c r="K872" s="32">
        <v>400</v>
      </c>
      <c r="L872" s="32">
        <v>0</v>
      </c>
      <c r="M872" s="32">
        <v>0</v>
      </c>
      <c r="N872" s="32">
        <v>0</v>
      </c>
      <c r="O872" s="32">
        <v>0</v>
      </c>
    </row>
    <row r="873" spans="1:15" x14ac:dyDescent="0.2">
      <c r="A873" s="1" t="str">
        <f>MID(Tabla1[[#This Row],[Org 2]],1,2)</f>
        <v>08</v>
      </c>
      <c r="B873" s="30" t="s">
        <v>274</v>
      </c>
      <c r="C873" s="30" t="s">
        <v>129</v>
      </c>
      <c r="D873" s="11" t="str">
        <f>VLOOKUP(Tabla1[[#This Row],[Prog.]],Hoja2!B:C,2,FALSE)</f>
        <v>Movilidad</v>
      </c>
      <c r="E873" s="12" t="str">
        <f t="shared" si="30"/>
        <v>2</v>
      </c>
      <c r="F873" s="12" t="str">
        <f t="shared" si="31"/>
        <v>23</v>
      </c>
      <c r="G873" s="30" t="s">
        <v>494</v>
      </c>
      <c r="H873" s="31" t="s">
        <v>495</v>
      </c>
      <c r="I873" s="32">
        <v>600</v>
      </c>
      <c r="J873" s="32">
        <v>0</v>
      </c>
      <c r="K873" s="32">
        <v>600</v>
      </c>
      <c r="L873" s="32">
        <v>0</v>
      </c>
      <c r="M873" s="32">
        <v>0</v>
      </c>
      <c r="N873" s="32">
        <v>0</v>
      </c>
      <c r="O873" s="32">
        <v>0</v>
      </c>
    </row>
    <row r="874" spans="1:15" x14ac:dyDescent="0.2">
      <c r="A874" s="1" t="str">
        <f>MID(Tabla1[[#This Row],[Org 2]],1,2)</f>
        <v>08</v>
      </c>
      <c r="B874" s="30" t="s">
        <v>274</v>
      </c>
      <c r="C874" s="30" t="s">
        <v>129</v>
      </c>
      <c r="D874" s="11" t="str">
        <f>VLOOKUP(Tabla1[[#This Row],[Prog.]],Hoja2!B:C,2,FALSE)</f>
        <v>Movilidad</v>
      </c>
      <c r="E874" s="12" t="str">
        <f t="shared" si="30"/>
        <v>3</v>
      </c>
      <c r="F874" s="12" t="str">
        <f t="shared" si="31"/>
        <v>35</v>
      </c>
      <c r="G874" s="30" t="s">
        <v>787</v>
      </c>
      <c r="H874" s="31" t="s">
        <v>788</v>
      </c>
      <c r="I874" s="32">
        <v>0</v>
      </c>
      <c r="J874" s="32">
        <v>4500</v>
      </c>
      <c r="K874" s="32">
        <v>4500</v>
      </c>
      <c r="L874" s="32">
        <v>0</v>
      </c>
      <c r="M874" s="32">
        <v>0</v>
      </c>
      <c r="N874" s="32">
        <v>0</v>
      </c>
      <c r="O874" s="32">
        <v>0</v>
      </c>
    </row>
    <row r="875" spans="1:15" x14ac:dyDescent="0.2">
      <c r="A875" s="1" t="str">
        <f>MID(Tabla1[[#This Row],[Org 2]],1,2)</f>
        <v>08</v>
      </c>
      <c r="B875" s="30" t="s">
        <v>274</v>
      </c>
      <c r="C875" s="30" t="s">
        <v>129</v>
      </c>
      <c r="D875" s="11" t="str">
        <f>VLOOKUP(Tabla1[[#This Row],[Prog.]],Hoja2!B:C,2,FALSE)</f>
        <v>Movilidad</v>
      </c>
      <c r="E875" s="12" t="str">
        <f t="shared" si="30"/>
        <v>4</v>
      </c>
      <c r="F875" s="12" t="str">
        <f t="shared" si="31"/>
        <v>47</v>
      </c>
      <c r="G875" s="30" t="s">
        <v>500</v>
      </c>
      <c r="H875" s="31" t="s">
        <v>501</v>
      </c>
      <c r="I875" s="32">
        <v>15000</v>
      </c>
      <c r="J875" s="32">
        <v>0</v>
      </c>
      <c r="K875" s="32">
        <v>15000</v>
      </c>
      <c r="L875" s="32">
        <v>0</v>
      </c>
      <c r="M875" s="32">
        <v>0</v>
      </c>
      <c r="N875" s="32">
        <v>0</v>
      </c>
      <c r="O875" s="32">
        <v>0</v>
      </c>
    </row>
    <row r="876" spans="1:15" x14ac:dyDescent="0.2">
      <c r="A876" s="1" t="str">
        <f>MID(Tabla1[[#This Row],[Org 2]],1,2)</f>
        <v>08</v>
      </c>
      <c r="B876" s="30" t="s">
        <v>274</v>
      </c>
      <c r="C876" s="30" t="s">
        <v>129</v>
      </c>
      <c r="D876" s="11" t="str">
        <f>VLOOKUP(Tabla1[[#This Row],[Prog.]],Hoja2!B:C,2,FALSE)</f>
        <v>Movilidad</v>
      </c>
      <c r="E876" s="12" t="str">
        <f t="shared" si="30"/>
        <v>6</v>
      </c>
      <c r="F876" s="12" t="str">
        <f t="shared" si="31"/>
        <v>61</v>
      </c>
      <c r="G876" s="30" t="s">
        <v>534</v>
      </c>
      <c r="H876" s="31" t="s">
        <v>535</v>
      </c>
      <c r="I876" s="32">
        <v>2323733</v>
      </c>
      <c r="J876" s="32">
        <v>506667.35</v>
      </c>
      <c r="K876" s="32">
        <v>2830400.35</v>
      </c>
      <c r="L876" s="32">
        <v>2821369.92</v>
      </c>
      <c r="M876" s="32">
        <v>2821369.92</v>
      </c>
      <c r="N876" s="32">
        <v>1528061.41</v>
      </c>
      <c r="O876" s="32">
        <v>1528061.41</v>
      </c>
    </row>
    <row r="877" spans="1:15" x14ac:dyDescent="0.2">
      <c r="A877" s="1" t="str">
        <f>MID(Tabla1[[#This Row],[Org 2]],1,2)</f>
        <v>08</v>
      </c>
      <c r="B877" s="30" t="s">
        <v>274</v>
      </c>
      <c r="C877" s="30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1</v>
      </c>
      <c r="F877" s="12" t="str">
        <f t="shared" si="31"/>
        <v>12</v>
      </c>
      <c r="G877" s="30" t="s">
        <v>435</v>
      </c>
      <c r="H877" s="31" t="s">
        <v>436</v>
      </c>
      <c r="I877" s="32">
        <v>87378</v>
      </c>
      <c r="J877" s="32">
        <v>0</v>
      </c>
      <c r="K877" s="32">
        <v>87378</v>
      </c>
      <c r="L877" s="32">
        <v>81969.33</v>
      </c>
      <c r="M877" s="32">
        <v>81969.33</v>
      </c>
      <c r="N877" s="32">
        <v>68162.960000000006</v>
      </c>
      <c r="O877" s="32">
        <v>68162.960000000006</v>
      </c>
    </row>
    <row r="878" spans="1:15" x14ac:dyDescent="0.2">
      <c r="A878" s="1" t="str">
        <f>MID(Tabla1[[#This Row],[Org 2]],1,2)</f>
        <v>08</v>
      </c>
      <c r="B878" s="30" t="s">
        <v>274</v>
      </c>
      <c r="C878" s="30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1</v>
      </c>
      <c r="F878" s="12" t="str">
        <f t="shared" si="31"/>
        <v>12</v>
      </c>
      <c r="G878" s="30" t="s">
        <v>437</v>
      </c>
      <c r="H878" s="31" t="s">
        <v>438</v>
      </c>
      <c r="I878" s="32">
        <v>84519</v>
      </c>
      <c r="J878" s="32">
        <v>0</v>
      </c>
      <c r="K878" s="32">
        <v>84519</v>
      </c>
      <c r="L878" s="32">
        <v>70731.17</v>
      </c>
      <c r="M878" s="32">
        <v>70731.17</v>
      </c>
      <c r="N878" s="32">
        <v>54668.98</v>
      </c>
      <c r="O878" s="32">
        <v>54668.98</v>
      </c>
    </row>
    <row r="879" spans="1:15" x14ac:dyDescent="0.2">
      <c r="A879" s="1" t="str">
        <f>MID(Tabla1[[#This Row],[Org 2]],1,2)</f>
        <v>08</v>
      </c>
      <c r="B879" s="30" t="s">
        <v>274</v>
      </c>
      <c r="C879" s="30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1</v>
      </c>
      <c r="F879" s="12" t="str">
        <f t="shared" si="31"/>
        <v>12</v>
      </c>
      <c r="G879" s="30" t="s">
        <v>439</v>
      </c>
      <c r="H879" s="31" t="s">
        <v>440</v>
      </c>
      <c r="I879" s="32">
        <v>58848</v>
      </c>
      <c r="J879" s="32">
        <v>0</v>
      </c>
      <c r="K879" s="32">
        <v>58848</v>
      </c>
      <c r="L879" s="32">
        <v>47732.62</v>
      </c>
      <c r="M879" s="32">
        <v>47732.62</v>
      </c>
      <c r="N879" s="32">
        <v>40386.019999999997</v>
      </c>
      <c r="O879" s="32">
        <v>40386.019999999997</v>
      </c>
    </row>
    <row r="880" spans="1:15" x14ac:dyDescent="0.2">
      <c r="A880" s="1" t="str">
        <f>MID(Tabla1[[#This Row],[Org 2]],1,2)</f>
        <v>08</v>
      </c>
      <c r="B880" s="30" t="s">
        <v>274</v>
      </c>
      <c r="C880" s="30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1</v>
      </c>
      <c r="F880" s="12" t="str">
        <f t="shared" si="31"/>
        <v>12</v>
      </c>
      <c r="G880" s="30" t="s">
        <v>441</v>
      </c>
      <c r="H880" s="31" t="s">
        <v>442</v>
      </c>
      <c r="I880" s="32">
        <v>9976</v>
      </c>
      <c r="J880" s="32">
        <v>0</v>
      </c>
      <c r="K880" s="32">
        <v>9976</v>
      </c>
      <c r="L880" s="32">
        <v>13793.57</v>
      </c>
      <c r="M880" s="32">
        <v>13793.57</v>
      </c>
      <c r="N880" s="32">
        <v>5943.9</v>
      </c>
      <c r="O880" s="32">
        <v>5943.9</v>
      </c>
    </row>
    <row r="881" spans="1:15" x14ac:dyDescent="0.2">
      <c r="A881" s="1" t="str">
        <f>MID(Tabla1[[#This Row],[Org 2]],1,2)</f>
        <v>08</v>
      </c>
      <c r="B881" s="30" t="s">
        <v>274</v>
      </c>
      <c r="C881" s="30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1</v>
      </c>
      <c r="F881" s="12" t="str">
        <f t="shared" si="31"/>
        <v>12</v>
      </c>
      <c r="G881" s="30" t="s">
        <v>443</v>
      </c>
      <c r="H881" s="31" t="s">
        <v>444</v>
      </c>
      <c r="I881" s="32">
        <v>33487</v>
      </c>
      <c r="J881" s="32">
        <v>0</v>
      </c>
      <c r="K881" s="32">
        <v>33487</v>
      </c>
      <c r="L881" s="32">
        <v>37188.29</v>
      </c>
      <c r="M881" s="32">
        <v>37188.29</v>
      </c>
      <c r="N881" s="32">
        <v>31392.959999999999</v>
      </c>
      <c r="O881" s="32">
        <v>31392.959999999999</v>
      </c>
    </row>
    <row r="882" spans="1:15" x14ac:dyDescent="0.2">
      <c r="A882" s="1" t="str">
        <f>MID(Tabla1[[#This Row],[Org 2]],1,2)</f>
        <v>08</v>
      </c>
      <c r="B882" s="30" t="s">
        <v>274</v>
      </c>
      <c r="C882" s="30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1</v>
      </c>
      <c r="F882" s="12" t="str">
        <f t="shared" si="31"/>
        <v>12</v>
      </c>
      <c r="G882" s="30" t="s">
        <v>445</v>
      </c>
      <c r="H882" s="31" t="s">
        <v>446</v>
      </c>
      <c r="I882" s="32">
        <v>139915</v>
      </c>
      <c r="J882" s="32">
        <v>0</v>
      </c>
      <c r="K882" s="32">
        <v>139915</v>
      </c>
      <c r="L882" s="32">
        <v>122410.01</v>
      </c>
      <c r="M882" s="32">
        <v>122410.01</v>
      </c>
      <c r="N882" s="32">
        <v>97679.92</v>
      </c>
      <c r="O882" s="32">
        <v>97679.92</v>
      </c>
    </row>
    <row r="883" spans="1:15" x14ac:dyDescent="0.2">
      <c r="A883" s="1" t="str">
        <f>MID(Tabla1[[#This Row],[Org 2]],1,2)</f>
        <v>08</v>
      </c>
      <c r="B883" s="30" t="s">
        <v>274</v>
      </c>
      <c r="C883" s="30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1</v>
      </c>
      <c r="F883" s="12" t="str">
        <f t="shared" si="31"/>
        <v>12</v>
      </c>
      <c r="G883" s="30" t="s">
        <v>447</v>
      </c>
      <c r="H883" s="31" t="s">
        <v>448</v>
      </c>
      <c r="I883" s="32">
        <v>355175</v>
      </c>
      <c r="J883" s="32">
        <v>0</v>
      </c>
      <c r="K883" s="32">
        <v>355175</v>
      </c>
      <c r="L883" s="32">
        <v>304640.13</v>
      </c>
      <c r="M883" s="32">
        <v>304640.13</v>
      </c>
      <c r="N883" s="32">
        <v>257105.53</v>
      </c>
      <c r="O883" s="32">
        <v>257105.53</v>
      </c>
    </row>
    <row r="884" spans="1:15" x14ac:dyDescent="0.2">
      <c r="A884" s="1" t="str">
        <f>MID(Tabla1[[#This Row],[Org 2]],1,2)</f>
        <v>08</v>
      </c>
      <c r="B884" s="30" t="s">
        <v>274</v>
      </c>
      <c r="C884" s="30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1</v>
      </c>
      <c r="F884" s="12" t="str">
        <f t="shared" si="31"/>
        <v>12</v>
      </c>
      <c r="G884" s="30" t="s">
        <v>449</v>
      </c>
      <c r="H884" s="31" t="s">
        <v>450</v>
      </c>
      <c r="I884" s="32">
        <v>15910</v>
      </c>
      <c r="J884" s="32">
        <v>0</v>
      </c>
      <c r="K884" s="32">
        <v>15910</v>
      </c>
      <c r="L884" s="32">
        <v>18932.87</v>
      </c>
      <c r="M884" s="32">
        <v>18932.87</v>
      </c>
      <c r="N884" s="32">
        <v>15450.41</v>
      </c>
      <c r="O884" s="32">
        <v>15450.41</v>
      </c>
    </row>
    <row r="885" spans="1:15" x14ac:dyDescent="0.2">
      <c r="A885" s="1" t="str">
        <f>MID(Tabla1[[#This Row],[Org 2]],1,2)</f>
        <v>08</v>
      </c>
      <c r="B885" s="30" t="s">
        <v>274</v>
      </c>
      <c r="C885" s="30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1</v>
      </c>
      <c r="F885" s="12" t="str">
        <f t="shared" si="31"/>
        <v>13</v>
      </c>
      <c r="G885" s="30" t="s">
        <v>451</v>
      </c>
      <c r="H885" s="31" t="s">
        <v>434</v>
      </c>
      <c r="I885" s="32">
        <v>649252</v>
      </c>
      <c r="J885" s="32">
        <v>-25000</v>
      </c>
      <c r="K885" s="32">
        <v>624252</v>
      </c>
      <c r="L885" s="32">
        <v>453108.61</v>
      </c>
      <c r="M885" s="32">
        <v>453108.61</v>
      </c>
      <c r="N885" s="32">
        <v>387195.05</v>
      </c>
      <c r="O885" s="32">
        <v>387195.05</v>
      </c>
    </row>
    <row r="886" spans="1:15" x14ac:dyDescent="0.2">
      <c r="A886" s="1" t="str">
        <f>MID(Tabla1[[#This Row],[Org 2]],1,2)</f>
        <v>08</v>
      </c>
      <c r="B886" s="30" t="s">
        <v>274</v>
      </c>
      <c r="C886" s="30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1</v>
      </c>
      <c r="F886" s="12" t="str">
        <f t="shared" si="31"/>
        <v>13</v>
      </c>
      <c r="G886" s="30" t="s">
        <v>571</v>
      </c>
      <c r="H886" s="31" t="s">
        <v>572</v>
      </c>
      <c r="I886" s="32">
        <v>0</v>
      </c>
      <c r="J886" s="32">
        <v>0</v>
      </c>
      <c r="K886" s="32">
        <v>0</v>
      </c>
      <c r="L886" s="32">
        <v>28732.11</v>
      </c>
      <c r="M886" s="32">
        <v>28732.11</v>
      </c>
      <c r="N886" s="32">
        <v>13091.01</v>
      </c>
      <c r="O886" s="32">
        <v>13091.01</v>
      </c>
    </row>
    <row r="887" spans="1:15" x14ac:dyDescent="0.2">
      <c r="A887" s="1" t="str">
        <f>MID(Tabla1[[#This Row],[Org 2]],1,2)</f>
        <v>08</v>
      </c>
      <c r="B887" s="30" t="s">
        <v>274</v>
      </c>
      <c r="C887" s="30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1</v>
      </c>
      <c r="F887" s="12" t="str">
        <f t="shared" si="31"/>
        <v>13</v>
      </c>
      <c r="G887" s="30" t="s">
        <v>452</v>
      </c>
      <c r="H887" s="31" t="s">
        <v>453</v>
      </c>
      <c r="I887" s="32">
        <v>728858</v>
      </c>
      <c r="J887" s="32">
        <v>-25000</v>
      </c>
      <c r="K887" s="32">
        <v>703858</v>
      </c>
      <c r="L887" s="32">
        <v>643737.77</v>
      </c>
      <c r="M887" s="32">
        <v>643737.77</v>
      </c>
      <c r="N887" s="32">
        <v>578264.56999999995</v>
      </c>
      <c r="O887" s="32">
        <v>578264.56999999995</v>
      </c>
    </row>
    <row r="888" spans="1:15" x14ac:dyDescent="0.2">
      <c r="A888" s="1" t="str">
        <f>MID(Tabla1[[#This Row],[Org 2]],1,2)</f>
        <v>08</v>
      </c>
      <c r="B888" s="30" t="s">
        <v>274</v>
      </c>
      <c r="C888" s="30" t="s">
        <v>131</v>
      </c>
      <c r="D888" s="11" t="str">
        <f>VLOOKUP(Tabla1[[#This Row],[Prog.]],Hoja2!B:C,2,FALSE)</f>
        <v>Pavimentación de vías públicas y otros servicios urbanísticos</v>
      </c>
      <c r="E888" s="12" t="str">
        <f t="shared" si="30"/>
        <v>1</v>
      </c>
      <c r="F888" s="12" t="str">
        <f t="shared" si="31"/>
        <v>13</v>
      </c>
      <c r="G888" s="30" t="s">
        <v>454</v>
      </c>
      <c r="H888" s="31" t="s">
        <v>455</v>
      </c>
      <c r="I888" s="32">
        <v>25200</v>
      </c>
      <c r="J888" s="32">
        <v>0</v>
      </c>
      <c r="K888" s="32">
        <v>25200</v>
      </c>
      <c r="L888" s="32">
        <v>37324.29</v>
      </c>
      <c r="M888" s="32">
        <v>37324.29</v>
      </c>
      <c r="N888" s="32">
        <v>17343.75</v>
      </c>
      <c r="O888" s="32">
        <v>17343.75</v>
      </c>
    </row>
    <row r="889" spans="1:15" x14ac:dyDescent="0.2">
      <c r="A889" s="1" t="str">
        <f>MID(Tabla1[[#This Row],[Org 2]],1,2)</f>
        <v>08</v>
      </c>
      <c r="B889" s="30" t="s">
        <v>274</v>
      </c>
      <c r="C889" s="30" t="s">
        <v>131</v>
      </c>
      <c r="D889" s="11" t="str">
        <f>VLOOKUP(Tabla1[[#This Row],[Prog.]],Hoja2!B:C,2,FALSE)</f>
        <v>Pavimentación de vías públicas y otros servicios urbanísticos</v>
      </c>
      <c r="E889" s="12" t="str">
        <f t="shared" si="30"/>
        <v>1</v>
      </c>
      <c r="F889" s="12" t="str">
        <f t="shared" si="31"/>
        <v>15</v>
      </c>
      <c r="G889" s="30" t="s">
        <v>573</v>
      </c>
      <c r="H889" s="31" t="s">
        <v>574</v>
      </c>
      <c r="I889" s="32">
        <v>6500</v>
      </c>
      <c r="J889" s="32">
        <v>0</v>
      </c>
      <c r="K889" s="32">
        <v>6500</v>
      </c>
      <c r="L889" s="32">
        <v>6491.28</v>
      </c>
      <c r="M889" s="32">
        <v>6491.28</v>
      </c>
      <c r="N889" s="32">
        <v>0</v>
      </c>
      <c r="O889" s="32">
        <v>0</v>
      </c>
    </row>
    <row r="890" spans="1:15" x14ac:dyDescent="0.2">
      <c r="A890" s="1" t="str">
        <f>MID(Tabla1[[#This Row],[Org 2]],1,2)</f>
        <v>08</v>
      </c>
      <c r="B890" s="30" t="s">
        <v>274</v>
      </c>
      <c r="C890" s="30" t="s">
        <v>131</v>
      </c>
      <c r="D890" s="11" t="str">
        <f>VLOOKUP(Tabla1[[#This Row],[Prog.]],Hoja2!B:C,2,FALSE)</f>
        <v>Pavimentación de vías públicas y otros servicios urbanísticos</v>
      </c>
      <c r="E890" s="12" t="str">
        <f t="shared" si="30"/>
        <v>2</v>
      </c>
      <c r="F890" s="12" t="str">
        <f t="shared" si="31"/>
        <v>20</v>
      </c>
      <c r="G890" s="30" t="s">
        <v>458</v>
      </c>
      <c r="H890" s="31" t="s">
        <v>459</v>
      </c>
      <c r="I890" s="32">
        <v>36000</v>
      </c>
      <c r="J890" s="32">
        <v>0</v>
      </c>
      <c r="K890" s="32">
        <v>36000</v>
      </c>
      <c r="L890" s="32">
        <v>17019.939999999999</v>
      </c>
      <c r="M890" s="32">
        <v>17019.939999999999</v>
      </c>
      <c r="N890" s="32">
        <v>5798.2</v>
      </c>
      <c r="O890" s="32">
        <v>5798.2</v>
      </c>
    </row>
    <row r="891" spans="1:15" x14ac:dyDescent="0.2">
      <c r="A891" s="1" t="str">
        <f>MID(Tabla1[[#This Row],[Org 2]],1,2)</f>
        <v>08</v>
      </c>
      <c r="B891" s="30" t="s">
        <v>274</v>
      </c>
      <c r="C891" s="30" t="s">
        <v>131</v>
      </c>
      <c r="D891" s="11" t="str">
        <f>VLOOKUP(Tabla1[[#This Row],[Prog.]],Hoja2!B:C,2,FALSE)</f>
        <v>Pavimentación de vías públicas y otros servicios urbanísticos</v>
      </c>
      <c r="E891" s="12" t="str">
        <f t="shared" si="30"/>
        <v>2</v>
      </c>
      <c r="F891" s="12" t="str">
        <f t="shared" si="31"/>
        <v>20</v>
      </c>
      <c r="G891" s="30" t="s">
        <v>460</v>
      </c>
      <c r="H891" s="31" t="s">
        <v>461</v>
      </c>
      <c r="I891" s="32">
        <v>28000</v>
      </c>
      <c r="J891" s="32">
        <v>0</v>
      </c>
      <c r="K891" s="32">
        <v>28000</v>
      </c>
      <c r="L891" s="32">
        <v>0</v>
      </c>
      <c r="M891" s="32">
        <v>0</v>
      </c>
      <c r="N891" s="32">
        <v>0</v>
      </c>
      <c r="O891" s="32">
        <v>0</v>
      </c>
    </row>
    <row r="892" spans="1:15" x14ac:dyDescent="0.2">
      <c r="A892" s="1" t="str">
        <f>MID(Tabla1[[#This Row],[Org 2]],1,2)</f>
        <v>08</v>
      </c>
      <c r="B892" s="30" t="s">
        <v>274</v>
      </c>
      <c r="C892" s="30" t="s">
        <v>131</v>
      </c>
      <c r="D892" s="11" t="str">
        <f>VLOOKUP(Tabla1[[#This Row],[Prog.]],Hoja2!B:C,2,FALSE)</f>
        <v>Pavimentación de vías públicas y otros servicios urbanísticos</v>
      </c>
      <c r="E892" s="12" t="str">
        <f t="shared" si="30"/>
        <v>2</v>
      </c>
      <c r="F892" s="12" t="str">
        <f t="shared" si="31"/>
        <v>20</v>
      </c>
      <c r="G892" s="30" t="s">
        <v>598</v>
      </c>
      <c r="H892" s="31" t="s">
        <v>599</v>
      </c>
      <c r="I892" s="32">
        <v>0</v>
      </c>
      <c r="J892" s="32">
        <v>0</v>
      </c>
      <c r="K892" s="32">
        <v>0</v>
      </c>
      <c r="L892" s="32">
        <v>0</v>
      </c>
      <c r="M892" s="32">
        <v>0</v>
      </c>
      <c r="N892" s="32">
        <v>0</v>
      </c>
      <c r="O892" s="32">
        <v>0</v>
      </c>
    </row>
    <row r="893" spans="1:15" x14ac:dyDescent="0.2">
      <c r="A893" s="1" t="str">
        <f>MID(Tabla1[[#This Row],[Org 2]],1,2)</f>
        <v>08</v>
      </c>
      <c r="B893" s="30" t="s">
        <v>274</v>
      </c>
      <c r="C893" s="30" t="s">
        <v>131</v>
      </c>
      <c r="D893" s="11" t="str">
        <f>VLOOKUP(Tabla1[[#This Row],[Prog.]],Hoja2!B:C,2,FALSE)</f>
        <v>Pavimentación de vías públicas y otros servicios urbanísticos</v>
      </c>
      <c r="E893" s="12" t="str">
        <f t="shared" si="30"/>
        <v>2</v>
      </c>
      <c r="F893" s="12" t="str">
        <f t="shared" si="31"/>
        <v>21</v>
      </c>
      <c r="G893" s="30" t="s">
        <v>782</v>
      </c>
      <c r="H893" s="31" t="s">
        <v>783</v>
      </c>
      <c r="I893" s="32">
        <v>180000</v>
      </c>
      <c r="J893" s="32">
        <v>0</v>
      </c>
      <c r="K893" s="32">
        <v>180000</v>
      </c>
      <c r="L893" s="32">
        <v>137744.23000000001</v>
      </c>
      <c r="M893" s="32">
        <v>50512.08</v>
      </c>
      <c r="N893" s="32">
        <v>39501.81</v>
      </c>
      <c r="O893" s="32">
        <v>39501.81</v>
      </c>
    </row>
    <row r="894" spans="1:15" x14ac:dyDescent="0.2">
      <c r="A894" s="1" t="str">
        <f>MID(Tabla1[[#This Row],[Org 2]],1,2)</f>
        <v>08</v>
      </c>
      <c r="B894" s="30" t="s">
        <v>274</v>
      </c>
      <c r="C894" s="30" t="s">
        <v>131</v>
      </c>
      <c r="D894" s="11" t="str">
        <f>VLOOKUP(Tabla1[[#This Row],[Prog.]],Hoja2!B:C,2,FALSE)</f>
        <v>Pavimentación de vías públicas y otros servicios urbanísticos</v>
      </c>
      <c r="E894" s="12" t="str">
        <f t="shared" si="30"/>
        <v>2</v>
      </c>
      <c r="F894" s="12" t="str">
        <f t="shared" si="31"/>
        <v>21</v>
      </c>
      <c r="G894" s="30" t="s">
        <v>464</v>
      </c>
      <c r="H894" s="31" t="s">
        <v>465</v>
      </c>
      <c r="I894" s="32">
        <v>13000</v>
      </c>
      <c r="J894" s="32">
        <v>0</v>
      </c>
      <c r="K894" s="32">
        <v>13000</v>
      </c>
      <c r="L894" s="32">
        <v>12495.9</v>
      </c>
      <c r="M894" s="32">
        <v>8261.91</v>
      </c>
      <c r="N894" s="32">
        <v>5704.93</v>
      </c>
      <c r="O894" s="32">
        <v>5704.93</v>
      </c>
    </row>
    <row r="895" spans="1:15" x14ac:dyDescent="0.2">
      <c r="A895" s="1" t="str">
        <f>MID(Tabla1[[#This Row],[Org 2]],1,2)</f>
        <v>08</v>
      </c>
      <c r="B895" s="30" t="s">
        <v>274</v>
      </c>
      <c r="C895" s="30" t="s">
        <v>131</v>
      </c>
      <c r="D895" s="11" t="str">
        <f>VLOOKUP(Tabla1[[#This Row],[Prog.]],Hoja2!B:C,2,FALSE)</f>
        <v>Pavimentación de vías públicas y otros servicios urbanísticos</v>
      </c>
      <c r="E895" s="12" t="str">
        <f t="shared" si="30"/>
        <v>2</v>
      </c>
      <c r="F895" s="12" t="str">
        <f t="shared" si="31"/>
        <v>21</v>
      </c>
      <c r="G895" s="30" t="s">
        <v>466</v>
      </c>
      <c r="H895" s="31" t="s">
        <v>467</v>
      </c>
      <c r="I895" s="32">
        <v>40000</v>
      </c>
      <c r="J895" s="32">
        <v>0</v>
      </c>
      <c r="K895" s="32">
        <v>40000</v>
      </c>
      <c r="L895" s="32">
        <v>33950.68</v>
      </c>
      <c r="M895" s="32">
        <v>18559.32</v>
      </c>
      <c r="N895" s="32">
        <v>12357.78</v>
      </c>
      <c r="O895" s="32">
        <v>12357.78</v>
      </c>
    </row>
    <row r="896" spans="1:15" x14ac:dyDescent="0.2">
      <c r="A896" s="1" t="str">
        <f>MID(Tabla1[[#This Row],[Org 2]],1,2)</f>
        <v>08</v>
      </c>
      <c r="B896" s="30" t="s">
        <v>274</v>
      </c>
      <c r="C896" s="30" t="s">
        <v>131</v>
      </c>
      <c r="D896" s="11" t="str">
        <f>VLOOKUP(Tabla1[[#This Row],[Prog.]],Hoja2!B:C,2,FALSE)</f>
        <v>Pavimentación de vías públicas y otros servicios urbanísticos</v>
      </c>
      <c r="E896" s="12" t="str">
        <f t="shared" si="30"/>
        <v>2</v>
      </c>
      <c r="F896" s="12" t="str">
        <f t="shared" si="31"/>
        <v>22</v>
      </c>
      <c r="G896" s="30" t="s">
        <v>472</v>
      </c>
      <c r="H896" s="31" t="s">
        <v>473</v>
      </c>
      <c r="I896" s="32">
        <v>13500</v>
      </c>
      <c r="J896" s="32">
        <v>0</v>
      </c>
      <c r="K896" s="32">
        <v>13500</v>
      </c>
      <c r="L896" s="32">
        <v>18500</v>
      </c>
      <c r="M896" s="32">
        <v>18500</v>
      </c>
      <c r="N896" s="32">
        <v>7552.75</v>
      </c>
      <c r="O896" s="32">
        <v>7552.75</v>
      </c>
    </row>
    <row r="897" spans="1:15" x14ac:dyDescent="0.2">
      <c r="A897" s="1" t="str">
        <f>MID(Tabla1[[#This Row],[Org 2]],1,2)</f>
        <v>08</v>
      </c>
      <c r="B897" s="30" t="s">
        <v>274</v>
      </c>
      <c r="C897" s="30" t="s">
        <v>131</v>
      </c>
      <c r="D897" s="11" t="str">
        <f>VLOOKUP(Tabla1[[#This Row],[Prog.]],Hoja2!B:C,2,FALSE)</f>
        <v>Pavimentación de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30" t="s">
        <v>576</v>
      </c>
      <c r="H897" s="31" t="s">
        <v>577</v>
      </c>
      <c r="I897" s="32">
        <v>48000</v>
      </c>
      <c r="J897" s="32">
        <v>0</v>
      </c>
      <c r="K897" s="32">
        <v>48000</v>
      </c>
      <c r="L897" s="32">
        <v>54440.24</v>
      </c>
      <c r="M897" s="32">
        <v>54440.24</v>
      </c>
      <c r="N897" s="32">
        <v>25276.11</v>
      </c>
      <c r="O897" s="32">
        <v>25276.11</v>
      </c>
    </row>
    <row r="898" spans="1:15" x14ac:dyDescent="0.2">
      <c r="A898" s="1" t="str">
        <f>MID(Tabla1[[#This Row],[Org 2]],1,2)</f>
        <v>08</v>
      </c>
      <c r="B898" s="30" t="s">
        <v>274</v>
      </c>
      <c r="C898" s="30" t="s">
        <v>131</v>
      </c>
      <c r="D898" s="11" t="str">
        <f>VLOOKUP(Tabla1[[#This Row],[Prog.]],Hoja2!B:C,2,FALSE)</f>
        <v>Pavimentación de vías públicas y otros servicios urbanísticos</v>
      </c>
      <c r="E898" s="12" t="str">
        <f t="shared" si="34"/>
        <v>2</v>
      </c>
      <c r="F898" s="12" t="str">
        <f t="shared" si="35"/>
        <v>22</v>
      </c>
      <c r="G898" s="30" t="s">
        <v>578</v>
      </c>
      <c r="H898" s="31" t="s">
        <v>579</v>
      </c>
      <c r="I898" s="32">
        <v>19545</v>
      </c>
      <c r="J898" s="32">
        <v>0</v>
      </c>
      <c r="K898" s="32">
        <v>19545</v>
      </c>
      <c r="L898" s="32">
        <v>16457.919999999998</v>
      </c>
      <c r="M898" s="32">
        <v>16457.919999999998</v>
      </c>
      <c r="N898" s="32">
        <v>16457.79</v>
      </c>
      <c r="O898" s="32">
        <v>16457.79</v>
      </c>
    </row>
    <row r="899" spans="1:15" x14ac:dyDescent="0.2">
      <c r="A899" s="1" t="str">
        <f>MID(Tabla1[[#This Row],[Org 2]],1,2)</f>
        <v>08</v>
      </c>
      <c r="B899" s="30" t="s">
        <v>274</v>
      </c>
      <c r="C899" s="30" t="s">
        <v>131</v>
      </c>
      <c r="D899" s="11" t="str">
        <f>VLOOKUP(Tabla1[[#This Row],[Prog.]],Hoja2!B:C,2,FALSE)</f>
        <v>Pavimentación de vías públicas y otros servicios urbanísticos</v>
      </c>
      <c r="E899" s="12" t="str">
        <f t="shared" si="34"/>
        <v>2</v>
      </c>
      <c r="F899" s="12" t="str">
        <f t="shared" si="35"/>
        <v>22</v>
      </c>
      <c r="G899" s="30" t="s">
        <v>476</v>
      </c>
      <c r="H899" s="31" t="s">
        <v>477</v>
      </c>
      <c r="I899" s="32">
        <v>20000</v>
      </c>
      <c r="J899" s="32">
        <v>0</v>
      </c>
      <c r="K899" s="32">
        <v>20000</v>
      </c>
      <c r="L899" s="32">
        <v>30383.25</v>
      </c>
      <c r="M899" s="32">
        <v>20383.25</v>
      </c>
      <c r="N899" s="32">
        <v>18506.77</v>
      </c>
      <c r="O899" s="32">
        <v>18506.77</v>
      </c>
    </row>
    <row r="900" spans="1:15" x14ac:dyDescent="0.2">
      <c r="A900" s="1" t="str">
        <f>MID(Tabla1[[#This Row],[Org 2]],1,2)</f>
        <v>08</v>
      </c>
      <c r="B900" s="30" t="s">
        <v>274</v>
      </c>
      <c r="C900" s="30" t="s">
        <v>131</v>
      </c>
      <c r="D900" s="11" t="str">
        <f>VLOOKUP(Tabla1[[#This Row],[Prog.]],Hoja2!B:C,2,FALSE)</f>
        <v>Pavimentación de vías públicas y otros servicios urbanísticos</v>
      </c>
      <c r="E900" s="12" t="str">
        <f t="shared" si="34"/>
        <v>2</v>
      </c>
      <c r="F900" s="12" t="str">
        <f t="shared" si="35"/>
        <v>22</v>
      </c>
      <c r="G900" s="30" t="s">
        <v>567</v>
      </c>
      <c r="H900" s="31" t="s">
        <v>568</v>
      </c>
      <c r="I900" s="32">
        <v>5000</v>
      </c>
      <c r="J900" s="32">
        <v>0</v>
      </c>
      <c r="K900" s="32">
        <v>5000</v>
      </c>
      <c r="L900" s="32">
        <v>0</v>
      </c>
      <c r="M900" s="32">
        <v>0</v>
      </c>
      <c r="N900" s="32">
        <v>0</v>
      </c>
      <c r="O900" s="32">
        <v>0</v>
      </c>
    </row>
    <row r="901" spans="1:15" x14ac:dyDescent="0.2">
      <c r="A901" s="1" t="str">
        <f>MID(Tabla1[[#This Row],[Org 2]],1,2)</f>
        <v>08</v>
      </c>
      <c r="B901" s="30" t="s">
        <v>274</v>
      </c>
      <c r="C901" s="30" t="s">
        <v>131</v>
      </c>
      <c r="D901" s="11" t="str">
        <f>VLOOKUP(Tabla1[[#This Row],[Prog.]],Hoja2!B:C,2,FALSE)</f>
        <v>Pavimentación de vías públicas y otros servicios urbanísticos</v>
      </c>
      <c r="E901" s="12" t="str">
        <f t="shared" si="34"/>
        <v>2</v>
      </c>
      <c r="F901" s="12" t="str">
        <f t="shared" si="35"/>
        <v>22</v>
      </c>
      <c r="G901" s="30" t="s">
        <v>482</v>
      </c>
      <c r="H901" s="31" t="s">
        <v>483</v>
      </c>
      <c r="I901" s="32">
        <v>2000</v>
      </c>
      <c r="J901" s="32">
        <v>0</v>
      </c>
      <c r="K901" s="32">
        <v>2000</v>
      </c>
      <c r="L901" s="32">
        <v>0</v>
      </c>
      <c r="M901" s="32">
        <v>0</v>
      </c>
      <c r="N901" s="32">
        <v>0</v>
      </c>
      <c r="O901" s="32">
        <v>0</v>
      </c>
    </row>
    <row r="902" spans="1:15" x14ac:dyDescent="0.2">
      <c r="A902" s="1" t="str">
        <f>MID(Tabla1[[#This Row],[Org 2]],1,2)</f>
        <v>08</v>
      </c>
      <c r="B902" s="30" t="s">
        <v>274</v>
      </c>
      <c r="C902" s="30" t="s">
        <v>131</v>
      </c>
      <c r="D902" s="11" t="str">
        <f>VLOOKUP(Tabla1[[#This Row],[Prog.]],Hoja2!B:C,2,FALSE)</f>
        <v>Pavimentación de vías públicas y otros servicios urbanísticos</v>
      </c>
      <c r="E902" s="12" t="str">
        <f t="shared" si="34"/>
        <v>2</v>
      </c>
      <c r="F902" s="12" t="str">
        <f t="shared" si="35"/>
        <v>22</v>
      </c>
      <c r="G902" s="30" t="s">
        <v>484</v>
      </c>
      <c r="H902" s="31" t="s">
        <v>485</v>
      </c>
      <c r="I902" s="32">
        <v>5000</v>
      </c>
      <c r="J902" s="32">
        <v>0</v>
      </c>
      <c r="K902" s="32">
        <v>5000</v>
      </c>
      <c r="L902" s="32">
        <v>2310.7199999999998</v>
      </c>
      <c r="M902" s="32">
        <v>2310.7199999999998</v>
      </c>
      <c r="N902" s="32">
        <v>2116.08</v>
      </c>
      <c r="O902" s="32">
        <v>2116.08</v>
      </c>
    </row>
    <row r="903" spans="1:15" x14ac:dyDescent="0.2">
      <c r="A903" s="17" t="str">
        <f>MID(Tabla1[[#This Row],[Org 2]],1,2)</f>
        <v>08</v>
      </c>
      <c r="B903" s="30" t="s">
        <v>274</v>
      </c>
      <c r="C903" s="30" t="s">
        <v>131</v>
      </c>
      <c r="D903" s="13" t="str">
        <f>VLOOKUP(Tabla1[[#This Row],[Prog.]],Hoja2!B:C,2,FALSE)</f>
        <v>Pavimentación de vías públicas y otros servicios urbanísticos</v>
      </c>
      <c r="E903" s="12" t="str">
        <f t="shared" si="34"/>
        <v>2</v>
      </c>
      <c r="F903" s="12" t="str">
        <f t="shared" si="35"/>
        <v>22</v>
      </c>
      <c r="G903" s="30" t="s">
        <v>486</v>
      </c>
      <c r="H903" s="31" t="s">
        <v>487</v>
      </c>
      <c r="I903" s="32">
        <v>6200</v>
      </c>
      <c r="J903" s="32">
        <v>0</v>
      </c>
      <c r="K903" s="32">
        <v>6200</v>
      </c>
      <c r="L903" s="32">
        <v>6161.09</v>
      </c>
      <c r="M903" s="32">
        <v>6161.09</v>
      </c>
      <c r="N903" s="32">
        <v>4620.6000000000004</v>
      </c>
      <c r="O903" s="32">
        <v>4620.6000000000004</v>
      </c>
    </row>
    <row r="904" spans="1:15" x14ac:dyDescent="0.2">
      <c r="A904" s="17" t="str">
        <f>MID(Tabla1[[#This Row],[Org 2]],1,2)</f>
        <v>08</v>
      </c>
      <c r="B904" s="30" t="s">
        <v>274</v>
      </c>
      <c r="C904" s="30" t="s">
        <v>131</v>
      </c>
      <c r="D904" s="13" t="str">
        <f>VLOOKUP(Tabla1[[#This Row],[Prog.]],Hoja2!B:C,2,FALSE)</f>
        <v>Pavimentación de vías públicas y otros servicios urbanísticos</v>
      </c>
      <c r="E904" s="12" t="str">
        <f t="shared" si="34"/>
        <v>2</v>
      </c>
      <c r="F904" s="12" t="str">
        <f t="shared" si="35"/>
        <v>22</v>
      </c>
      <c r="G904" s="30" t="s">
        <v>488</v>
      </c>
      <c r="H904" s="31" t="s">
        <v>489</v>
      </c>
      <c r="I904" s="32">
        <v>10000</v>
      </c>
      <c r="J904" s="32">
        <v>0</v>
      </c>
      <c r="K904" s="32">
        <v>10000</v>
      </c>
      <c r="L904" s="32">
        <v>665.5</v>
      </c>
      <c r="M904" s="32">
        <v>665.5</v>
      </c>
      <c r="N904" s="32">
        <v>0</v>
      </c>
      <c r="O904" s="32">
        <v>0</v>
      </c>
    </row>
    <row r="905" spans="1:15" x14ac:dyDescent="0.2">
      <c r="A905" s="17" t="str">
        <f>MID(Tabla1[[#This Row],[Org 2]],1,2)</f>
        <v>08</v>
      </c>
      <c r="B905" s="30" t="s">
        <v>274</v>
      </c>
      <c r="C905" s="30" t="s">
        <v>131</v>
      </c>
      <c r="D905" s="13" t="str">
        <f>VLOOKUP(Tabla1[[#This Row],[Prog.]],Hoja2!B:C,2,FALSE)</f>
        <v>Pavimentación de vías públicas y otros servicios urbanísticos</v>
      </c>
      <c r="E905" s="12" t="str">
        <f t="shared" si="34"/>
        <v>6</v>
      </c>
      <c r="F905" s="12" t="str">
        <f t="shared" si="35"/>
        <v>60</v>
      </c>
      <c r="G905" s="30" t="s">
        <v>532</v>
      </c>
      <c r="H905" s="31" t="s">
        <v>533</v>
      </c>
      <c r="I905" s="32">
        <v>1482280</v>
      </c>
      <c r="J905" s="32">
        <v>0</v>
      </c>
      <c r="K905" s="32">
        <v>1482280</v>
      </c>
      <c r="L905" s="32">
        <v>1431878.27</v>
      </c>
      <c r="M905" s="32">
        <v>1365662.51</v>
      </c>
      <c r="N905" s="32">
        <v>37490.080000000002</v>
      </c>
      <c r="O905" s="32">
        <v>37490.080000000002</v>
      </c>
    </row>
    <row r="906" spans="1:15" x14ac:dyDescent="0.2">
      <c r="A906" s="17" t="str">
        <f>MID(Tabla1[[#This Row],[Org 2]],1,2)</f>
        <v>08</v>
      </c>
      <c r="B906" s="30" t="s">
        <v>274</v>
      </c>
      <c r="C906" s="30" t="s">
        <v>131</v>
      </c>
      <c r="D906" s="13" t="str">
        <f>VLOOKUP(Tabla1[[#This Row],[Prog.]],Hoja2!B:C,2,FALSE)</f>
        <v>Pavimentación de vías públicas y otros servicios urbanísticos</v>
      </c>
      <c r="E906" s="12" t="str">
        <f t="shared" si="34"/>
        <v>6</v>
      </c>
      <c r="F906" s="12" t="str">
        <f t="shared" si="35"/>
        <v>61</v>
      </c>
      <c r="G906" s="30" t="s">
        <v>534</v>
      </c>
      <c r="H906" s="31" t="s">
        <v>535</v>
      </c>
      <c r="I906" s="32">
        <v>11380645</v>
      </c>
      <c r="J906" s="32">
        <v>1790103.12</v>
      </c>
      <c r="K906" s="32">
        <v>13170748.119999999</v>
      </c>
      <c r="L906" s="32">
        <v>11892475.199999999</v>
      </c>
      <c r="M906" s="32">
        <v>11817653.59</v>
      </c>
      <c r="N906" s="32">
        <v>8368964.7000000002</v>
      </c>
      <c r="O906" s="32">
        <v>8303624.7000000002</v>
      </c>
    </row>
    <row r="907" spans="1:15" x14ac:dyDescent="0.2">
      <c r="A907" s="17" t="str">
        <f>MID(Tabla1[[#This Row],[Org 2]],1,2)</f>
        <v>08</v>
      </c>
      <c r="B907" s="30" t="s">
        <v>274</v>
      </c>
      <c r="C907" s="30" t="s">
        <v>132</v>
      </c>
      <c r="D907" s="13" t="str">
        <f>VLOOKUP(Tabla1[[#This Row],[Prog.]],Hoja2!B:C,2,FALSE)</f>
        <v>Alumbrado público</v>
      </c>
      <c r="E907" s="12" t="str">
        <f t="shared" si="34"/>
        <v>1</v>
      </c>
      <c r="F907" s="12" t="str">
        <f t="shared" si="35"/>
        <v>12</v>
      </c>
      <c r="G907" s="30" t="s">
        <v>437</v>
      </c>
      <c r="H907" s="31" t="s">
        <v>438</v>
      </c>
      <c r="I907" s="32">
        <v>15367</v>
      </c>
      <c r="J907" s="32">
        <v>0</v>
      </c>
      <c r="K907" s="32">
        <v>15367</v>
      </c>
      <c r="L907" s="32">
        <v>12247.16</v>
      </c>
      <c r="M907" s="32">
        <v>12247.16</v>
      </c>
      <c r="N907" s="32">
        <v>11321.91</v>
      </c>
      <c r="O907" s="32">
        <v>11321.91</v>
      </c>
    </row>
    <row r="908" spans="1:15" x14ac:dyDescent="0.2">
      <c r="A908" s="17" t="str">
        <f>MID(Tabla1[[#This Row],[Org 2]],1,2)</f>
        <v>08</v>
      </c>
      <c r="B908" s="30" t="s">
        <v>274</v>
      </c>
      <c r="C908" s="30" t="s">
        <v>132</v>
      </c>
      <c r="D908" s="13" t="str">
        <f>VLOOKUP(Tabla1[[#This Row],[Prog.]],Hoja2!B:C,2,FALSE)</f>
        <v>Alumbrado público</v>
      </c>
      <c r="E908" s="12" t="str">
        <f t="shared" si="34"/>
        <v>1</v>
      </c>
      <c r="F908" s="12" t="str">
        <f t="shared" si="35"/>
        <v>12</v>
      </c>
      <c r="G908" s="30" t="s">
        <v>439</v>
      </c>
      <c r="H908" s="31" t="s">
        <v>440</v>
      </c>
      <c r="I908" s="32">
        <v>11770</v>
      </c>
      <c r="J908" s="32">
        <v>0</v>
      </c>
      <c r="K908" s="32">
        <v>11770</v>
      </c>
      <c r="L908" s="32">
        <v>11830.74</v>
      </c>
      <c r="M908" s="32">
        <v>11830.74</v>
      </c>
      <c r="N908" s="32">
        <v>10094.93</v>
      </c>
      <c r="O908" s="32">
        <v>10094.93</v>
      </c>
    </row>
    <row r="909" spans="1:15" x14ac:dyDescent="0.2">
      <c r="A909" s="17" t="str">
        <f>MID(Tabla1[[#This Row],[Org 2]],1,2)</f>
        <v>08</v>
      </c>
      <c r="B909" s="30" t="s">
        <v>274</v>
      </c>
      <c r="C909" s="30" t="s">
        <v>132</v>
      </c>
      <c r="D909" s="13" t="str">
        <f>VLOOKUP(Tabla1[[#This Row],[Prog.]],Hoja2!B:C,2,FALSE)</f>
        <v>Alumbrado público</v>
      </c>
      <c r="E909" s="12" t="str">
        <f t="shared" si="34"/>
        <v>1</v>
      </c>
      <c r="F909" s="12" t="str">
        <f t="shared" si="35"/>
        <v>12</v>
      </c>
      <c r="G909" s="30" t="s">
        <v>443</v>
      </c>
      <c r="H909" s="31" t="s">
        <v>444</v>
      </c>
      <c r="I909" s="32">
        <v>9884</v>
      </c>
      <c r="J909" s="32">
        <v>0</v>
      </c>
      <c r="K909" s="32">
        <v>9884</v>
      </c>
      <c r="L909" s="32">
        <v>9148.5300000000007</v>
      </c>
      <c r="M909" s="32">
        <v>9148.5300000000007</v>
      </c>
      <c r="N909" s="32">
        <v>8137.25</v>
      </c>
      <c r="O909" s="32">
        <v>8137.25</v>
      </c>
    </row>
    <row r="910" spans="1:15" x14ac:dyDescent="0.2">
      <c r="A910" s="17" t="str">
        <f>MID(Tabla1[[#This Row],[Org 2]],1,2)</f>
        <v>08</v>
      </c>
      <c r="B910" s="30" t="s">
        <v>274</v>
      </c>
      <c r="C910" s="30" t="s">
        <v>132</v>
      </c>
      <c r="D910" s="13" t="str">
        <f>VLOOKUP(Tabla1[[#This Row],[Prog.]],Hoja2!B:C,2,FALSE)</f>
        <v>Alumbrado público</v>
      </c>
      <c r="E910" s="12" t="str">
        <f t="shared" si="34"/>
        <v>1</v>
      </c>
      <c r="F910" s="12" t="str">
        <f t="shared" si="35"/>
        <v>12</v>
      </c>
      <c r="G910" s="30" t="s">
        <v>445</v>
      </c>
      <c r="H910" s="31" t="s">
        <v>446</v>
      </c>
      <c r="I910" s="32">
        <v>17047</v>
      </c>
      <c r="J910" s="32">
        <v>0</v>
      </c>
      <c r="K910" s="32">
        <v>17047</v>
      </c>
      <c r="L910" s="32">
        <v>16693.79</v>
      </c>
      <c r="M910" s="32">
        <v>16693.79</v>
      </c>
      <c r="N910" s="32">
        <v>13303.97</v>
      </c>
      <c r="O910" s="32">
        <v>13303.97</v>
      </c>
    </row>
    <row r="911" spans="1:15" x14ac:dyDescent="0.2">
      <c r="A911" s="17" t="str">
        <f>MID(Tabla1[[#This Row],[Org 2]],1,2)</f>
        <v>08</v>
      </c>
      <c r="B911" s="30" t="s">
        <v>274</v>
      </c>
      <c r="C911" s="30" t="s">
        <v>132</v>
      </c>
      <c r="D911" s="13" t="str">
        <f>VLOOKUP(Tabla1[[#This Row],[Prog.]],Hoja2!B:C,2,FALSE)</f>
        <v>Alumbrado público</v>
      </c>
      <c r="E911" s="12" t="str">
        <f t="shared" si="34"/>
        <v>1</v>
      </c>
      <c r="F911" s="12" t="str">
        <f t="shared" si="35"/>
        <v>12</v>
      </c>
      <c r="G911" s="30" t="s">
        <v>447</v>
      </c>
      <c r="H911" s="31" t="s">
        <v>448</v>
      </c>
      <c r="I911" s="32">
        <v>41839</v>
      </c>
      <c r="J911" s="32">
        <v>10000</v>
      </c>
      <c r="K911" s="32">
        <v>51839</v>
      </c>
      <c r="L911" s="32">
        <v>53817.05</v>
      </c>
      <c r="M911" s="32">
        <v>53817.05</v>
      </c>
      <c r="N911" s="32">
        <v>41302.22</v>
      </c>
      <c r="O911" s="32">
        <v>41302.22</v>
      </c>
    </row>
    <row r="912" spans="1:15" x14ac:dyDescent="0.2">
      <c r="A912" s="17" t="str">
        <f>MID(Tabla1[[#This Row],[Org 2]],1,2)</f>
        <v>08</v>
      </c>
      <c r="B912" s="30" t="s">
        <v>274</v>
      </c>
      <c r="C912" s="30" t="s">
        <v>132</v>
      </c>
      <c r="D912" s="13" t="str">
        <f>VLOOKUP(Tabla1[[#This Row],[Prog.]],Hoja2!B:C,2,FALSE)</f>
        <v>Alumbrado público</v>
      </c>
      <c r="E912" s="12" t="str">
        <f t="shared" si="34"/>
        <v>1</v>
      </c>
      <c r="F912" s="12" t="str">
        <f t="shared" si="35"/>
        <v>12</v>
      </c>
      <c r="G912" s="30" t="s">
        <v>449</v>
      </c>
      <c r="H912" s="31" t="s">
        <v>450</v>
      </c>
      <c r="I912" s="32">
        <v>4420</v>
      </c>
      <c r="J912" s="32">
        <v>0</v>
      </c>
      <c r="K912" s="32">
        <v>4420</v>
      </c>
      <c r="L912" s="32">
        <v>4564.2</v>
      </c>
      <c r="M912" s="32">
        <v>4564.2</v>
      </c>
      <c r="N912" s="32">
        <v>3807.16</v>
      </c>
      <c r="O912" s="32">
        <v>3807.16</v>
      </c>
    </row>
    <row r="913" spans="1:15" x14ac:dyDescent="0.2">
      <c r="A913" s="17" t="str">
        <f>MID(Tabla1[[#This Row],[Org 2]],1,2)</f>
        <v>08</v>
      </c>
      <c r="B913" s="30" t="s">
        <v>274</v>
      </c>
      <c r="C913" s="30" t="s">
        <v>132</v>
      </c>
      <c r="D913" s="13" t="str">
        <f>VLOOKUP(Tabla1[[#This Row],[Prog.]],Hoja2!B:C,2,FALSE)</f>
        <v>Alumbrado público</v>
      </c>
      <c r="E913" s="12" t="str">
        <f t="shared" si="34"/>
        <v>1</v>
      </c>
      <c r="F913" s="12" t="str">
        <f t="shared" si="35"/>
        <v>13</v>
      </c>
      <c r="G913" s="30" t="s">
        <v>451</v>
      </c>
      <c r="H913" s="31" t="s">
        <v>434</v>
      </c>
      <c r="I913" s="32">
        <v>89438</v>
      </c>
      <c r="J913" s="32">
        <v>0</v>
      </c>
      <c r="K913" s="32">
        <v>89438</v>
      </c>
      <c r="L913" s="32">
        <v>81886.289999999994</v>
      </c>
      <c r="M913" s="32">
        <v>81886.289999999994</v>
      </c>
      <c r="N913" s="32">
        <v>67313.23</v>
      </c>
      <c r="O913" s="32">
        <v>67313.23</v>
      </c>
    </row>
    <row r="914" spans="1:15" x14ac:dyDescent="0.2">
      <c r="A914" s="17" t="str">
        <f>MID(Tabla1[[#This Row],[Org 2]],1,2)</f>
        <v>08</v>
      </c>
      <c r="B914" s="30" t="s">
        <v>274</v>
      </c>
      <c r="C914" s="30" t="s">
        <v>132</v>
      </c>
      <c r="D914" s="13" t="str">
        <f>VLOOKUP(Tabla1[[#This Row],[Prog.]],Hoja2!B:C,2,FALSE)</f>
        <v>Alumbrado público</v>
      </c>
      <c r="E914" s="12" t="str">
        <f t="shared" si="34"/>
        <v>1</v>
      </c>
      <c r="F914" s="12" t="str">
        <f t="shared" si="35"/>
        <v>13</v>
      </c>
      <c r="G914" s="30" t="s">
        <v>452</v>
      </c>
      <c r="H914" s="31" t="s">
        <v>453</v>
      </c>
      <c r="I914" s="32">
        <v>93533</v>
      </c>
      <c r="J914" s="32">
        <v>0</v>
      </c>
      <c r="K914" s="32">
        <v>93533</v>
      </c>
      <c r="L914" s="32">
        <v>99699.43</v>
      </c>
      <c r="M914" s="32">
        <v>99699.43</v>
      </c>
      <c r="N914" s="32">
        <v>86179.99</v>
      </c>
      <c r="O914" s="32">
        <v>86179.99</v>
      </c>
    </row>
    <row r="915" spans="1:15" x14ac:dyDescent="0.2">
      <c r="A915" s="17" t="str">
        <f>MID(Tabla1[[#This Row],[Org 2]],1,2)</f>
        <v>08</v>
      </c>
      <c r="B915" s="30" t="s">
        <v>274</v>
      </c>
      <c r="C915" s="30" t="s">
        <v>132</v>
      </c>
      <c r="D915" s="13" t="str">
        <f>VLOOKUP(Tabla1[[#This Row],[Prog.]],Hoja2!B:C,2,FALSE)</f>
        <v>Alumbrado público</v>
      </c>
      <c r="E915" s="12" t="str">
        <f t="shared" si="34"/>
        <v>2</v>
      </c>
      <c r="F915" s="12" t="str">
        <f t="shared" si="35"/>
        <v>20</v>
      </c>
      <c r="G915" s="30" t="s">
        <v>460</v>
      </c>
      <c r="H915" s="31" t="s">
        <v>461</v>
      </c>
      <c r="I915" s="32">
        <v>1500</v>
      </c>
      <c r="J915" s="32">
        <v>0</v>
      </c>
      <c r="K915" s="32">
        <v>1500</v>
      </c>
      <c r="L915" s="32">
        <v>0</v>
      </c>
      <c r="M915" s="32">
        <v>0</v>
      </c>
      <c r="N915" s="32">
        <v>0</v>
      </c>
      <c r="O915" s="32">
        <v>0</v>
      </c>
    </row>
    <row r="916" spans="1:15" x14ac:dyDescent="0.2">
      <c r="A916" s="17" t="str">
        <f>MID(Tabla1[[#This Row],[Org 2]],1,2)</f>
        <v>08</v>
      </c>
      <c r="B916" s="30" t="s">
        <v>274</v>
      </c>
      <c r="C916" s="30" t="s">
        <v>132</v>
      </c>
      <c r="D916" s="13" t="str">
        <f>VLOOKUP(Tabla1[[#This Row],[Prog.]],Hoja2!B:C,2,FALSE)</f>
        <v>Alumbrado público</v>
      </c>
      <c r="E916" s="12" t="str">
        <f t="shared" si="34"/>
        <v>2</v>
      </c>
      <c r="F916" s="12" t="str">
        <f t="shared" si="35"/>
        <v>21</v>
      </c>
      <c r="G916" s="30" t="s">
        <v>464</v>
      </c>
      <c r="H916" s="31" t="s">
        <v>465</v>
      </c>
      <c r="I916" s="32">
        <v>108000</v>
      </c>
      <c r="J916" s="32">
        <v>0</v>
      </c>
      <c r="K916" s="32">
        <v>108000</v>
      </c>
      <c r="L916" s="32">
        <v>94323</v>
      </c>
      <c r="M916" s="32">
        <v>94323</v>
      </c>
      <c r="N916" s="32">
        <v>59807.6</v>
      </c>
      <c r="O916" s="32">
        <v>59807.6</v>
      </c>
    </row>
    <row r="917" spans="1:15" x14ac:dyDescent="0.2">
      <c r="A917" s="17" t="str">
        <f>MID(Tabla1[[#This Row],[Org 2]],1,2)</f>
        <v>08</v>
      </c>
      <c r="B917" s="30" t="s">
        <v>274</v>
      </c>
      <c r="C917" s="30" t="s">
        <v>132</v>
      </c>
      <c r="D917" s="13" t="str">
        <f>VLOOKUP(Tabla1[[#This Row],[Prog.]],Hoja2!B:C,2,FALSE)</f>
        <v>Alumbrado público</v>
      </c>
      <c r="E917" s="12" t="str">
        <f t="shared" si="34"/>
        <v>2</v>
      </c>
      <c r="F917" s="12" t="str">
        <f t="shared" si="35"/>
        <v>21</v>
      </c>
      <c r="G917" s="30" t="s">
        <v>466</v>
      </c>
      <c r="H917" s="31" t="s">
        <v>467</v>
      </c>
      <c r="I917" s="32">
        <v>8000</v>
      </c>
      <c r="J917" s="32">
        <v>0</v>
      </c>
      <c r="K917" s="32">
        <v>8000</v>
      </c>
      <c r="L917" s="32">
        <v>6044.44</v>
      </c>
      <c r="M917" s="32">
        <v>3900.89</v>
      </c>
      <c r="N917" s="32">
        <v>3896.02</v>
      </c>
      <c r="O917" s="32">
        <v>3896.02</v>
      </c>
    </row>
    <row r="918" spans="1:15" x14ac:dyDescent="0.2">
      <c r="A918" s="17" t="str">
        <f>MID(Tabla1[[#This Row],[Org 2]],1,2)</f>
        <v>08</v>
      </c>
      <c r="B918" s="30" t="s">
        <v>274</v>
      </c>
      <c r="C918" s="30" t="s">
        <v>132</v>
      </c>
      <c r="D918" s="13" t="str">
        <f>VLOOKUP(Tabla1[[#This Row],[Prog.]],Hoja2!B:C,2,FALSE)</f>
        <v>Alumbrado público</v>
      </c>
      <c r="E918" s="12" t="str">
        <f t="shared" si="34"/>
        <v>2</v>
      </c>
      <c r="F918" s="12" t="str">
        <f t="shared" si="35"/>
        <v>22</v>
      </c>
      <c r="G918" s="30" t="s">
        <v>472</v>
      </c>
      <c r="H918" s="31" t="s">
        <v>473</v>
      </c>
      <c r="I918" s="32">
        <v>3090000</v>
      </c>
      <c r="J918" s="32">
        <v>0</v>
      </c>
      <c r="K918" s="32">
        <v>3090000</v>
      </c>
      <c r="L918" s="32">
        <v>2550000</v>
      </c>
      <c r="M918" s="32">
        <v>2550000</v>
      </c>
      <c r="N918" s="32">
        <v>2039989.95</v>
      </c>
      <c r="O918" s="32">
        <v>2039989.95</v>
      </c>
    </row>
    <row r="919" spans="1:15" x14ac:dyDescent="0.2">
      <c r="A919" s="17" t="str">
        <f>MID(Tabla1[[#This Row],[Org 2]],1,2)</f>
        <v>08</v>
      </c>
      <c r="B919" s="30" t="s">
        <v>274</v>
      </c>
      <c r="C919" s="30" t="s">
        <v>132</v>
      </c>
      <c r="D919" s="13" t="str">
        <f>VLOOKUP(Tabla1[[#This Row],[Prog.]],Hoja2!B:C,2,FALSE)</f>
        <v>Alumbrado público</v>
      </c>
      <c r="E919" s="12" t="str">
        <f t="shared" si="34"/>
        <v>2</v>
      </c>
      <c r="F919" s="12" t="str">
        <f t="shared" si="35"/>
        <v>22</v>
      </c>
      <c r="G919" s="30" t="s">
        <v>578</v>
      </c>
      <c r="H919" s="31" t="s">
        <v>579</v>
      </c>
      <c r="I919" s="32">
        <v>3000</v>
      </c>
      <c r="J919" s="32">
        <v>0</v>
      </c>
      <c r="K919" s="32">
        <v>3000</v>
      </c>
      <c r="L919" s="32">
        <v>0</v>
      </c>
      <c r="M919" s="32">
        <v>0</v>
      </c>
      <c r="N919" s="32">
        <v>0</v>
      </c>
      <c r="O919" s="32">
        <v>0</v>
      </c>
    </row>
    <row r="920" spans="1:15" x14ac:dyDescent="0.2">
      <c r="A920" s="17" t="str">
        <f>MID(Tabla1[[#This Row],[Org 2]],1,2)</f>
        <v>08</v>
      </c>
      <c r="B920" s="30" t="s">
        <v>274</v>
      </c>
      <c r="C920" s="30" t="s">
        <v>132</v>
      </c>
      <c r="D920" s="13" t="str">
        <f>VLOOKUP(Tabla1[[#This Row],[Prog.]],Hoja2!B:C,2,FALSE)</f>
        <v>Alumbrado público</v>
      </c>
      <c r="E920" s="12" t="str">
        <f t="shared" si="34"/>
        <v>2</v>
      </c>
      <c r="F920" s="12" t="str">
        <f t="shared" si="35"/>
        <v>22</v>
      </c>
      <c r="G920" s="30" t="s">
        <v>476</v>
      </c>
      <c r="H920" s="31" t="s">
        <v>477</v>
      </c>
      <c r="I920" s="32">
        <v>15000</v>
      </c>
      <c r="J920" s="32">
        <v>0</v>
      </c>
      <c r="K920" s="32">
        <v>15000</v>
      </c>
      <c r="L920" s="32">
        <v>12000</v>
      </c>
      <c r="M920" s="32">
        <v>6198.86</v>
      </c>
      <c r="N920" s="32">
        <v>6198.86</v>
      </c>
      <c r="O920" s="32">
        <v>6198.86</v>
      </c>
    </row>
    <row r="921" spans="1:15" x14ac:dyDescent="0.2">
      <c r="A921" s="1" t="str">
        <f>MID(Tabla1[[#This Row],[Org 2]],1,2)</f>
        <v>08</v>
      </c>
      <c r="B921" s="30" t="s">
        <v>274</v>
      </c>
      <c r="C921" s="30" t="s">
        <v>132</v>
      </c>
      <c r="D921" s="11" t="str">
        <f>VLOOKUP(Tabla1[[#This Row],[Prog.]],Hoja2!B:C,2,FALSE)</f>
        <v>Alumbrado público</v>
      </c>
      <c r="E921" s="12" t="str">
        <f t="shared" si="34"/>
        <v>2</v>
      </c>
      <c r="F921" s="12" t="str">
        <f t="shared" si="35"/>
        <v>22</v>
      </c>
      <c r="G921" s="30" t="s">
        <v>482</v>
      </c>
      <c r="H921" s="31" t="s">
        <v>483</v>
      </c>
      <c r="I921" s="32">
        <v>700</v>
      </c>
      <c r="J921" s="32">
        <v>0</v>
      </c>
      <c r="K921" s="32">
        <v>700</v>
      </c>
      <c r="L921" s="32">
        <v>170</v>
      </c>
      <c r="M921" s="32">
        <v>170</v>
      </c>
      <c r="N921" s="32">
        <v>170</v>
      </c>
      <c r="O921" s="32">
        <v>170</v>
      </c>
    </row>
    <row r="922" spans="1:15" x14ac:dyDescent="0.2">
      <c r="A922" s="1" t="str">
        <f>MID(Tabla1[[#This Row],[Org 2]],1,2)</f>
        <v>08</v>
      </c>
      <c r="B922" s="30" t="s">
        <v>274</v>
      </c>
      <c r="C922" s="30" t="s">
        <v>132</v>
      </c>
      <c r="D922" s="11" t="str">
        <f>VLOOKUP(Tabla1[[#This Row],[Prog.]],Hoja2!B:C,2,FALSE)</f>
        <v>Alumbrado público</v>
      </c>
      <c r="E922" s="12" t="str">
        <f t="shared" si="34"/>
        <v>2</v>
      </c>
      <c r="F922" s="12" t="str">
        <f t="shared" si="35"/>
        <v>22</v>
      </c>
      <c r="G922" s="30" t="s">
        <v>484</v>
      </c>
      <c r="H922" s="31" t="s">
        <v>485</v>
      </c>
      <c r="I922" s="32">
        <v>3000</v>
      </c>
      <c r="J922" s="32">
        <v>0</v>
      </c>
      <c r="K922" s="32">
        <v>3000</v>
      </c>
      <c r="L922" s="32">
        <v>440</v>
      </c>
      <c r="M922" s="32">
        <v>440</v>
      </c>
      <c r="N922" s="32">
        <v>440</v>
      </c>
      <c r="O922" s="32">
        <v>440</v>
      </c>
    </row>
    <row r="923" spans="1:15" x14ac:dyDescent="0.2">
      <c r="A923" s="1" t="str">
        <f>MID(Tabla1[[#This Row],[Org 2]],1,2)</f>
        <v>08</v>
      </c>
      <c r="B923" s="30" t="s">
        <v>274</v>
      </c>
      <c r="C923" s="30" t="s">
        <v>132</v>
      </c>
      <c r="D923" s="11" t="str">
        <f>VLOOKUP(Tabla1[[#This Row],[Prog.]],Hoja2!B:C,2,FALSE)</f>
        <v>Alumbrado público</v>
      </c>
      <c r="E923" s="12" t="str">
        <f t="shared" si="34"/>
        <v>2</v>
      </c>
      <c r="F923" s="12" t="str">
        <f t="shared" si="35"/>
        <v>22</v>
      </c>
      <c r="G923" s="30" t="s">
        <v>486</v>
      </c>
      <c r="H923" s="31" t="s">
        <v>487</v>
      </c>
      <c r="I923" s="32">
        <v>1200</v>
      </c>
      <c r="J923" s="32">
        <v>0</v>
      </c>
      <c r="K923" s="32">
        <v>1200</v>
      </c>
      <c r="L923" s="32">
        <v>1087.25</v>
      </c>
      <c r="M923" s="32">
        <v>1087.25</v>
      </c>
      <c r="N923" s="32">
        <v>815.4</v>
      </c>
      <c r="O923" s="32">
        <v>815.4</v>
      </c>
    </row>
    <row r="924" spans="1:15" x14ac:dyDescent="0.2">
      <c r="A924" s="1" t="str">
        <f>MID(Tabla1[[#This Row],[Org 2]],1,2)</f>
        <v>08</v>
      </c>
      <c r="B924" s="30" t="s">
        <v>274</v>
      </c>
      <c r="C924" s="30" t="s">
        <v>132</v>
      </c>
      <c r="D924" s="11" t="str">
        <f>VLOOKUP(Tabla1[[#This Row],[Prog.]],Hoja2!B:C,2,FALSE)</f>
        <v>Alumbrado público</v>
      </c>
      <c r="E924" s="12" t="str">
        <f t="shared" si="34"/>
        <v>2</v>
      </c>
      <c r="F924" s="12" t="str">
        <f t="shared" si="35"/>
        <v>22</v>
      </c>
      <c r="G924" s="30" t="s">
        <v>488</v>
      </c>
      <c r="H924" s="31" t="s">
        <v>489</v>
      </c>
      <c r="I924" s="32">
        <v>6000</v>
      </c>
      <c r="J924" s="32">
        <v>0</v>
      </c>
      <c r="K924" s="32">
        <v>6000</v>
      </c>
      <c r="L924" s="32">
        <v>0</v>
      </c>
      <c r="M924" s="32">
        <v>0</v>
      </c>
      <c r="N924" s="32">
        <v>0</v>
      </c>
      <c r="O924" s="32">
        <v>0</v>
      </c>
    </row>
    <row r="925" spans="1:15" x14ac:dyDescent="0.2">
      <c r="A925" s="1" t="str">
        <f>MID(Tabla1[[#This Row],[Org 2]],1,2)</f>
        <v>08</v>
      </c>
      <c r="B925" s="30" t="s">
        <v>274</v>
      </c>
      <c r="C925" s="30" t="s">
        <v>132</v>
      </c>
      <c r="D925" s="11" t="str">
        <f>VLOOKUP(Tabla1[[#This Row],[Prog.]],Hoja2!B:C,2,FALSE)</f>
        <v>Alumbrado público</v>
      </c>
      <c r="E925" s="12" t="str">
        <f t="shared" si="34"/>
        <v>6</v>
      </c>
      <c r="F925" s="12" t="str">
        <f t="shared" si="35"/>
        <v>61</v>
      </c>
      <c r="G925" s="30" t="s">
        <v>534</v>
      </c>
      <c r="H925" s="31" t="s">
        <v>535</v>
      </c>
      <c r="I925" s="32">
        <v>1792238</v>
      </c>
      <c r="J925" s="32">
        <v>0</v>
      </c>
      <c r="K925" s="32">
        <v>1792238</v>
      </c>
      <c r="L925" s="32">
        <v>1785719.52</v>
      </c>
      <c r="M925" s="32">
        <v>1785719.52</v>
      </c>
      <c r="N925" s="32">
        <v>1249039.76</v>
      </c>
      <c r="O925" s="32">
        <v>1249039.76</v>
      </c>
    </row>
    <row r="926" spans="1:15" x14ac:dyDescent="0.2">
      <c r="A926" s="1" t="str">
        <f>MID(Tabla1[[#This Row],[Org 2]],1,2)</f>
        <v>08</v>
      </c>
      <c r="B926" s="30" t="s">
        <v>274</v>
      </c>
      <c r="C926" s="30" t="s">
        <v>133</v>
      </c>
      <c r="D926" s="11" t="str">
        <f>VLOOKUP(Tabla1[[#This Row],[Prog.]],Hoja2!B:C,2,FALSE)</f>
        <v>Transporte colectivo urbano de viajeros</v>
      </c>
      <c r="E926" s="12" t="str">
        <f t="shared" si="34"/>
        <v>4</v>
      </c>
      <c r="F926" s="12" t="str">
        <f t="shared" si="35"/>
        <v>44</v>
      </c>
      <c r="G926" s="30" t="s">
        <v>789</v>
      </c>
      <c r="H926" s="31" t="s">
        <v>790</v>
      </c>
      <c r="I926" s="32">
        <v>18524643</v>
      </c>
      <c r="J926" s="32">
        <v>13635470.220000001</v>
      </c>
      <c r="K926" s="32">
        <v>32160113.219999999</v>
      </c>
      <c r="L926" s="32">
        <v>32160113.219999999</v>
      </c>
      <c r="M926" s="32">
        <v>32160113.219999999</v>
      </c>
      <c r="N926" s="32">
        <v>29508670.77</v>
      </c>
      <c r="O926" s="32">
        <v>27771718.16</v>
      </c>
    </row>
    <row r="927" spans="1:15" x14ac:dyDescent="0.2">
      <c r="A927" s="1" t="str">
        <f>MID(Tabla1[[#This Row],[Org 2]],1,2)</f>
        <v>08</v>
      </c>
      <c r="B927" s="30" t="s">
        <v>274</v>
      </c>
      <c r="C927" s="30" t="s">
        <v>133</v>
      </c>
      <c r="D927" s="11" t="str">
        <f>VLOOKUP(Tabla1[[#This Row],[Prog.]],Hoja2!B:C,2,FALSE)</f>
        <v>Transporte colectivo urbano de viajeros</v>
      </c>
      <c r="E927" s="12" t="str">
        <f t="shared" si="34"/>
        <v>7</v>
      </c>
      <c r="F927" s="12" t="str">
        <f t="shared" si="35"/>
        <v>74</v>
      </c>
      <c r="G927" s="30" t="s">
        <v>791</v>
      </c>
      <c r="H927" s="31" t="s">
        <v>792</v>
      </c>
      <c r="I927" s="32">
        <v>200000</v>
      </c>
      <c r="J927" s="32">
        <v>0</v>
      </c>
      <c r="K927" s="32">
        <v>200000</v>
      </c>
      <c r="L927" s="32">
        <v>200000</v>
      </c>
      <c r="M927" s="32">
        <v>200000</v>
      </c>
      <c r="N927" s="32">
        <v>200000</v>
      </c>
      <c r="O927" s="32">
        <v>200000</v>
      </c>
    </row>
    <row r="928" spans="1:15" x14ac:dyDescent="0.2">
      <c r="A928" s="1" t="str">
        <f>MID(Tabla1[[#This Row],[Org 2]],1,2)</f>
        <v>09</v>
      </c>
      <c r="B928" s="30" t="s">
        <v>275</v>
      </c>
      <c r="C928" s="30" t="s">
        <v>135</v>
      </c>
      <c r="D928" s="11" t="str">
        <f>VLOOKUP(Tabla1[[#This Row],[Prog.]],Hoja2!B:C,2,FALSE)</f>
        <v>Turismo</v>
      </c>
      <c r="E928" s="12" t="str">
        <f t="shared" si="34"/>
        <v>1</v>
      </c>
      <c r="F928" s="12" t="str">
        <f t="shared" si="35"/>
        <v>13</v>
      </c>
      <c r="G928" s="30" t="s">
        <v>454</v>
      </c>
      <c r="H928" s="31" t="s">
        <v>455</v>
      </c>
      <c r="I928" s="32">
        <v>75000</v>
      </c>
      <c r="J928" s="32">
        <v>-50000</v>
      </c>
      <c r="K928" s="32">
        <v>25000</v>
      </c>
      <c r="L928" s="32">
        <v>0</v>
      </c>
      <c r="M928" s="32">
        <v>0</v>
      </c>
      <c r="N928" s="32">
        <v>0</v>
      </c>
      <c r="O928" s="32">
        <v>0</v>
      </c>
    </row>
    <row r="929" spans="1:15" x14ac:dyDescent="0.2">
      <c r="A929" s="1" t="str">
        <f>MID(Tabla1[[#This Row],[Org 2]],1,2)</f>
        <v>09</v>
      </c>
      <c r="B929" s="30" t="s">
        <v>275</v>
      </c>
      <c r="C929" s="30" t="s">
        <v>135</v>
      </c>
      <c r="D929" s="11" t="str">
        <f>VLOOKUP(Tabla1[[#This Row],[Prog.]],Hoja2!B:C,2,FALSE)</f>
        <v>Turismo</v>
      </c>
      <c r="E929" s="12" t="str">
        <f t="shared" si="34"/>
        <v>2</v>
      </c>
      <c r="F929" s="12" t="str">
        <f t="shared" si="35"/>
        <v>20</v>
      </c>
      <c r="G929" s="30" t="s">
        <v>793</v>
      </c>
      <c r="H929" s="31" t="s">
        <v>794</v>
      </c>
      <c r="I929" s="32">
        <v>30250</v>
      </c>
      <c r="J929" s="32">
        <v>0</v>
      </c>
      <c r="K929" s="32">
        <v>30250</v>
      </c>
      <c r="L929" s="32">
        <v>30250</v>
      </c>
      <c r="M929" s="32">
        <v>30250</v>
      </c>
      <c r="N929" s="32">
        <v>15125</v>
      </c>
      <c r="O929" s="32">
        <v>15125</v>
      </c>
    </row>
    <row r="930" spans="1:15" x14ac:dyDescent="0.2">
      <c r="A930" s="1" t="str">
        <f>MID(Tabla1[[#This Row],[Org 2]],1,2)</f>
        <v>09</v>
      </c>
      <c r="B930" s="30" t="s">
        <v>275</v>
      </c>
      <c r="C930" s="30" t="s">
        <v>135</v>
      </c>
      <c r="D930" s="11" t="str">
        <f>VLOOKUP(Tabla1[[#This Row],[Prog.]],Hoja2!B:C,2,FALSE)</f>
        <v>Turismo</v>
      </c>
      <c r="E930" s="12" t="str">
        <f t="shared" si="34"/>
        <v>2</v>
      </c>
      <c r="F930" s="12" t="str">
        <f t="shared" si="35"/>
        <v>21</v>
      </c>
      <c r="G930" s="30" t="s">
        <v>462</v>
      </c>
      <c r="H930" s="31" t="s">
        <v>463</v>
      </c>
      <c r="I930" s="32">
        <v>20000</v>
      </c>
      <c r="J930" s="32">
        <v>0</v>
      </c>
      <c r="K930" s="32">
        <v>20000</v>
      </c>
      <c r="L930" s="32">
        <v>0</v>
      </c>
      <c r="M930" s="32">
        <v>0</v>
      </c>
      <c r="N930" s="32">
        <v>0</v>
      </c>
      <c r="O930" s="32">
        <v>0</v>
      </c>
    </row>
    <row r="931" spans="1:15" x14ac:dyDescent="0.2">
      <c r="A931" s="1" t="str">
        <f>MID(Tabla1[[#This Row],[Org 2]],1,2)</f>
        <v>09</v>
      </c>
      <c r="B931" s="30" t="s">
        <v>275</v>
      </c>
      <c r="C931" s="30" t="s">
        <v>135</v>
      </c>
      <c r="D931" s="11" t="str">
        <f>VLOOKUP(Tabla1[[#This Row],[Prog.]],Hoja2!B:C,2,FALSE)</f>
        <v>Turismo</v>
      </c>
      <c r="E931" s="12" t="str">
        <f t="shared" si="34"/>
        <v>2</v>
      </c>
      <c r="F931" s="12" t="str">
        <f t="shared" si="35"/>
        <v>21</v>
      </c>
      <c r="G931" s="30" t="s">
        <v>464</v>
      </c>
      <c r="H931" s="31" t="s">
        <v>465</v>
      </c>
      <c r="I931" s="32">
        <v>20000</v>
      </c>
      <c r="J931" s="32">
        <v>0</v>
      </c>
      <c r="K931" s="32">
        <v>20000</v>
      </c>
      <c r="L931" s="32">
        <v>48930.84</v>
      </c>
      <c r="M931" s="32">
        <v>40454.379999999997</v>
      </c>
      <c r="N931" s="32">
        <v>24007.61</v>
      </c>
      <c r="O931" s="32">
        <v>24007.61</v>
      </c>
    </row>
    <row r="932" spans="1:15" x14ac:dyDescent="0.2">
      <c r="A932" s="1" t="str">
        <f>MID(Tabla1[[#This Row],[Org 2]],1,2)</f>
        <v>09</v>
      </c>
      <c r="B932" s="30" t="s">
        <v>275</v>
      </c>
      <c r="C932" s="30" t="s">
        <v>135</v>
      </c>
      <c r="D932" s="11" t="str">
        <f>VLOOKUP(Tabla1[[#This Row],[Prog.]],Hoja2!B:C,2,FALSE)</f>
        <v>Turismo</v>
      </c>
      <c r="E932" s="12" t="str">
        <f t="shared" si="34"/>
        <v>2</v>
      </c>
      <c r="F932" s="12" t="str">
        <f t="shared" si="35"/>
        <v>21</v>
      </c>
      <c r="G932" s="30" t="s">
        <v>575</v>
      </c>
      <c r="H932" s="31" t="s">
        <v>541</v>
      </c>
      <c r="I932" s="32">
        <v>16000</v>
      </c>
      <c r="J932" s="32">
        <v>-6900</v>
      </c>
      <c r="K932" s="32">
        <v>9100</v>
      </c>
      <c r="L932" s="32">
        <v>0</v>
      </c>
      <c r="M932" s="32">
        <v>0</v>
      </c>
      <c r="N932" s="32">
        <v>0</v>
      </c>
      <c r="O932" s="32">
        <v>0</v>
      </c>
    </row>
    <row r="933" spans="1:15" x14ac:dyDescent="0.2">
      <c r="A933" s="1" t="str">
        <f>MID(Tabla1[[#This Row],[Org 2]],1,2)</f>
        <v>09</v>
      </c>
      <c r="B933" s="30" t="s">
        <v>275</v>
      </c>
      <c r="C933" s="30" t="s">
        <v>135</v>
      </c>
      <c r="D933" s="11" t="str">
        <f>VLOOKUP(Tabla1[[#This Row],[Prog.]],Hoja2!B:C,2,FALSE)</f>
        <v>Turismo</v>
      </c>
      <c r="E933" s="12" t="str">
        <f t="shared" si="34"/>
        <v>2</v>
      </c>
      <c r="F933" s="12" t="str">
        <f t="shared" si="35"/>
        <v>22</v>
      </c>
      <c r="G933" s="30" t="s">
        <v>472</v>
      </c>
      <c r="H933" s="31" t="s">
        <v>473</v>
      </c>
      <c r="I933" s="32">
        <v>102000</v>
      </c>
      <c r="J933" s="32">
        <v>0</v>
      </c>
      <c r="K933" s="32">
        <v>102000</v>
      </c>
      <c r="L933" s="32">
        <v>142000</v>
      </c>
      <c r="M933" s="32">
        <v>142000</v>
      </c>
      <c r="N933" s="32">
        <v>96269.82</v>
      </c>
      <c r="O933" s="32">
        <v>96269.82</v>
      </c>
    </row>
    <row r="934" spans="1:15" x14ac:dyDescent="0.2">
      <c r="A934" s="1" t="str">
        <f>MID(Tabla1[[#This Row],[Org 2]],1,2)</f>
        <v>09</v>
      </c>
      <c r="B934" s="30" t="s">
        <v>275</v>
      </c>
      <c r="C934" s="30" t="s">
        <v>135</v>
      </c>
      <c r="D934" s="11" t="str">
        <f>VLOOKUP(Tabla1[[#This Row],[Prog.]],Hoja2!B:C,2,FALSE)</f>
        <v>Turismo</v>
      </c>
      <c r="E934" s="12" t="str">
        <f t="shared" si="34"/>
        <v>2</v>
      </c>
      <c r="F934" s="12" t="str">
        <f t="shared" si="35"/>
        <v>22</v>
      </c>
      <c r="G934" s="30" t="s">
        <v>705</v>
      </c>
      <c r="H934" s="31" t="s">
        <v>706</v>
      </c>
      <c r="I934" s="32">
        <v>2000</v>
      </c>
      <c r="J934" s="32">
        <v>0</v>
      </c>
      <c r="K934" s="32">
        <v>2000</v>
      </c>
      <c r="L934" s="32">
        <v>0</v>
      </c>
      <c r="M934" s="32">
        <v>0</v>
      </c>
      <c r="N934" s="32">
        <v>0</v>
      </c>
      <c r="O934" s="32">
        <v>0</v>
      </c>
    </row>
    <row r="935" spans="1:15" x14ac:dyDescent="0.2">
      <c r="A935" s="1" t="str">
        <f>MID(Tabla1[[#This Row],[Org 2]],1,2)</f>
        <v>09</v>
      </c>
      <c r="B935" s="30" t="s">
        <v>275</v>
      </c>
      <c r="C935" s="30" t="s">
        <v>135</v>
      </c>
      <c r="D935" s="11" t="str">
        <f>VLOOKUP(Tabla1[[#This Row],[Prog.]],Hoja2!B:C,2,FALSE)</f>
        <v>Turismo</v>
      </c>
      <c r="E935" s="12" t="str">
        <f t="shared" si="34"/>
        <v>2</v>
      </c>
      <c r="F935" s="12" t="str">
        <f t="shared" si="35"/>
        <v>22</v>
      </c>
      <c r="G935" s="30" t="s">
        <v>478</v>
      </c>
      <c r="H935" s="31" t="s">
        <v>479</v>
      </c>
      <c r="I935" s="32">
        <v>500</v>
      </c>
      <c r="J935" s="32">
        <v>0</v>
      </c>
      <c r="K935" s="32">
        <v>500</v>
      </c>
      <c r="L935" s="32">
        <v>257.7</v>
      </c>
      <c r="M935" s="32">
        <v>257.7</v>
      </c>
      <c r="N935" s="32">
        <v>257.7</v>
      </c>
      <c r="O935" s="32">
        <v>257.7</v>
      </c>
    </row>
    <row r="936" spans="1:15" x14ac:dyDescent="0.2">
      <c r="A936" s="1" t="str">
        <f>MID(Tabla1[[#This Row],[Org 2]],1,2)</f>
        <v>09</v>
      </c>
      <c r="B936" s="30" t="s">
        <v>275</v>
      </c>
      <c r="C936" s="30" t="s">
        <v>135</v>
      </c>
      <c r="D936" s="11" t="str">
        <f>VLOOKUP(Tabla1[[#This Row],[Prog.]],Hoja2!B:C,2,FALSE)</f>
        <v>Turismo</v>
      </c>
      <c r="E936" s="12" t="str">
        <f t="shared" si="34"/>
        <v>2</v>
      </c>
      <c r="F936" s="12" t="str">
        <f t="shared" si="35"/>
        <v>22</v>
      </c>
      <c r="G936" s="30" t="s">
        <v>480</v>
      </c>
      <c r="H936" s="31" t="s">
        <v>481</v>
      </c>
      <c r="I936" s="32">
        <v>12000</v>
      </c>
      <c r="J936" s="32">
        <v>0</v>
      </c>
      <c r="K936" s="32">
        <v>12000</v>
      </c>
      <c r="L936" s="32">
        <v>1500</v>
      </c>
      <c r="M936" s="32">
        <v>1500</v>
      </c>
      <c r="N936" s="32">
        <v>1500</v>
      </c>
      <c r="O936" s="32">
        <v>1500</v>
      </c>
    </row>
    <row r="937" spans="1:15" x14ac:dyDescent="0.2">
      <c r="A937" s="1" t="str">
        <f>MID(Tabla1[[#This Row],[Org 2]],1,2)</f>
        <v>09</v>
      </c>
      <c r="B937" s="30" t="s">
        <v>275</v>
      </c>
      <c r="C937" s="30" t="s">
        <v>135</v>
      </c>
      <c r="D937" s="11" t="str">
        <f>VLOOKUP(Tabla1[[#This Row],[Prog.]],Hoja2!B:C,2,FALSE)</f>
        <v>Turismo</v>
      </c>
      <c r="E937" s="12" t="str">
        <f t="shared" si="34"/>
        <v>2</v>
      </c>
      <c r="F937" s="12" t="str">
        <f t="shared" si="35"/>
        <v>22</v>
      </c>
      <c r="G937" s="30" t="s">
        <v>666</v>
      </c>
      <c r="H937" s="31" t="s">
        <v>667</v>
      </c>
      <c r="I937" s="32">
        <v>32000</v>
      </c>
      <c r="J937" s="32">
        <v>0</v>
      </c>
      <c r="K937" s="32">
        <v>32000</v>
      </c>
      <c r="L937" s="32">
        <v>39343</v>
      </c>
      <c r="M937" s="32">
        <v>39343</v>
      </c>
      <c r="N937" s="32">
        <v>39343</v>
      </c>
      <c r="O937" s="32">
        <v>39343</v>
      </c>
    </row>
    <row r="938" spans="1:15" x14ac:dyDescent="0.2">
      <c r="A938" s="1" t="str">
        <f>MID(Tabla1[[#This Row],[Org 2]],1,2)</f>
        <v>09</v>
      </c>
      <c r="B938" s="30" t="s">
        <v>275</v>
      </c>
      <c r="C938" s="30" t="s">
        <v>135</v>
      </c>
      <c r="D938" s="11" t="str">
        <f>VLOOKUP(Tabla1[[#This Row],[Prog.]],Hoja2!B:C,2,FALSE)</f>
        <v>Turismo</v>
      </c>
      <c r="E938" s="12" t="str">
        <f t="shared" si="34"/>
        <v>2</v>
      </c>
      <c r="F938" s="12" t="str">
        <f t="shared" si="35"/>
        <v>22</v>
      </c>
      <c r="G938" s="30" t="s">
        <v>484</v>
      </c>
      <c r="H938" s="31" t="s">
        <v>485</v>
      </c>
      <c r="I938" s="32">
        <v>22000</v>
      </c>
      <c r="J938" s="32">
        <v>0</v>
      </c>
      <c r="K938" s="32">
        <v>22000</v>
      </c>
      <c r="L938" s="32">
        <v>16694.22</v>
      </c>
      <c r="M938" s="32">
        <v>16694.22</v>
      </c>
      <c r="N938" s="32">
        <v>15671.82</v>
      </c>
      <c r="O938" s="32">
        <v>15671.82</v>
      </c>
    </row>
    <row r="939" spans="1:15" x14ac:dyDescent="0.2">
      <c r="A939" s="1" t="str">
        <f>MID(Tabla1[[#This Row],[Org 2]],1,2)</f>
        <v>09</v>
      </c>
      <c r="B939" s="30" t="s">
        <v>275</v>
      </c>
      <c r="C939" s="30" t="s">
        <v>135</v>
      </c>
      <c r="D939" s="11" t="str">
        <f>VLOOKUP(Tabla1[[#This Row],[Prog.]],Hoja2!B:C,2,FALSE)</f>
        <v>Turismo</v>
      </c>
      <c r="E939" s="12" t="str">
        <f t="shared" si="34"/>
        <v>2</v>
      </c>
      <c r="F939" s="12" t="str">
        <f t="shared" si="35"/>
        <v>22</v>
      </c>
      <c r="G939" s="30" t="s">
        <v>486</v>
      </c>
      <c r="H939" s="31" t="s">
        <v>487</v>
      </c>
      <c r="I939" s="32">
        <v>21000</v>
      </c>
      <c r="J939" s="32">
        <v>0</v>
      </c>
      <c r="K939" s="32">
        <v>21000</v>
      </c>
      <c r="L939" s="32">
        <v>9592.4</v>
      </c>
      <c r="M939" s="32">
        <v>9592.4</v>
      </c>
      <c r="N939" s="32">
        <v>7194.27</v>
      </c>
      <c r="O939" s="32">
        <v>7194.27</v>
      </c>
    </row>
    <row r="940" spans="1:15" x14ac:dyDescent="0.2">
      <c r="A940" s="1" t="str">
        <f>MID(Tabla1[[#This Row],[Org 2]],1,2)</f>
        <v>09</v>
      </c>
      <c r="B940" s="30" t="s">
        <v>275</v>
      </c>
      <c r="C940" s="30" t="s">
        <v>135</v>
      </c>
      <c r="D940" s="11" t="str">
        <f>VLOOKUP(Tabla1[[#This Row],[Prog.]],Hoja2!B:C,2,FALSE)</f>
        <v>Turismo</v>
      </c>
      <c r="E940" s="12" t="str">
        <f t="shared" si="34"/>
        <v>2</v>
      </c>
      <c r="F940" s="12" t="str">
        <f t="shared" si="35"/>
        <v>22</v>
      </c>
      <c r="G940" s="30" t="s">
        <v>668</v>
      </c>
      <c r="H940" s="31" t="s">
        <v>669</v>
      </c>
      <c r="I940" s="32">
        <v>23500</v>
      </c>
      <c r="J940" s="32">
        <v>0</v>
      </c>
      <c r="K940" s="32">
        <v>23500</v>
      </c>
      <c r="L940" s="32">
        <v>1873.49</v>
      </c>
      <c r="M940" s="32">
        <v>1873.49</v>
      </c>
      <c r="N940" s="32">
        <v>1296.81</v>
      </c>
      <c r="O940" s="32">
        <v>1296.81</v>
      </c>
    </row>
    <row r="941" spans="1:15" x14ac:dyDescent="0.2">
      <c r="A941" s="1" t="str">
        <f>MID(Tabla1[[#This Row],[Org 2]],1,2)</f>
        <v>09</v>
      </c>
      <c r="B941" s="30" t="s">
        <v>275</v>
      </c>
      <c r="C941" s="30" t="s">
        <v>135</v>
      </c>
      <c r="D941" s="11" t="str">
        <f>VLOOKUP(Tabla1[[#This Row],[Prog.]],Hoja2!B:C,2,FALSE)</f>
        <v>Turismo</v>
      </c>
      <c r="E941" s="12" t="str">
        <f t="shared" si="34"/>
        <v>2</v>
      </c>
      <c r="F941" s="12" t="str">
        <f t="shared" si="35"/>
        <v>22</v>
      </c>
      <c r="G941" s="30" t="s">
        <v>490</v>
      </c>
      <c r="H941" s="31" t="s">
        <v>491</v>
      </c>
      <c r="I941" s="32">
        <v>200000</v>
      </c>
      <c r="J941" s="32">
        <v>-54588</v>
      </c>
      <c r="K941" s="32">
        <v>145412</v>
      </c>
      <c r="L941" s="32">
        <v>144557.82999999999</v>
      </c>
      <c r="M941" s="32">
        <v>144557.82999999999</v>
      </c>
      <c r="N941" s="32">
        <v>101103.49</v>
      </c>
      <c r="O941" s="32">
        <v>101103.49</v>
      </c>
    </row>
    <row r="942" spans="1:15" x14ac:dyDescent="0.2">
      <c r="A942" s="1" t="str">
        <f>MID(Tabla1[[#This Row],[Org 2]],1,2)</f>
        <v>09</v>
      </c>
      <c r="B942" s="30" t="s">
        <v>275</v>
      </c>
      <c r="C942" s="30" t="s">
        <v>135</v>
      </c>
      <c r="D942" s="11" t="str">
        <f>VLOOKUP(Tabla1[[#This Row],[Prog.]],Hoja2!B:C,2,FALSE)</f>
        <v>Turismo</v>
      </c>
      <c r="E942" s="12" t="str">
        <f t="shared" si="34"/>
        <v>4</v>
      </c>
      <c r="F942" s="12" t="str">
        <f t="shared" si="35"/>
        <v>44</v>
      </c>
      <c r="G942" s="30" t="s">
        <v>795</v>
      </c>
      <c r="H942" s="31" t="s">
        <v>796</v>
      </c>
      <c r="I942" s="32">
        <v>6846250</v>
      </c>
      <c r="J942" s="32">
        <v>3230000</v>
      </c>
      <c r="K942" s="32">
        <v>10076250</v>
      </c>
      <c r="L942" s="32">
        <v>8346250</v>
      </c>
      <c r="M942" s="32">
        <v>8346250</v>
      </c>
      <c r="N942" s="32">
        <v>8346250</v>
      </c>
      <c r="O942" s="32">
        <v>8346250</v>
      </c>
    </row>
    <row r="943" spans="1:15" x14ac:dyDescent="0.2">
      <c r="A943" s="1" t="str">
        <f>MID(Tabla1[[#This Row],[Org 2]],1,2)</f>
        <v>09</v>
      </c>
      <c r="B943" s="30" t="s">
        <v>275</v>
      </c>
      <c r="C943" s="30" t="s">
        <v>135</v>
      </c>
      <c r="D943" s="11" t="str">
        <f>VLOOKUP(Tabla1[[#This Row],[Prog.]],Hoja2!B:C,2,FALSE)</f>
        <v>Turismo</v>
      </c>
      <c r="E943" s="12" t="str">
        <f t="shared" si="34"/>
        <v>4</v>
      </c>
      <c r="F943" s="12" t="str">
        <f t="shared" si="35"/>
        <v>46</v>
      </c>
      <c r="G943" s="30" t="s">
        <v>586</v>
      </c>
      <c r="H943" s="31" t="s">
        <v>587</v>
      </c>
      <c r="I943" s="32">
        <v>2500</v>
      </c>
      <c r="J943" s="32">
        <v>0</v>
      </c>
      <c r="K943" s="32">
        <v>2500</v>
      </c>
      <c r="L943" s="32">
        <v>0</v>
      </c>
      <c r="M943" s="32">
        <v>0</v>
      </c>
      <c r="N943" s="32">
        <v>0</v>
      </c>
      <c r="O943" s="32">
        <v>0</v>
      </c>
    </row>
    <row r="944" spans="1:15" x14ac:dyDescent="0.2">
      <c r="A944" s="1" t="str">
        <f>MID(Tabla1[[#This Row],[Org 2]],1,2)</f>
        <v>09</v>
      </c>
      <c r="B944" s="30" t="s">
        <v>275</v>
      </c>
      <c r="C944" s="30" t="s">
        <v>135</v>
      </c>
      <c r="D944" s="11" t="str">
        <f>VLOOKUP(Tabla1[[#This Row],[Prog.]],Hoja2!B:C,2,FALSE)</f>
        <v>Turismo</v>
      </c>
      <c r="E944" s="12" t="str">
        <f t="shared" si="34"/>
        <v>4</v>
      </c>
      <c r="F944" s="12" t="str">
        <f t="shared" si="35"/>
        <v>47</v>
      </c>
      <c r="G944" s="30" t="s">
        <v>500</v>
      </c>
      <c r="H944" s="31" t="s">
        <v>501</v>
      </c>
      <c r="I944" s="32">
        <v>42000</v>
      </c>
      <c r="J944" s="32">
        <v>-15000</v>
      </c>
      <c r="K944" s="32">
        <v>27000</v>
      </c>
      <c r="L944" s="32">
        <v>27000</v>
      </c>
      <c r="M944" s="32">
        <v>0</v>
      </c>
      <c r="N944" s="32">
        <v>0</v>
      </c>
      <c r="O944" s="32">
        <v>0</v>
      </c>
    </row>
    <row r="945" spans="1:15" x14ac:dyDescent="0.2">
      <c r="A945" s="1" t="str">
        <f>MID(Tabla1[[#This Row],[Org 2]],1,2)</f>
        <v>09</v>
      </c>
      <c r="B945" s="30" t="s">
        <v>275</v>
      </c>
      <c r="C945" s="30" t="s">
        <v>135</v>
      </c>
      <c r="D945" s="11" t="str">
        <f>VLOOKUP(Tabla1[[#This Row],[Prog.]],Hoja2!B:C,2,FALSE)</f>
        <v>Turismo</v>
      </c>
      <c r="E945" s="12" t="str">
        <f t="shared" si="34"/>
        <v>4</v>
      </c>
      <c r="F945" s="12" t="str">
        <f t="shared" si="35"/>
        <v>48</v>
      </c>
      <c r="G945" s="30" t="s">
        <v>797</v>
      </c>
      <c r="H945" s="31" t="s">
        <v>798</v>
      </c>
      <c r="I945" s="32">
        <v>156000</v>
      </c>
      <c r="J945" s="32">
        <v>0</v>
      </c>
      <c r="K945" s="32">
        <v>156000</v>
      </c>
      <c r="L945" s="32">
        <v>156000</v>
      </c>
      <c r="M945" s="32">
        <v>156000</v>
      </c>
      <c r="N945" s="32">
        <v>156000</v>
      </c>
      <c r="O945" s="32">
        <v>156000</v>
      </c>
    </row>
    <row r="946" spans="1:15" x14ac:dyDescent="0.2">
      <c r="A946" s="1" t="str">
        <f>MID(Tabla1[[#This Row],[Org 2]],1,2)</f>
        <v>09</v>
      </c>
      <c r="B946" s="30" t="s">
        <v>275</v>
      </c>
      <c r="C946" s="30" t="s">
        <v>135</v>
      </c>
      <c r="D946" s="11" t="str">
        <f>VLOOKUP(Tabla1[[#This Row],[Prog.]],Hoja2!B:C,2,FALSE)</f>
        <v>Turismo</v>
      </c>
      <c r="E946" s="12" t="str">
        <f t="shared" si="34"/>
        <v>4</v>
      </c>
      <c r="F946" s="12" t="str">
        <f t="shared" si="35"/>
        <v>48</v>
      </c>
      <c r="G946" s="30" t="s">
        <v>518</v>
      </c>
      <c r="H946" s="31" t="s">
        <v>519</v>
      </c>
      <c r="I946" s="32">
        <v>0</v>
      </c>
      <c r="J946" s="32">
        <v>0</v>
      </c>
      <c r="K946" s="32">
        <v>0</v>
      </c>
      <c r="L946" s="32">
        <v>0</v>
      </c>
      <c r="M946" s="32">
        <v>0</v>
      </c>
      <c r="N946" s="32">
        <v>0</v>
      </c>
      <c r="O946" s="32">
        <v>0</v>
      </c>
    </row>
    <row r="947" spans="1:15" x14ac:dyDescent="0.2">
      <c r="A947" s="1" t="str">
        <f>MID(Tabla1[[#This Row],[Org 2]],1,2)</f>
        <v>09</v>
      </c>
      <c r="B947" s="30" t="s">
        <v>275</v>
      </c>
      <c r="C947" s="30" t="s">
        <v>135</v>
      </c>
      <c r="D947" s="11" t="str">
        <f>VLOOKUP(Tabla1[[#This Row],[Prog.]],Hoja2!B:C,2,FALSE)</f>
        <v>Turismo</v>
      </c>
      <c r="E947" s="12" t="str">
        <f t="shared" si="34"/>
        <v>4</v>
      </c>
      <c r="F947" s="12" t="str">
        <f t="shared" si="35"/>
        <v>48</v>
      </c>
      <c r="G947" s="30" t="s">
        <v>672</v>
      </c>
      <c r="H947" s="31" t="s">
        <v>673</v>
      </c>
      <c r="I947" s="32">
        <v>17000</v>
      </c>
      <c r="J947" s="32">
        <v>4100</v>
      </c>
      <c r="K947" s="32">
        <v>21100</v>
      </c>
      <c r="L947" s="32">
        <v>14500</v>
      </c>
      <c r="M947" s="32">
        <v>14500</v>
      </c>
      <c r="N947" s="32">
        <v>14500</v>
      </c>
      <c r="O947" s="32">
        <v>14500</v>
      </c>
    </row>
    <row r="948" spans="1:15" x14ac:dyDescent="0.2">
      <c r="A948" s="1" t="str">
        <f>MID(Tabla1[[#This Row],[Org 2]],1,2)</f>
        <v>09</v>
      </c>
      <c r="B948" s="30" t="s">
        <v>275</v>
      </c>
      <c r="C948" s="30" t="s">
        <v>135</v>
      </c>
      <c r="D948" s="11" t="str">
        <f>VLOOKUP(Tabla1[[#This Row],[Prog.]],Hoja2!B:C,2,FALSE)</f>
        <v>Turismo</v>
      </c>
      <c r="E948" s="12" t="str">
        <f t="shared" si="34"/>
        <v>4</v>
      </c>
      <c r="F948" s="12" t="str">
        <f t="shared" si="35"/>
        <v>48</v>
      </c>
      <c r="G948" s="30" t="s">
        <v>799</v>
      </c>
      <c r="H948" s="31" t="s">
        <v>800</v>
      </c>
      <c r="I948" s="32">
        <v>100000</v>
      </c>
      <c r="J948" s="32">
        <v>0</v>
      </c>
      <c r="K948" s="32">
        <v>100000</v>
      </c>
      <c r="L948" s="32">
        <v>100000</v>
      </c>
      <c r="M948" s="32">
        <v>100000</v>
      </c>
      <c r="N948" s="32">
        <v>100000</v>
      </c>
      <c r="O948" s="32">
        <v>100000</v>
      </c>
    </row>
    <row r="949" spans="1:15" x14ac:dyDescent="0.2">
      <c r="A949" s="1" t="str">
        <f>MID(Tabla1[[#This Row],[Org 2]],1,2)</f>
        <v>09</v>
      </c>
      <c r="B949" s="30" t="s">
        <v>275</v>
      </c>
      <c r="C949" s="30" t="s">
        <v>135</v>
      </c>
      <c r="D949" s="11" t="str">
        <f>VLOOKUP(Tabla1[[#This Row],[Prog.]],Hoja2!B:C,2,FALSE)</f>
        <v>Turismo</v>
      </c>
      <c r="E949" s="12" t="str">
        <f t="shared" si="34"/>
        <v>4</v>
      </c>
      <c r="F949" s="12" t="str">
        <f t="shared" si="35"/>
        <v>48</v>
      </c>
      <c r="G949" s="30" t="s">
        <v>801</v>
      </c>
      <c r="H949" s="31" t="s">
        <v>802</v>
      </c>
      <c r="I949" s="32">
        <v>15000</v>
      </c>
      <c r="J949" s="32">
        <v>0</v>
      </c>
      <c r="K949" s="32">
        <v>15000</v>
      </c>
      <c r="L949" s="32">
        <v>15000</v>
      </c>
      <c r="M949" s="32">
        <v>15000</v>
      </c>
      <c r="N949" s="32">
        <v>9000</v>
      </c>
      <c r="O949" s="32">
        <v>9000</v>
      </c>
    </row>
    <row r="950" spans="1:15" x14ac:dyDescent="0.2">
      <c r="A950" s="1" t="str">
        <f>MID(Tabla1[[#This Row],[Org 2]],1,2)</f>
        <v>09</v>
      </c>
      <c r="B950" s="30" t="s">
        <v>275</v>
      </c>
      <c r="C950" s="30" t="s">
        <v>135</v>
      </c>
      <c r="D950" s="11" t="str">
        <f>VLOOKUP(Tabla1[[#This Row],[Prog.]],Hoja2!B:C,2,FALSE)</f>
        <v>Turismo</v>
      </c>
      <c r="E950" s="12" t="str">
        <f t="shared" si="34"/>
        <v>4</v>
      </c>
      <c r="F950" s="12" t="str">
        <f t="shared" si="35"/>
        <v>48</v>
      </c>
      <c r="G950" s="30" t="s">
        <v>803</v>
      </c>
      <c r="H950" s="31" t="s">
        <v>804</v>
      </c>
      <c r="I950" s="32">
        <v>14000</v>
      </c>
      <c r="J950" s="32">
        <v>0</v>
      </c>
      <c r="K950" s="32">
        <v>14000</v>
      </c>
      <c r="L950" s="32">
        <v>9000</v>
      </c>
      <c r="M950" s="32">
        <v>9000</v>
      </c>
      <c r="N950" s="32">
        <v>7000</v>
      </c>
      <c r="O950" s="32">
        <v>7000</v>
      </c>
    </row>
    <row r="951" spans="1:15" x14ac:dyDescent="0.2">
      <c r="A951" s="1" t="str">
        <f>MID(Tabla1[[#This Row],[Org 2]],1,2)</f>
        <v>09</v>
      </c>
      <c r="B951" s="30" t="s">
        <v>275</v>
      </c>
      <c r="C951" s="30" t="s">
        <v>135</v>
      </c>
      <c r="D951" s="11" t="str">
        <f>VLOOKUP(Tabla1[[#This Row],[Prog.]],Hoja2!B:C,2,FALSE)</f>
        <v>Turismo</v>
      </c>
      <c r="E951" s="12" t="str">
        <f t="shared" si="34"/>
        <v>4</v>
      </c>
      <c r="F951" s="12" t="str">
        <f t="shared" si="35"/>
        <v>48</v>
      </c>
      <c r="G951" s="30" t="s">
        <v>566</v>
      </c>
      <c r="H951" s="31" t="s">
        <v>565</v>
      </c>
      <c r="I951" s="32">
        <v>23000</v>
      </c>
      <c r="J951" s="32">
        <v>19000</v>
      </c>
      <c r="K951" s="32">
        <v>42000</v>
      </c>
      <c r="L951" s="32">
        <v>47000</v>
      </c>
      <c r="M951" s="32">
        <v>47000</v>
      </c>
      <c r="N951" s="32">
        <v>44500</v>
      </c>
      <c r="O951" s="32">
        <v>44500</v>
      </c>
    </row>
    <row r="952" spans="1:15" x14ac:dyDescent="0.2">
      <c r="A952" s="1" t="str">
        <f>MID(Tabla1[[#This Row],[Org 2]],1,2)</f>
        <v>09</v>
      </c>
      <c r="B952" s="30" t="s">
        <v>275</v>
      </c>
      <c r="C952" s="30" t="s">
        <v>135</v>
      </c>
      <c r="D952" s="11" t="str">
        <f>VLOOKUP(Tabla1[[#This Row],[Prog.]],Hoja2!B:C,2,FALSE)</f>
        <v>Turismo</v>
      </c>
      <c r="E952" s="12" t="str">
        <f t="shared" si="34"/>
        <v>6</v>
      </c>
      <c r="F952" s="12" t="str">
        <f t="shared" si="35"/>
        <v>63</v>
      </c>
      <c r="G952" s="30" t="s">
        <v>544</v>
      </c>
      <c r="H952" s="31" t="s">
        <v>537</v>
      </c>
      <c r="I952" s="32">
        <v>0</v>
      </c>
      <c r="J952" s="32">
        <v>0</v>
      </c>
      <c r="K952" s="32">
        <v>0</v>
      </c>
      <c r="L952" s="32">
        <v>0</v>
      </c>
      <c r="M952" s="32">
        <v>0</v>
      </c>
      <c r="N952" s="32">
        <v>0</v>
      </c>
      <c r="O952" s="32">
        <v>0</v>
      </c>
    </row>
    <row r="953" spans="1:15" x14ac:dyDescent="0.2">
      <c r="A953" s="1" t="str">
        <f>MID(Tabla1[[#This Row],[Org 2]],1,2)</f>
        <v>09</v>
      </c>
      <c r="B953" s="30" t="s">
        <v>275</v>
      </c>
      <c r="C953" s="30" t="s">
        <v>135</v>
      </c>
      <c r="D953" s="11" t="str">
        <f>VLOOKUP(Tabla1[[#This Row],[Prog.]],Hoja2!B:C,2,FALSE)</f>
        <v>Turismo</v>
      </c>
      <c r="E953" s="12" t="str">
        <f t="shared" si="34"/>
        <v>7</v>
      </c>
      <c r="F953" s="12" t="str">
        <f t="shared" si="35"/>
        <v>78</v>
      </c>
      <c r="G953" s="30" t="s">
        <v>778</v>
      </c>
      <c r="H953" s="31" t="s">
        <v>779</v>
      </c>
      <c r="I953" s="32">
        <v>90000</v>
      </c>
      <c r="J953" s="32">
        <v>0</v>
      </c>
      <c r="K953" s="32">
        <v>90000</v>
      </c>
      <c r="L953" s="32">
        <v>50000</v>
      </c>
      <c r="M953" s="32">
        <v>50000</v>
      </c>
      <c r="N953" s="32">
        <v>50000</v>
      </c>
      <c r="O953" s="32">
        <v>50000</v>
      </c>
    </row>
    <row r="954" spans="1:15" x14ac:dyDescent="0.2">
      <c r="A954" s="1" t="str">
        <f>MID(Tabla1[[#This Row],[Org 2]],1,2)</f>
        <v>09</v>
      </c>
      <c r="B954" s="30" t="s">
        <v>275</v>
      </c>
      <c r="C954" s="30" t="s">
        <v>152</v>
      </c>
      <c r="D954" s="11" t="str">
        <f>VLOOKUP(Tabla1[[#This Row],[Prog.]],Hoja2!B:C,2,FALSE)</f>
        <v>Dirección del área de turismo, eventos y marca ciudad</v>
      </c>
      <c r="E954" s="12" t="str">
        <f t="shared" si="34"/>
        <v>1</v>
      </c>
      <c r="F954" s="12" t="str">
        <f t="shared" si="35"/>
        <v>12</v>
      </c>
      <c r="G954" s="30" t="s">
        <v>435</v>
      </c>
      <c r="H954" s="31" t="s">
        <v>436</v>
      </c>
      <c r="I954" s="32">
        <v>52427</v>
      </c>
      <c r="J954" s="32">
        <v>0</v>
      </c>
      <c r="K954" s="32">
        <v>52427</v>
      </c>
      <c r="L954" s="32">
        <v>54701.26</v>
      </c>
      <c r="M954" s="32">
        <v>54701.26</v>
      </c>
      <c r="N954" s="32">
        <v>46402.91</v>
      </c>
      <c r="O954" s="32">
        <v>46402.91</v>
      </c>
    </row>
    <row r="955" spans="1:15" x14ac:dyDescent="0.2">
      <c r="A955" s="1" t="str">
        <f>MID(Tabla1[[#This Row],[Org 2]],1,2)</f>
        <v>09</v>
      </c>
      <c r="B955" s="30" t="s">
        <v>275</v>
      </c>
      <c r="C955" s="30" t="s">
        <v>152</v>
      </c>
      <c r="D955" s="11" t="str">
        <f>VLOOKUP(Tabla1[[#This Row],[Prog.]],Hoja2!B:C,2,FALSE)</f>
        <v>Dirección del área de turismo, eventos y marca ciudad</v>
      </c>
      <c r="E955" s="12" t="str">
        <f t="shared" si="34"/>
        <v>1</v>
      </c>
      <c r="F955" s="12" t="str">
        <f t="shared" si="35"/>
        <v>12</v>
      </c>
      <c r="G955" s="30" t="s">
        <v>437</v>
      </c>
      <c r="H955" s="31" t="s">
        <v>438</v>
      </c>
      <c r="I955" s="32">
        <v>15367</v>
      </c>
      <c r="J955" s="32">
        <v>0</v>
      </c>
      <c r="K955" s="32">
        <v>15367</v>
      </c>
      <c r="L955" s="32">
        <v>15865.92</v>
      </c>
      <c r="M955" s="32">
        <v>15865.92</v>
      </c>
      <c r="N955" s="32">
        <v>13530.84</v>
      </c>
      <c r="O955" s="32">
        <v>13530.84</v>
      </c>
    </row>
    <row r="956" spans="1:15" x14ac:dyDescent="0.2">
      <c r="A956" s="1" t="str">
        <f>MID(Tabla1[[#This Row],[Org 2]],1,2)</f>
        <v>09</v>
      </c>
      <c r="B956" s="30" t="s">
        <v>275</v>
      </c>
      <c r="C956" s="30" t="s">
        <v>152</v>
      </c>
      <c r="D956" s="11" t="str">
        <f>VLOOKUP(Tabla1[[#This Row],[Prog.]],Hoja2!B:C,2,FALSE)</f>
        <v>Dirección del área de turismo, eventos y marca ciudad</v>
      </c>
      <c r="E956" s="12" t="str">
        <f t="shared" si="34"/>
        <v>1</v>
      </c>
      <c r="F956" s="12" t="str">
        <f t="shared" si="35"/>
        <v>12</v>
      </c>
      <c r="G956" s="30" t="s">
        <v>439</v>
      </c>
      <c r="H956" s="31" t="s">
        <v>440</v>
      </c>
      <c r="I956" s="32">
        <v>29424</v>
      </c>
      <c r="J956" s="32">
        <v>0</v>
      </c>
      <c r="K956" s="32">
        <v>29424</v>
      </c>
      <c r="L956" s="32">
        <v>12036.61</v>
      </c>
      <c r="M956" s="32">
        <v>12036.61</v>
      </c>
      <c r="N956" s="32">
        <v>10299.299999999999</v>
      </c>
      <c r="O956" s="32">
        <v>10299.299999999999</v>
      </c>
    </row>
    <row r="957" spans="1:15" x14ac:dyDescent="0.2">
      <c r="A957" s="1" t="str">
        <f>MID(Tabla1[[#This Row],[Org 2]],1,2)</f>
        <v>09</v>
      </c>
      <c r="B957" s="30" t="s">
        <v>275</v>
      </c>
      <c r="C957" s="30" t="s">
        <v>152</v>
      </c>
      <c r="D957" s="11" t="str">
        <f>VLOOKUP(Tabla1[[#This Row],[Prog.]],Hoja2!B:C,2,FALSE)</f>
        <v>Dirección del área de turismo, eventos y marca ciudad</v>
      </c>
      <c r="E957" s="12" t="str">
        <f t="shared" si="34"/>
        <v>1</v>
      </c>
      <c r="F957" s="12" t="str">
        <f t="shared" si="35"/>
        <v>12</v>
      </c>
      <c r="G957" s="30" t="s">
        <v>443</v>
      </c>
      <c r="H957" s="31" t="s">
        <v>444</v>
      </c>
      <c r="I957" s="32">
        <v>29338</v>
      </c>
      <c r="J957" s="32">
        <v>0</v>
      </c>
      <c r="K957" s="32">
        <v>29338</v>
      </c>
      <c r="L957" s="32">
        <v>31060.78</v>
      </c>
      <c r="M957" s="32">
        <v>31060.78</v>
      </c>
      <c r="N957" s="32">
        <v>26321.15</v>
      </c>
      <c r="O957" s="32">
        <v>26321.15</v>
      </c>
    </row>
    <row r="958" spans="1:15" x14ac:dyDescent="0.2">
      <c r="A958" s="1" t="str">
        <f>MID(Tabla1[[#This Row],[Org 2]],1,2)</f>
        <v>09</v>
      </c>
      <c r="B958" s="30" t="s">
        <v>275</v>
      </c>
      <c r="C958" s="30" t="s">
        <v>152</v>
      </c>
      <c r="D958" s="11" t="str">
        <f>VLOOKUP(Tabla1[[#This Row],[Prog.]],Hoja2!B:C,2,FALSE)</f>
        <v>Dirección del área de turismo, eventos y marca ciudad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30" t="s">
        <v>445</v>
      </c>
      <c r="H958" s="31" t="s">
        <v>446</v>
      </c>
      <c r="I958" s="32">
        <v>73488</v>
      </c>
      <c r="J958" s="32">
        <v>0</v>
      </c>
      <c r="K958" s="32">
        <v>73488</v>
      </c>
      <c r="L958" s="32">
        <v>63750.28</v>
      </c>
      <c r="M958" s="32">
        <v>63750.28</v>
      </c>
      <c r="N958" s="32">
        <v>54394.14</v>
      </c>
      <c r="O958" s="32">
        <v>54394.14</v>
      </c>
    </row>
    <row r="959" spans="1:15" x14ac:dyDescent="0.2">
      <c r="A959" s="1" t="str">
        <f>MID(Tabla1[[#This Row],[Org 2]],1,2)</f>
        <v>09</v>
      </c>
      <c r="B959" s="30" t="s">
        <v>275</v>
      </c>
      <c r="C959" s="30" t="s">
        <v>152</v>
      </c>
      <c r="D959" s="11" t="str">
        <f>VLOOKUP(Tabla1[[#This Row],[Prog.]],Hoja2!B:C,2,FALSE)</f>
        <v>Dirección del área de turismo, eventos y marca ciudad</v>
      </c>
      <c r="E959" s="12" t="str">
        <f t="shared" si="36"/>
        <v>1</v>
      </c>
      <c r="F959" s="12" t="str">
        <f t="shared" si="37"/>
        <v>12</v>
      </c>
      <c r="G959" s="30" t="s">
        <v>447</v>
      </c>
      <c r="H959" s="31" t="s">
        <v>448</v>
      </c>
      <c r="I959" s="32">
        <v>181808</v>
      </c>
      <c r="J959" s="32">
        <v>0</v>
      </c>
      <c r="K959" s="32">
        <v>181808</v>
      </c>
      <c r="L959" s="32">
        <v>164062.79</v>
      </c>
      <c r="M959" s="32">
        <v>164062.79</v>
      </c>
      <c r="N959" s="32">
        <v>139036.66</v>
      </c>
      <c r="O959" s="32">
        <v>139036.66</v>
      </c>
    </row>
    <row r="960" spans="1:15" x14ac:dyDescent="0.2">
      <c r="A960" s="1" t="str">
        <f>MID(Tabla1[[#This Row],[Org 2]],1,2)</f>
        <v>09</v>
      </c>
      <c r="B960" s="30" t="s">
        <v>275</v>
      </c>
      <c r="C960" s="30" t="s">
        <v>152</v>
      </c>
      <c r="D960" s="11" t="str">
        <f>VLOOKUP(Tabla1[[#This Row],[Prog.]],Hoja2!B:C,2,FALSE)</f>
        <v>Dirección del área de turismo, eventos y marca ciudad</v>
      </c>
      <c r="E960" s="12" t="str">
        <f t="shared" si="36"/>
        <v>1</v>
      </c>
      <c r="F960" s="12" t="str">
        <f t="shared" si="37"/>
        <v>12</v>
      </c>
      <c r="G960" s="30" t="s">
        <v>449</v>
      </c>
      <c r="H960" s="31" t="s">
        <v>450</v>
      </c>
      <c r="I960" s="32">
        <v>14452</v>
      </c>
      <c r="J960" s="32">
        <v>0</v>
      </c>
      <c r="K960" s="32">
        <v>14452</v>
      </c>
      <c r="L960" s="32">
        <v>15879.83</v>
      </c>
      <c r="M960" s="32">
        <v>15879.83</v>
      </c>
      <c r="N960" s="32">
        <v>12917.79</v>
      </c>
      <c r="O960" s="32">
        <v>12917.79</v>
      </c>
    </row>
    <row r="961" spans="1:15" x14ac:dyDescent="0.2">
      <c r="A961" s="1" t="str">
        <f>MID(Tabla1[[#This Row],[Org 2]],1,2)</f>
        <v>09</v>
      </c>
      <c r="B961" s="30" t="s">
        <v>275</v>
      </c>
      <c r="C961" s="30" t="s">
        <v>152</v>
      </c>
      <c r="D961" s="11" t="str">
        <f>VLOOKUP(Tabla1[[#This Row],[Prog.]],Hoja2!B:C,2,FALSE)</f>
        <v>Dirección del área de turismo, eventos y marca ciudad</v>
      </c>
      <c r="E961" s="12" t="str">
        <f t="shared" si="36"/>
        <v>1</v>
      </c>
      <c r="F961" s="12" t="str">
        <f t="shared" si="37"/>
        <v>13</v>
      </c>
      <c r="G961" s="30" t="s">
        <v>454</v>
      </c>
      <c r="H961" s="31" t="s">
        <v>455</v>
      </c>
      <c r="I961" s="32">
        <v>75000</v>
      </c>
      <c r="J961" s="32">
        <v>-65000</v>
      </c>
      <c r="K961" s="32">
        <v>10000</v>
      </c>
      <c r="L961" s="32">
        <v>0</v>
      </c>
      <c r="M961" s="32">
        <v>0</v>
      </c>
      <c r="N961" s="32">
        <v>0</v>
      </c>
      <c r="O961" s="32">
        <v>0</v>
      </c>
    </row>
    <row r="962" spans="1:15" x14ac:dyDescent="0.2">
      <c r="A962" s="1" t="str">
        <f>MID(Tabla1[[#This Row],[Org 2]],1,2)</f>
        <v>09</v>
      </c>
      <c r="B962" s="30" t="s">
        <v>275</v>
      </c>
      <c r="C962" s="30" t="s">
        <v>152</v>
      </c>
      <c r="D962" s="11" t="str">
        <f>VLOOKUP(Tabla1[[#This Row],[Prog.]],Hoja2!B:C,2,FALSE)</f>
        <v>Dirección del área de turismo, eventos y marca ciudad</v>
      </c>
      <c r="E962" s="12" t="str">
        <f t="shared" si="36"/>
        <v>2</v>
      </c>
      <c r="F962" s="12" t="str">
        <f t="shared" si="37"/>
        <v>21</v>
      </c>
      <c r="G962" s="30" t="s">
        <v>464</v>
      </c>
      <c r="H962" s="31" t="s">
        <v>465</v>
      </c>
      <c r="I962" s="32">
        <v>5000</v>
      </c>
      <c r="J962" s="32">
        <v>0</v>
      </c>
      <c r="K962" s="32">
        <v>5000</v>
      </c>
      <c r="L962" s="32">
        <v>2948.77</v>
      </c>
      <c r="M962" s="32">
        <v>2948.77</v>
      </c>
      <c r="N962" s="32">
        <v>2049.5100000000002</v>
      </c>
      <c r="O962" s="32">
        <v>2049.5100000000002</v>
      </c>
    </row>
    <row r="963" spans="1:15" x14ac:dyDescent="0.2">
      <c r="A963" s="1" t="str">
        <f>MID(Tabla1[[#This Row],[Org 2]],1,2)</f>
        <v>09</v>
      </c>
      <c r="B963" s="30" t="s">
        <v>275</v>
      </c>
      <c r="C963" s="30" t="s">
        <v>152</v>
      </c>
      <c r="D963" s="11" t="str">
        <f>VLOOKUP(Tabla1[[#This Row],[Prog.]],Hoja2!B:C,2,FALSE)</f>
        <v>Dirección del área de turismo, eventos y marca ciudad</v>
      </c>
      <c r="E963" s="12" t="str">
        <f t="shared" si="36"/>
        <v>2</v>
      </c>
      <c r="F963" s="12" t="str">
        <f t="shared" si="37"/>
        <v>22</v>
      </c>
      <c r="G963" s="30" t="s">
        <v>554</v>
      </c>
      <c r="H963" s="31" t="s">
        <v>555</v>
      </c>
      <c r="I963" s="32">
        <v>500</v>
      </c>
      <c r="J963" s="32">
        <v>0</v>
      </c>
      <c r="K963" s="32">
        <v>500</v>
      </c>
      <c r="L963" s="32">
        <v>0</v>
      </c>
      <c r="M963" s="32">
        <v>0</v>
      </c>
      <c r="N963" s="32">
        <v>0</v>
      </c>
      <c r="O963" s="32">
        <v>0</v>
      </c>
    </row>
    <row r="964" spans="1:15" x14ac:dyDescent="0.2">
      <c r="A964" s="1" t="str">
        <f>MID(Tabla1[[#This Row],[Org 2]],1,2)</f>
        <v>09</v>
      </c>
      <c r="B964" s="30" t="s">
        <v>275</v>
      </c>
      <c r="C964" s="30" t="s">
        <v>152</v>
      </c>
      <c r="D964" s="11" t="str">
        <f>VLOOKUP(Tabla1[[#This Row],[Prog.]],Hoja2!B:C,2,FALSE)</f>
        <v>Dirección del área de turismo, eventos y marca ciudad</v>
      </c>
      <c r="E964" s="12" t="str">
        <f t="shared" si="36"/>
        <v>2</v>
      </c>
      <c r="F964" s="12" t="str">
        <f t="shared" si="37"/>
        <v>22</v>
      </c>
      <c r="G964" s="30" t="s">
        <v>484</v>
      </c>
      <c r="H964" s="31" t="s">
        <v>485</v>
      </c>
      <c r="I964" s="32">
        <v>10023</v>
      </c>
      <c r="J964" s="32">
        <v>-200</v>
      </c>
      <c r="K964" s="32">
        <v>9823</v>
      </c>
      <c r="L964" s="32">
        <v>0</v>
      </c>
      <c r="M964" s="32">
        <v>0</v>
      </c>
      <c r="N964" s="32">
        <v>0</v>
      </c>
      <c r="O964" s="32">
        <v>0</v>
      </c>
    </row>
    <row r="965" spans="1:15" x14ac:dyDescent="0.2">
      <c r="A965" s="1" t="str">
        <f>MID(Tabla1[[#This Row],[Org 2]],1,2)</f>
        <v>09</v>
      </c>
      <c r="B965" s="30" t="s">
        <v>275</v>
      </c>
      <c r="C965" s="30" t="s">
        <v>152</v>
      </c>
      <c r="D965" s="11" t="str">
        <f>VLOOKUP(Tabla1[[#This Row],[Prog.]],Hoja2!B:C,2,FALSE)</f>
        <v>Dirección del área de turismo, eventos y marca ciudad</v>
      </c>
      <c r="E965" s="12" t="str">
        <f t="shared" si="36"/>
        <v>2</v>
      </c>
      <c r="F965" s="12" t="str">
        <f t="shared" si="37"/>
        <v>22</v>
      </c>
      <c r="G965" s="30" t="s">
        <v>488</v>
      </c>
      <c r="H965" s="31" t="s">
        <v>489</v>
      </c>
      <c r="I965" s="32">
        <v>45000</v>
      </c>
      <c r="J965" s="32">
        <v>-19800</v>
      </c>
      <c r="K965" s="32">
        <v>25200</v>
      </c>
      <c r="L965" s="32">
        <v>6222.19</v>
      </c>
      <c r="M965" s="32">
        <v>6222.19</v>
      </c>
      <c r="N965" s="32">
        <v>3516.94</v>
      </c>
      <c r="O965" s="32">
        <v>3516.94</v>
      </c>
    </row>
    <row r="966" spans="1:15" x14ac:dyDescent="0.2">
      <c r="A966" s="1" t="str">
        <f>MID(Tabla1[[#This Row],[Org 2]],1,2)</f>
        <v>09</v>
      </c>
      <c r="B966" s="30" t="s">
        <v>275</v>
      </c>
      <c r="C966" s="30" t="s">
        <v>152</v>
      </c>
      <c r="D966" s="11" t="str">
        <f>VLOOKUP(Tabla1[[#This Row],[Prog.]],Hoja2!B:C,2,FALSE)</f>
        <v>Dirección del área de turismo, eventos y marca ciudad</v>
      </c>
      <c r="E966" s="12" t="str">
        <f t="shared" si="36"/>
        <v>2</v>
      </c>
      <c r="F966" s="12" t="str">
        <f t="shared" si="37"/>
        <v>22</v>
      </c>
      <c r="G966" s="30" t="s">
        <v>490</v>
      </c>
      <c r="H966" s="31" t="s">
        <v>491</v>
      </c>
      <c r="I966" s="32">
        <v>90000</v>
      </c>
      <c r="J966" s="32">
        <v>0</v>
      </c>
      <c r="K966" s="32">
        <v>90000</v>
      </c>
      <c r="L966" s="32">
        <v>79003.62</v>
      </c>
      <c r="M966" s="32">
        <v>79003.62</v>
      </c>
      <c r="N966" s="32">
        <v>65665.67</v>
      </c>
      <c r="O966" s="32">
        <v>64213.67</v>
      </c>
    </row>
    <row r="967" spans="1:15" x14ac:dyDescent="0.2">
      <c r="A967" s="1" t="str">
        <f>MID(Tabla1[[#This Row],[Org 2]],1,2)</f>
        <v>09</v>
      </c>
      <c r="B967" s="30" t="s">
        <v>275</v>
      </c>
      <c r="C967" s="30" t="s">
        <v>152</v>
      </c>
      <c r="D967" s="11" t="str">
        <f>VLOOKUP(Tabla1[[#This Row],[Prog.]],Hoja2!B:C,2,FALSE)</f>
        <v>Dirección del área de turismo, eventos y marca ciudad</v>
      </c>
      <c r="E967" s="12" t="str">
        <f t="shared" si="36"/>
        <v>2</v>
      </c>
      <c r="F967" s="12" t="str">
        <f t="shared" si="37"/>
        <v>23</v>
      </c>
      <c r="G967" s="30" t="s">
        <v>560</v>
      </c>
      <c r="H967" s="31" t="s">
        <v>561</v>
      </c>
      <c r="I967" s="32">
        <v>1400</v>
      </c>
      <c r="J967" s="32">
        <v>-400</v>
      </c>
      <c r="K967" s="32">
        <v>1000</v>
      </c>
      <c r="L967" s="32">
        <v>0</v>
      </c>
      <c r="M967" s="32">
        <v>0</v>
      </c>
      <c r="N967" s="32">
        <v>0</v>
      </c>
      <c r="O967" s="32">
        <v>0</v>
      </c>
    </row>
    <row r="968" spans="1:15" x14ac:dyDescent="0.2">
      <c r="A968" s="1" t="str">
        <f>MID(Tabla1[[#This Row],[Org 2]],1,2)</f>
        <v>09</v>
      </c>
      <c r="B968" s="30" t="s">
        <v>275</v>
      </c>
      <c r="C968" s="30" t="s">
        <v>152</v>
      </c>
      <c r="D968" s="11" t="str">
        <f>VLOOKUP(Tabla1[[#This Row],[Prog.]],Hoja2!B:C,2,FALSE)</f>
        <v>Dirección del área de turismo, eventos y marca ciudad</v>
      </c>
      <c r="E968" s="12" t="str">
        <f t="shared" si="36"/>
        <v>2</v>
      </c>
      <c r="F968" s="12" t="str">
        <f t="shared" si="37"/>
        <v>23</v>
      </c>
      <c r="G968" s="30" t="s">
        <v>492</v>
      </c>
      <c r="H968" s="31" t="s">
        <v>493</v>
      </c>
      <c r="I968" s="32">
        <v>700</v>
      </c>
      <c r="J968" s="32">
        <v>0</v>
      </c>
      <c r="K968" s="32">
        <v>700</v>
      </c>
      <c r="L968" s="32">
        <v>392.02</v>
      </c>
      <c r="M968" s="32">
        <v>392.02</v>
      </c>
      <c r="N968" s="32">
        <v>392.02</v>
      </c>
      <c r="O968" s="32">
        <v>392.02</v>
      </c>
    </row>
    <row r="969" spans="1:15" x14ac:dyDescent="0.2">
      <c r="A969" s="1" t="str">
        <f>MID(Tabla1[[#This Row],[Org 2]],1,2)</f>
        <v>09</v>
      </c>
      <c r="B969" s="30" t="s">
        <v>275</v>
      </c>
      <c r="C969" s="30" t="s">
        <v>152</v>
      </c>
      <c r="D969" s="11" t="str">
        <f>VLOOKUP(Tabla1[[#This Row],[Prog.]],Hoja2!B:C,2,FALSE)</f>
        <v>Dirección del área de turismo, eventos y marca ciudad</v>
      </c>
      <c r="E969" s="12" t="str">
        <f t="shared" si="36"/>
        <v>2</v>
      </c>
      <c r="F969" s="12" t="str">
        <f t="shared" si="37"/>
        <v>23</v>
      </c>
      <c r="G969" s="30" t="s">
        <v>563</v>
      </c>
      <c r="H969" s="31" t="s">
        <v>561</v>
      </c>
      <c r="I969" s="32">
        <v>1920</v>
      </c>
      <c r="J969" s="32">
        <v>-1900</v>
      </c>
      <c r="K969" s="32">
        <v>20</v>
      </c>
      <c r="L969" s="32">
        <v>0</v>
      </c>
      <c r="M969" s="32">
        <v>0</v>
      </c>
      <c r="N969" s="32">
        <v>0</v>
      </c>
      <c r="O969" s="32">
        <v>0</v>
      </c>
    </row>
    <row r="970" spans="1:15" x14ac:dyDescent="0.2">
      <c r="A970" s="1" t="str">
        <f>MID(Tabla1[[#This Row],[Org 2]],1,2)</f>
        <v>09</v>
      </c>
      <c r="B970" s="30" t="s">
        <v>275</v>
      </c>
      <c r="C970" s="30" t="s">
        <v>152</v>
      </c>
      <c r="D970" s="11" t="str">
        <f>VLOOKUP(Tabla1[[#This Row],[Prog.]],Hoja2!B:C,2,FALSE)</f>
        <v>Dirección del área de turismo, eventos y marca ciudad</v>
      </c>
      <c r="E970" s="12" t="str">
        <f t="shared" si="36"/>
        <v>2</v>
      </c>
      <c r="F970" s="12" t="str">
        <f t="shared" si="37"/>
        <v>23</v>
      </c>
      <c r="G970" s="30" t="s">
        <v>494</v>
      </c>
      <c r="H970" s="31" t="s">
        <v>495</v>
      </c>
      <c r="I970" s="32">
        <v>1000</v>
      </c>
      <c r="J970" s="32">
        <v>0</v>
      </c>
      <c r="K970" s="32">
        <v>1000</v>
      </c>
      <c r="L970" s="32">
        <v>476.6</v>
      </c>
      <c r="M970" s="32">
        <v>476.6</v>
      </c>
      <c r="N970" s="32">
        <v>476.6</v>
      </c>
      <c r="O970" s="32">
        <v>476.6</v>
      </c>
    </row>
    <row r="971" spans="1:15" x14ac:dyDescent="0.2">
      <c r="A971" s="1" t="str">
        <f>MID(Tabla1[[#This Row],[Org 2]],1,2)</f>
        <v>09</v>
      </c>
      <c r="B971" s="30" t="s">
        <v>275</v>
      </c>
      <c r="C971" s="30" t="s">
        <v>152</v>
      </c>
      <c r="D971" s="11" t="str">
        <f>VLOOKUP(Tabla1[[#This Row],[Prog.]],Hoja2!B:C,2,FALSE)</f>
        <v>Dirección del área de turismo, eventos y marca ciudad</v>
      </c>
      <c r="E971" s="12" t="str">
        <f t="shared" si="36"/>
        <v>3</v>
      </c>
      <c r="F971" s="12" t="str">
        <f t="shared" si="37"/>
        <v>35</v>
      </c>
      <c r="G971" s="30" t="s">
        <v>787</v>
      </c>
      <c r="H971" s="31" t="s">
        <v>788</v>
      </c>
      <c r="I971" s="32">
        <v>0</v>
      </c>
      <c r="J971" s="32">
        <v>200</v>
      </c>
      <c r="K971" s="32">
        <v>200</v>
      </c>
      <c r="L971" s="32">
        <v>0</v>
      </c>
      <c r="M971" s="32">
        <v>0</v>
      </c>
      <c r="N971" s="32">
        <v>0</v>
      </c>
      <c r="O971" s="32">
        <v>0</v>
      </c>
    </row>
    <row r="972" spans="1:15" x14ac:dyDescent="0.2">
      <c r="A972" s="1" t="str">
        <f>MID(Tabla1[[#This Row],[Org 2]],1,2)</f>
        <v>09</v>
      </c>
      <c r="B972" s="30" t="s">
        <v>275</v>
      </c>
      <c r="C972" s="30" t="s">
        <v>152</v>
      </c>
      <c r="D972" s="11" t="str">
        <f>VLOOKUP(Tabla1[[#This Row],[Prog.]],Hoja2!B:C,2,FALSE)</f>
        <v>Dirección del área de turismo, eventos y marca ciudad</v>
      </c>
      <c r="E972" s="12" t="str">
        <f t="shared" si="36"/>
        <v>4</v>
      </c>
      <c r="F972" s="12" t="str">
        <f t="shared" si="37"/>
        <v>41</v>
      </c>
      <c r="G972" s="30" t="s">
        <v>750</v>
      </c>
      <c r="H972" s="31" t="s">
        <v>751</v>
      </c>
      <c r="I972" s="32">
        <v>2200000</v>
      </c>
      <c r="J972" s="32">
        <v>30000</v>
      </c>
      <c r="K972" s="32">
        <v>2230000</v>
      </c>
      <c r="L972" s="32">
        <v>2230000</v>
      </c>
      <c r="M972" s="32">
        <v>2230000</v>
      </c>
      <c r="N972" s="32">
        <v>2200000</v>
      </c>
      <c r="O972" s="32">
        <v>2200000</v>
      </c>
    </row>
    <row r="973" spans="1:15" x14ac:dyDescent="0.2">
      <c r="A973" s="1" t="str">
        <f>MID(Tabla1[[#This Row],[Org 2]],1,2)</f>
        <v>10</v>
      </c>
      <c r="B973" s="30" t="s">
        <v>276</v>
      </c>
      <c r="C973" s="30" t="s">
        <v>136</v>
      </c>
      <c r="D973" s="11" t="str">
        <f>VLOOKUP(Tabla1[[#This Row],[Prog.]],Hoja2!B:C,2,FALSE)</f>
        <v>Intervención social</v>
      </c>
      <c r="E973" s="12" t="str">
        <f t="shared" si="36"/>
        <v>1</v>
      </c>
      <c r="F973" s="12" t="str">
        <f t="shared" si="37"/>
        <v>12</v>
      </c>
      <c r="G973" s="30" t="s">
        <v>435</v>
      </c>
      <c r="H973" s="31" t="s">
        <v>436</v>
      </c>
      <c r="I973" s="32">
        <v>227183</v>
      </c>
      <c r="J973" s="32">
        <v>0</v>
      </c>
      <c r="K973" s="32">
        <v>227183</v>
      </c>
      <c r="L973" s="32">
        <v>215522.62</v>
      </c>
      <c r="M973" s="32">
        <v>215522.62</v>
      </c>
      <c r="N973" s="32">
        <v>156589.03</v>
      </c>
      <c r="O973" s="32">
        <v>156589.03</v>
      </c>
    </row>
    <row r="974" spans="1:15" x14ac:dyDescent="0.2">
      <c r="A974" s="1" t="str">
        <f>MID(Tabla1[[#This Row],[Org 2]],1,2)</f>
        <v>10</v>
      </c>
      <c r="B974" s="30" t="s">
        <v>276</v>
      </c>
      <c r="C974" s="30" t="s">
        <v>136</v>
      </c>
      <c r="D974" s="11" t="str">
        <f>VLOOKUP(Tabla1[[#This Row],[Prog.]],Hoja2!B:C,2,FALSE)</f>
        <v>Intervención social</v>
      </c>
      <c r="E974" s="12" t="str">
        <f t="shared" si="36"/>
        <v>1</v>
      </c>
      <c r="F974" s="12" t="str">
        <f t="shared" si="37"/>
        <v>12</v>
      </c>
      <c r="G974" s="30" t="s">
        <v>437</v>
      </c>
      <c r="H974" s="31" t="s">
        <v>438</v>
      </c>
      <c r="I974" s="32">
        <v>1476093</v>
      </c>
      <c r="J974" s="32">
        <v>-100000</v>
      </c>
      <c r="K974" s="32">
        <v>1376093</v>
      </c>
      <c r="L974" s="32">
        <v>1287613.3799999999</v>
      </c>
      <c r="M974" s="32">
        <v>1287613.3799999999</v>
      </c>
      <c r="N974" s="32">
        <v>1038462.1</v>
      </c>
      <c r="O974" s="32">
        <v>1038462.1</v>
      </c>
    </row>
    <row r="975" spans="1:15" x14ac:dyDescent="0.2">
      <c r="A975" s="1" t="str">
        <f>MID(Tabla1[[#This Row],[Org 2]],1,2)</f>
        <v>10</v>
      </c>
      <c r="B975" s="30" t="s">
        <v>276</v>
      </c>
      <c r="C975" s="30" t="s">
        <v>136</v>
      </c>
      <c r="D975" s="11" t="str">
        <f>VLOOKUP(Tabla1[[#This Row],[Prog.]],Hoja2!B:C,2,FALSE)</f>
        <v>Intervención social</v>
      </c>
      <c r="E975" s="12" t="str">
        <f t="shared" si="36"/>
        <v>1</v>
      </c>
      <c r="F975" s="12" t="str">
        <f t="shared" si="37"/>
        <v>12</v>
      </c>
      <c r="G975" s="30" t="s">
        <v>439</v>
      </c>
      <c r="H975" s="31" t="s">
        <v>440</v>
      </c>
      <c r="I975" s="32">
        <v>23539</v>
      </c>
      <c r="J975" s="32">
        <v>0</v>
      </c>
      <c r="K975" s="32">
        <v>23539</v>
      </c>
      <c r="L975" s="32">
        <v>24133.22</v>
      </c>
      <c r="M975" s="32">
        <v>24133.22</v>
      </c>
      <c r="N975" s="32">
        <v>20553.240000000002</v>
      </c>
      <c r="O975" s="32">
        <v>20553.240000000002</v>
      </c>
    </row>
    <row r="976" spans="1:15" x14ac:dyDescent="0.2">
      <c r="A976" s="1" t="str">
        <f>MID(Tabla1[[#This Row],[Org 2]],1,2)</f>
        <v>10</v>
      </c>
      <c r="B976" s="30" t="s">
        <v>276</v>
      </c>
      <c r="C976" s="30" t="s">
        <v>136</v>
      </c>
      <c r="D976" s="11" t="str">
        <f>VLOOKUP(Tabla1[[#This Row],[Prog.]],Hoja2!B:C,2,FALSE)</f>
        <v>Intervención social</v>
      </c>
      <c r="E976" s="12" t="str">
        <f t="shared" si="36"/>
        <v>1</v>
      </c>
      <c r="F976" s="12" t="str">
        <f t="shared" si="37"/>
        <v>12</v>
      </c>
      <c r="G976" s="30" t="s">
        <v>441</v>
      </c>
      <c r="H976" s="31" t="s">
        <v>442</v>
      </c>
      <c r="I976" s="32">
        <v>219475</v>
      </c>
      <c r="J976" s="32">
        <v>0</v>
      </c>
      <c r="K976" s="32">
        <v>219475</v>
      </c>
      <c r="L976" s="32">
        <v>151684.93</v>
      </c>
      <c r="M976" s="32">
        <v>151684.93</v>
      </c>
      <c r="N976" s="32">
        <v>126684.99</v>
      </c>
      <c r="O976" s="32">
        <v>126684.99</v>
      </c>
    </row>
    <row r="977" spans="1:15" x14ac:dyDescent="0.2">
      <c r="A977" s="1" t="str">
        <f>MID(Tabla1[[#This Row],[Org 2]],1,2)</f>
        <v>10</v>
      </c>
      <c r="B977" s="30" t="s">
        <v>276</v>
      </c>
      <c r="C977" s="30" t="s">
        <v>136</v>
      </c>
      <c r="D977" s="11" t="str">
        <f>VLOOKUP(Tabla1[[#This Row],[Prog.]],Hoja2!B:C,2,FALSE)</f>
        <v>Intervención social</v>
      </c>
      <c r="E977" s="12" t="str">
        <f t="shared" si="36"/>
        <v>1</v>
      </c>
      <c r="F977" s="12" t="str">
        <f t="shared" si="37"/>
        <v>12</v>
      </c>
      <c r="G977" s="30" t="s">
        <v>443</v>
      </c>
      <c r="H977" s="31" t="s">
        <v>444</v>
      </c>
      <c r="I977" s="32">
        <v>200925</v>
      </c>
      <c r="J977" s="32">
        <v>0</v>
      </c>
      <c r="K977" s="32">
        <v>200925</v>
      </c>
      <c r="L977" s="32">
        <v>278660.90999999997</v>
      </c>
      <c r="M977" s="32">
        <v>278660.90999999997</v>
      </c>
      <c r="N977" s="32">
        <v>215673.53</v>
      </c>
      <c r="O977" s="32">
        <v>215673.53</v>
      </c>
    </row>
    <row r="978" spans="1:15" x14ac:dyDescent="0.2">
      <c r="A978" s="1" t="str">
        <f>MID(Tabla1[[#This Row],[Org 2]],1,2)</f>
        <v>10</v>
      </c>
      <c r="B978" s="30" t="s">
        <v>276</v>
      </c>
      <c r="C978" s="30" t="s">
        <v>136</v>
      </c>
      <c r="D978" s="11" t="str">
        <f>VLOOKUP(Tabla1[[#This Row],[Prog.]],Hoja2!B:C,2,FALSE)</f>
        <v>Intervención social</v>
      </c>
      <c r="E978" s="12" t="str">
        <f t="shared" si="36"/>
        <v>1</v>
      </c>
      <c r="F978" s="12" t="str">
        <f t="shared" si="37"/>
        <v>12</v>
      </c>
      <c r="G978" s="30" t="s">
        <v>445</v>
      </c>
      <c r="H978" s="31" t="s">
        <v>446</v>
      </c>
      <c r="I978" s="32">
        <v>962689</v>
      </c>
      <c r="J978" s="32">
        <v>-72000</v>
      </c>
      <c r="K978" s="32">
        <v>890689</v>
      </c>
      <c r="L978" s="32">
        <v>769200.41</v>
      </c>
      <c r="M978" s="32">
        <v>769200.41</v>
      </c>
      <c r="N978" s="32">
        <v>667604.42000000004</v>
      </c>
      <c r="O978" s="32">
        <v>667604.42000000004</v>
      </c>
    </row>
    <row r="979" spans="1:15" x14ac:dyDescent="0.2">
      <c r="A979" s="1" t="str">
        <f>MID(Tabla1[[#This Row],[Org 2]],1,2)</f>
        <v>10</v>
      </c>
      <c r="B979" s="30" t="s">
        <v>276</v>
      </c>
      <c r="C979" s="30" t="s">
        <v>136</v>
      </c>
      <c r="D979" s="11" t="str">
        <f>VLOOKUP(Tabla1[[#This Row],[Prog.]],Hoja2!B:C,2,FALSE)</f>
        <v>Intervención social</v>
      </c>
      <c r="E979" s="12" t="str">
        <f t="shared" si="36"/>
        <v>1</v>
      </c>
      <c r="F979" s="12" t="str">
        <f t="shared" si="37"/>
        <v>12</v>
      </c>
      <c r="G979" s="30" t="s">
        <v>447</v>
      </c>
      <c r="H979" s="31" t="s">
        <v>448</v>
      </c>
      <c r="I979" s="32">
        <v>2390991</v>
      </c>
      <c r="J979" s="32">
        <v>-480000</v>
      </c>
      <c r="K979" s="32">
        <v>1910991</v>
      </c>
      <c r="L979" s="32">
        <v>2058600.03</v>
      </c>
      <c r="M979" s="32">
        <v>2058600.03</v>
      </c>
      <c r="N979" s="32">
        <v>1793924.37</v>
      </c>
      <c r="O979" s="32">
        <v>1793924.37</v>
      </c>
    </row>
    <row r="980" spans="1:15" x14ac:dyDescent="0.2">
      <c r="A980" s="1" t="str">
        <f>MID(Tabla1[[#This Row],[Org 2]],1,2)</f>
        <v>10</v>
      </c>
      <c r="B980" s="30" t="s">
        <v>276</v>
      </c>
      <c r="C980" s="30" t="s">
        <v>136</v>
      </c>
      <c r="D980" s="11" t="str">
        <f>VLOOKUP(Tabla1[[#This Row],[Prog.]],Hoja2!B:C,2,FALSE)</f>
        <v>Intervención social</v>
      </c>
      <c r="E980" s="12" t="str">
        <f t="shared" si="36"/>
        <v>1</v>
      </c>
      <c r="F980" s="12" t="str">
        <f t="shared" si="37"/>
        <v>12</v>
      </c>
      <c r="G980" s="30" t="s">
        <v>449</v>
      </c>
      <c r="H980" s="31" t="s">
        <v>450</v>
      </c>
      <c r="I980" s="32">
        <v>91218</v>
      </c>
      <c r="J980" s="32">
        <v>0</v>
      </c>
      <c r="K980" s="32">
        <v>91218</v>
      </c>
      <c r="L980" s="32">
        <v>133199.28</v>
      </c>
      <c r="M980" s="32">
        <v>133199.28</v>
      </c>
      <c r="N980" s="32">
        <v>101938.39</v>
      </c>
      <c r="O980" s="32">
        <v>101938.39</v>
      </c>
    </row>
    <row r="981" spans="1:15" x14ac:dyDescent="0.2">
      <c r="A981" s="1" t="str">
        <f>MID(Tabla1[[#This Row],[Org 2]],1,2)</f>
        <v>10</v>
      </c>
      <c r="B981" s="30" t="s">
        <v>276</v>
      </c>
      <c r="C981" s="30" t="s">
        <v>136</v>
      </c>
      <c r="D981" s="11" t="str">
        <f>VLOOKUP(Tabla1[[#This Row],[Prog.]],Hoja2!B:C,2,FALSE)</f>
        <v>Intervención social</v>
      </c>
      <c r="E981" s="12" t="str">
        <f t="shared" si="36"/>
        <v>1</v>
      </c>
      <c r="F981" s="12" t="str">
        <f t="shared" si="37"/>
        <v>13</v>
      </c>
      <c r="G981" s="30" t="s">
        <v>451</v>
      </c>
      <c r="H981" s="31" t="s">
        <v>434</v>
      </c>
      <c r="I981" s="32">
        <v>184140</v>
      </c>
      <c r="J981" s="32">
        <v>0</v>
      </c>
      <c r="K981" s="32">
        <v>184140</v>
      </c>
      <c r="L981" s="32">
        <v>162758.60999999999</v>
      </c>
      <c r="M981" s="32">
        <v>162758.60999999999</v>
      </c>
      <c r="N981" s="32">
        <v>140749.92000000001</v>
      </c>
      <c r="O981" s="32">
        <v>140749.92000000001</v>
      </c>
    </row>
    <row r="982" spans="1:15" x14ac:dyDescent="0.2">
      <c r="A982" s="1" t="str">
        <f>MID(Tabla1[[#This Row],[Org 2]],1,2)</f>
        <v>10</v>
      </c>
      <c r="B982" s="30" t="s">
        <v>276</v>
      </c>
      <c r="C982" s="30" t="s">
        <v>136</v>
      </c>
      <c r="D982" s="11" t="str">
        <f>VLOOKUP(Tabla1[[#This Row],[Prog.]],Hoja2!B:C,2,FALSE)</f>
        <v>Intervención social</v>
      </c>
      <c r="E982" s="12" t="str">
        <f t="shared" si="36"/>
        <v>1</v>
      </c>
      <c r="F982" s="12" t="str">
        <f t="shared" si="37"/>
        <v>13</v>
      </c>
      <c r="G982" s="30" t="s">
        <v>452</v>
      </c>
      <c r="H982" s="31" t="s">
        <v>453</v>
      </c>
      <c r="I982" s="32">
        <v>163872</v>
      </c>
      <c r="J982" s="32">
        <v>0</v>
      </c>
      <c r="K982" s="32">
        <v>163872</v>
      </c>
      <c r="L982" s="32">
        <v>146776.93</v>
      </c>
      <c r="M982" s="32">
        <v>146776.93</v>
      </c>
      <c r="N982" s="32">
        <v>128416.04</v>
      </c>
      <c r="O982" s="32">
        <v>128416.04</v>
      </c>
    </row>
    <row r="983" spans="1:15" x14ac:dyDescent="0.2">
      <c r="A983" s="1" t="str">
        <f>MID(Tabla1[[#This Row],[Org 2]],1,2)</f>
        <v>10</v>
      </c>
      <c r="B983" s="30" t="s">
        <v>276</v>
      </c>
      <c r="C983" s="30" t="s">
        <v>136</v>
      </c>
      <c r="D983" s="11" t="str">
        <f>VLOOKUP(Tabla1[[#This Row],[Prog.]],Hoja2!B:C,2,FALSE)</f>
        <v>Intervención social</v>
      </c>
      <c r="E983" s="12" t="str">
        <f t="shared" si="36"/>
        <v>1</v>
      </c>
      <c r="F983" s="12" t="str">
        <f t="shared" si="37"/>
        <v>13</v>
      </c>
      <c r="G983" s="30" t="s">
        <v>454</v>
      </c>
      <c r="H983" s="31" t="s">
        <v>455</v>
      </c>
      <c r="I983" s="32">
        <v>0</v>
      </c>
      <c r="J983" s="32">
        <v>0</v>
      </c>
      <c r="K983" s="32">
        <v>0</v>
      </c>
      <c r="L983" s="32">
        <v>3000</v>
      </c>
      <c r="M983" s="32">
        <v>3000</v>
      </c>
      <c r="N983" s="32">
        <v>2991.16</v>
      </c>
      <c r="O983" s="32">
        <v>2991.16</v>
      </c>
    </row>
    <row r="984" spans="1:15" x14ac:dyDescent="0.2">
      <c r="A984" s="1" t="str">
        <f>MID(Tabla1[[#This Row],[Org 2]],1,2)</f>
        <v>10</v>
      </c>
      <c r="B984" s="30" t="s">
        <v>276</v>
      </c>
      <c r="C984" s="30" t="s">
        <v>136</v>
      </c>
      <c r="D984" s="11" t="str">
        <f>VLOOKUP(Tabla1[[#This Row],[Prog.]],Hoja2!B:C,2,FALSE)</f>
        <v>Intervención social</v>
      </c>
      <c r="E984" s="12" t="str">
        <f t="shared" si="36"/>
        <v>1</v>
      </c>
      <c r="F984" s="12" t="str">
        <f t="shared" si="37"/>
        <v>14</v>
      </c>
      <c r="G984" s="30" t="s">
        <v>456</v>
      </c>
      <c r="H984" s="31" t="s">
        <v>457</v>
      </c>
      <c r="I984" s="32">
        <v>400000</v>
      </c>
      <c r="J984" s="32">
        <v>625000</v>
      </c>
      <c r="K984" s="32">
        <v>1025000</v>
      </c>
      <c r="L984" s="32">
        <v>1039787.57</v>
      </c>
      <c r="M984" s="32">
        <v>1039787.57</v>
      </c>
      <c r="N984" s="32">
        <v>1018886.91</v>
      </c>
      <c r="O984" s="32">
        <v>1018886.91</v>
      </c>
    </row>
    <row r="985" spans="1:15" x14ac:dyDescent="0.2">
      <c r="A985" s="1" t="str">
        <f>MID(Tabla1[[#This Row],[Org 2]],1,2)</f>
        <v>10</v>
      </c>
      <c r="B985" s="30" t="s">
        <v>276</v>
      </c>
      <c r="C985" s="30" t="s">
        <v>136</v>
      </c>
      <c r="D985" s="11" t="str">
        <f>VLOOKUP(Tabla1[[#This Row],[Prog.]],Hoja2!B:C,2,FALSE)</f>
        <v>Intervención social</v>
      </c>
      <c r="E985" s="12" t="str">
        <f t="shared" si="36"/>
        <v>1</v>
      </c>
      <c r="F985" s="12" t="str">
        <f t="shared" si="37"/>
        <v>15</v>
      </c>
      <c r="G985" s="30" t="s">
        <v>573</v>
      </c>
      <c r="H985" s="31" t="s">
        <v>574</v>
      </c>
      <c r="I985" s="32">
        <v>0</v>
      </c>
      <c r="J985" s="32">
        <v>72000</v>
      </c>
      <c r="K985" s="32">
        <v>72000</v>
      </c>
      <c r="L985" s="32">
        <v>72000</v>
      </c>
      <c r="M985" s="32">
        <v>72000</v>
      </c>
      <c r="N985" s="32">
        <v>2296.14</v>
      </c>
      <c r="O985" s="32">
        <v>2296.14</v>
      </c>
    </row>
    <row r="986" spans="1:15" x14ac:dyDescent="0.2">
      <c r="A986" s="1" t="str">
        <f>MID(Tabla1[[#This Row],[Org 2]],1,2)</f>
        <v>10</v>
      </c>
      <c r="B986" s="30" t="s">
        <v>276</v>
      </c>
      <c r="C986" s="30" t="s">
        <v>136</v>
      </c>
      <c r="D986" s="11" t="str">
        <f>VLOOKUP(Tabla1[[#This Row],[Prog.]],Hoja2!B:C,2,FALSE)</f>
        <v>Intervención social</v>
      </c>
      <c r="E986" s="12" t="str">
        <f t="shared" si="36"/>
        <v>2</v>
      </c>
      <c r="F986" s="12" t="str">
        <f t="shared" si="37"/>
        <v>21</v>
      </c>
      <c r="G986" s="30" t="s">
        <v>462</v>
      </c>
      <c r="H986" s="31" t="s">
        <v>463</v>
      </c>
      <c r="I986" s="32">
        <v>35620</v>
      </c>
      <c r="J986" s="32">
        <v>0</v>
      </c>
      <c r="K986" s="32">
        <v>35620</v>
      </c>
      <c r="L986" s="32">
        <v>33924.519999999997</v>
      </c>
      <c r="M986" s="32">
        <v>20152.57</v>
      </c>
      <c r="N986" s="32">
        <v>17538.900000000001</v>
      </c>
      <c r="O986" s="32">
        <v>17538.900000000001</v>
      </c>
    </row>
    <row r="987" spans="1:15" x14ac:dyDescent="0.2">
      <c r="A987" s="1" t="str">
        <f>MID(Tabla1[[#This Row],[Org 2]],1,2)</f>
        <v>10</v>
      </c>
      <c r="B987" s="30" t="s">
        <v>276</v>
      </c>
      <c r="C987" s="30" t="s">
        <v>136</v>
      </c>
      <c r="D987" s="11" t="str">
        <f>VLOOKUP(Tabla1[[#This Row],[Prog.]],Hoja2!B:C,2,FALSE)</f>
        <v>Intervención social</v>
      </c>
      <c r="E987" s="12" t="str">
        <f t="shared" si="36"/>
        <v>2</v>
      </c>
      <c r="F987" s="12" t="str">
        <f t="shared" si="37"/>
        <v>21</v>
      </c>
      <c r="G987" s="30" t="s">
        <v>464</v>
      </c>
      <c r="H987" s="31" t="s">
        <v>465</v>
      </c>
      <c r="I987" s="32">
        <v>46000</v>
      </c>
      <c r="J987" s="32">
        <v>0</v>
      </c>
      <c r="K987" s="32">
        <v>46000</v>
      </c>
      <c r="L987" s="32">
        <v>49115.34</v>
      </c>
      <c r="M987" s="32">
        <v>49115.34</v>
      </c>
      <c r="N987" s="32">
        <v>34340.870000000003</v>
      </c>
      <c r="O987" s="32">
        <v>34340.870000000003</v>
      </c>
    </row>
    <row r="988" spans="1:15" x14ac:dyDescent="0.2">
      <c r="A988" s="1" t="str">
        <f>MID(Tabla1[[#This Row],[Org 2]],1,2)</f>
        <v>10</v>
      </c>
      <c r="B988" s="30" t="s">
        <v>276</v>
      </c>
      <c r="C988" s="30" t="s">
        <v>136</v>
      </c>
      <c r="D988" s="11" t="str">
        <f>VLOOKUP(Tabla1[[#This Row],[Prog.]],Hoja2!B:C,2,FALSE)</f>
        <v>Intervención social</v>
      </c>
      <c r="E988" s="12" t="str">
        <f t="shared" si="36"/>
        <v>2</v>
      </c>
      <c r="F988" s="12" t="str">
        <f t="shared" si="37"/>
        <v>21</v>
      </c>
      <c r="G988" s="30" t="s">
        <v>575</v>
      </c>
      <c r="H988" s="31" t="s">
        <v>541</v>
      </c>
      <c r="I988" s="32">
        <v>100</v>
      </c>
      <c r="J988" s="32">
        <v>0</v>
      </c>
      <c r="K988" s="32">
        <v>100</v>
      </c>
      <c r="L988" s="32">
        <v>0</v>
      </c>
      <c r="M988" s="32">
        <v>0</v>
      </c>
      <c r="N988" s="32">
        <v>0</v>
      </c>
      <c r="O988" s="32">
        <v>0</v>
      </c>
    </row>
    <row r="989" spans="1:15" x14ac:dyDescent="0.2">
      <c r="A989" s="1" t="str">
        <f>MID(Tabla1[[#This Row],[Org 2]],1,2)</f>
        <v>10</v>
      </c>
      <c r="B989" s="30" t="s">
        <v>276</v>
      </c>
      <c r="C989" s="30" t="s">
        <v>136</v>
      </c>
      <c r="D989" s="11" t="str">
        <f>VLOOKUP(Tabla1[[#This Row],[Prog.]],Hoja2!B:C,2,FALSE)</f>
        <v>Intervención social</v>
      </c>
      <c r="E989" s="12" t="str">
        <f t="shared" si="36"/>
        <v>2</v>
      </c>
      <c r="F989" s="12" t="str">
        <f t="shared" si="37"/>
        <v>22</v>
      </c>
      <c r="G989" s="30" t="s">
        <v>472</v>
      </c>
      <c r="H989" s="31" t="s">
        <v>473</v>
      </c>
      <c r="I989" s="32">
        <v>50000</v>
      </c>
      <c r="J989" s="32">
        <v>0</v>
      </c>
      <c r="K989" s="32">
        <v>50000</v>
      </c>
      <c r="L989" s="32">
        <v>50000</v>
      </c>
      <c r="M989" s="32">
        <v>50000</v>
      </c>
      <c r="N989" s="32">
        <v>31596.45</v>
      </c>
      <c r="O989" s="32">
        <v>31596.45</v>
      </c>
    </row>
    <row r="990" spans="1:15" x14ac:dyDescent="0.2">
      <c r="A990" s="1" t="str">
        <f>MID(Tabla1[[#This Row],[Org 2]],1,2)</f>
        <v>10</v>
      </c>
      <c r="B990" s="30" t="s">
        <v>276</v>
      </c>
      <c r="C990" s="30" t="s">
        <v>136</v>
      </c>
      <c r="D990" s="11" t="str">
        <f>VLOOKUP(Tabla1[[#This Row],[Prog.]],Hoja2!B:C,2,FALSE)</f>
        <v>Intervención social</v>
      </c>
      <c r="E990" s="12" t="str">
        <f t="shared" si="36"/>
        <v>2</v>
      </c>
      <c r="F990" s="12" t="str">
        <f t="shared" si="37"/>
        <v>22</v>
      </c>
      <c r="G990" s="30" t="s">
        <v>606</v>
      </c>
      <c r="H990" s="31" t="s">
        <v>607</v>
      </c>
      <c r="I990" s="32">
        <v>60000</v>
      </c>
      <c r="J990" s="32">
        <v>0</v>
      </c>
      <c r="K990" s="32">
        <v>60000</v>
      </c>
      <c r="L990" s="32">
        <v>60767.8</v>
      </c>
      <c r="M990" s="32">
        <v>60767.8</v>
      </c>
      <c r="N990" s="32">
        <v>29400.25</v>
      </c>
      <c r="O990" s="32">
        <v>29400.25</v>
      </c>
    </row>
    <row r="991" spans="1:15" x14ac:dyDescent="0.2">
      <c r="A991" s="1" t="str">
        <f>MID(Tabla1[[#This Row],[Org 2]],1,2)</f>
        <v>10</v>
      </c>
      <c r="B991" s="30" t="s">
        <v>276</v>
      </c>
      <c r="C991" s="30" t="s">
        <v>136</v>
      </c>
      <c r="D991" s="11" t="str">
        <f>VLOOKUP(Tabla1[[#This Row],[Prog.]],Hoja2!B:C,2,FALSE)</f>
        <v>Intervención social</v>
      </c>
      <c r="E991" s="12" t="str">
        <f t="shared" si="36"/>
        <v>2</v>
      </c>
      <c r="F991" s="12" t="str">
        <f t="shared" si="37"/>
        <v>22</v>
      </c>
      <c r="G991" s="30" t="s">
        <v>578</v>
      </c>
      <c r="H991" s="31" t="s">
        <v>579</v>
      </c>
      <c r="I991" s="32">
        <v>2170</v>
      </c>
      <c r="J991" s="32">
        <v>0</v>
      </c>
      <c r="K991" s="32">
        <v>2170</v>
      </c>
      <c r="L991" s="32">
        <v>1072.27</v>
      </c>
      <c r="M991" s="32">
        <v>1072.27</v>
      </c>
      <c r="N991" s="32">
        <v>0</v>
      </c>
      <c r="O991" s="32">
        <v>0</v>
      </c>
    </row>
    <row r="992" spans="1:15" x14ac:dyDescent="0.2">
      <c r="A992" s="1" t="str">
        <f>MID(Tabla1[[#This Row],[Org 2]],1,2)</f>
        <v>10</v>
      </c>
      <c r="B992" s="30" t="s">
        <v>276</v>
      </c>
      <c r="C992" s="30" t="s">
        <v>136</v>
      </c>
      <c r="D992" s="11" t="str">
        <f>VLOOKUP(Tabla1[[#This Row],[Prog.]],Hoja2!B:C,2,FALSE)</f>
        <v>Intervención social</v>
      </c>
      <c r="E992" s="12" t="str">
        <f t="shared" si="36"/>
        <v>2</v>
      </c>
      <c r="F992" s="12" t="str">
        <f t="shared" si="37"/>
        <v>22</v>
      </c>
      <c r="G992" s="30" t="s">
        <v>680</v>
      </c>
      <c r="H992" s="31" t="s">
        <v>681</v>
      </c>
      <c r="I992" s="32">
        <v>300</v>
      </c>
      <c r="J992" s="32">
        <v>0</v>
      </c>
      <c r="K992" s="32">
        <v>300</v>
      </c>
      <c r="L992" s="32">
        <v>0</v>
      </c>
      <c r="M992" s="32">
        <v>0</v>
      </c>
      <c r="N992" s="32">
        <v>0</v>
      </c>
      <c r="O992" s="32">
        <v>0</v>
      </c>
    </row>
    <row r="993" spans="1:15" x14ac:dyDescent="0.2">
      <c r="A993" s="1" t="str">
        <f>MID(Tabla1[[#This Row],[Org 2]],1,2)</f>
        <v>10</v>
      </c>
      <c r="B993" s="30" t="s">
        <v>276</v>
      </c>
      <c r="C993" s="30" t="s">
        <v>136</v>
      </c>
      <c r="D993" s="11" t="str">
        <f>VLOOKUP(Tabla1[[#This Row],[Prog.]],Hoja2!B:C,2,FALSE)</f>
        <v>Intervención social</v>
      </c>
      <c r="E993" s="12" t="str">
        <f t="shared" si="36"/>
        <v>2</v>
      </c>
      <c r="F993" s="12" t="str">
        <f t="shared" si="37"/>
        <v>22</v>
      </c>
      <c r="G993" s="30" t="s">
        <v>476</v>
      </c>
      <c r="H993" s="31" t="s">
        <v>477</v>
      </c>
      <c r="I993" s="32">
        <v>7000</v>
      </c>
      <c r="J993" s="32">
        <v>0</v>
      </c>
      <c r="K993" s="32">
        <v>7000</v>
      </c>
      <c r="L993" s="32">
        <v>648.87</v>
      </c>
      <c r="M993" s="32">
        <v>648.87</v>
      </c>
      <c r="N993" s="32">
        <v>79.08</v>
      </c>
      <c r="O993" s="32">
        <v>79.08</v>
      </c>
    </row>
    <row r="994" spans="1:15" x14ac:dyDescent="0.2">
      <c r="A994" s="1" t="str">
        <f>MID(Tabla1[[#This Row],[Org 2]],1,2)</f>
        <v>10</v>
      </c>
      <c r="B994" s="30" t="s">
        <v>276</v>
      </c>
      <c r="C994" s="30" t="s">
        <v>136</v>
      </c>
      <c r="D994" s="11" t="str">
        <f>VLOOKUP(Tabla1[[#This Row],[Prog.]],Hoja2!B:C,2,FALSE)</f>
        <v>Intervención social</v>
      </c>
      <c r="E994" s="12" t="str">
        <f t="shared" si="36"/>
        <v>2</v>
      </c>
      <c r="F994" s="12" t="str">
        <f t="shared" si="37"/>
        <v>22</v>
      </c>
      <c r="G994" s="30" t="s">
        <v>554</v>
      </c>
      <c r="H994" s="31" t="s">
        <v>555</v>
      </c>
      <c r="I994" s="32">
        <v>500</v>
      </c>
      <c r="J994" s="32">
        <v>0</v>
      </c>
      <c r="K994" s="32">
        <v>500</v>
      </c>
      <c r="L994" s="32">
        <v>0</v>
      </c>
      <c r="M994" s="32">
        <v>0</v>
      </c>
      <c r="N994" s="32">
        <v>0</v>
      </c>
      <c r="O994" s="32">
        <v>0</v>
      </c>
    </row>
    <row r="995" spans="1:15" x14ac:dyDescent="0.2">
      <c r="A995" s="1" t="str">
        <f>MID(Tabla1[[#This Row],[Org 2]],1,2)</f>
        <v>10</v>
      </c>
      <c r="B995" s="30" t="s">
        <v>276</v>
      </c>
      <c r="C995" s="30" t="s">
        <v>136</v>
      </c>
      <c r="D995" s="11" t="str">
        <f>VLOOKUP(Tabla1[[#This Row],[Prog.]],Hoja2!B:C,2,FALSE)</f>
        <v>Intervención social</v>
      </c>
      <c r="E995" s="12" t="str">
        <f t="shared" si="36"/>
        <v>2</v>
      </c>
      <c r="F995" s="12" t="str">
        <f t="shared" si="37"/>
        <v>22</v>
      </c>
      <c r="G995" s="30" t="s">
        <v>480</v>
      </c>
      <c r="H995" s="31" t="s">
        <v>481</v>
      </c>
      <c r="I995" s="32">
        <v>200</v>
      </c>
      <c r="J995" s="32">
        <v>0</v>
      </c>
      <c r="K995" s="32">
        <v>200</v>
      </c>
      <c r="L995" s="32">
        <v>0</v>
      </c>
      <c r="M995" s="32">
        <v>0</v>
      </c>
      <c r="N995" s="32">
        <v>0</v>
      </c>
      <c r="O995" s="32">
        <v>0</v>
      </c>
    </row>
    <row r="996" spans="1:15" x14ac:dyDescent="0.2">
      <c r="A996" s="1" t="str">
        <f>MID(Tabla1[[#This Row],[Org 2]],1,2)</f>
        <v>10</v>
      </c>
      <c r="B996" s="30" t="s">
        <v>276</v>
      </c>
      <c r="C996" s="30" t="s">
        <v>136</v>
      </c>
      <c r="D996" s="11" t="str">
        <f>VLOOKUP(Tabla1[[#This Row],[Prog.]],Hoja2!B:C,2,FALSE)</f>
        <v>Intervención social</v>
      </c>
      <c r="E996" s="12" t="str">
        <f t="shared" si="36"/>
        <v>2</v>
      </c>
      <c r="F996" s="12" t="str">
        <f t="shared" si="37"/>
        <v>22</v>
      </c>
      <c r="G996" s="30" t="s">
        <v>805</v>
      </c>
      <c r="H996" s="31" t="s">
        <v>806</v>
      </c>
      <c r="I996" s="32">
        <v>10000</v>
      </c>
      <c r="J996" s="32">
        <v>0</v>
      </c>
      <c r="K996" s="32">
        <v>10000</v>
      </c>
      <c r="L996" s="32">
        <v>5500</v>
      </c>
      <c r="M996" s="32">
        <v>5500</v>
      </c>
      <c r="N996" s="32">
        <v>3868</v>
      </c>
      <c r="O996" s="32">
        <v>3868</v>
      </c>
    </row>
    <row r="997" spans="1:15" x14ac:dyDescent="0.2">
      <c r="A997" s="1" t="str">
        <f>MID(Tabla1[[#This Row],[Org 2]],1,2)</f>
        <v>10</v>
      </c>
      <c r="B997" s="30" t="s">
        <v>276</v>
      </c>
      <c r="C997" s="30" t="s">
        <v>136</v>
      </c>
      <c r="D997" s="11" t="str">
        <f>VLOOKUP(Tabla1[[#This Row],[Prog.]],Hoja2!B:C,2,FALSE)</f>
        <v>Intervención social</v>
      </c>
      <c r="E997" s="12" t="str">
        <f t="shared" si="36"/>
        <v>2</v>
      </c>
      <c r="F997" s="12" t="str">
        <f t="shared" si="37"/>
        <v>22</v>
      </c>
      <c r="G997" s="30" t="s">
        <v>807</v>
      </c>
      <c r="H997" s="31" t="s">
        <v>808</v>
      </c>
      <c r="I997" s="32">
        <v>4000</v>
      </c>
      <c r="J997" s="32">
        <v>0</v>
      </c>
      <c r="K997" s="32">
        <v>4000</v>
      </c>
      <c r="L997" s="32">
        <v>0</v>
      </c>
      <c r="M997" s="32">
        <v>0</v>
      </c>
      <c r="N997" s="32">
        <v>0</v>
      </c>
      <c r="O997" s="32">
        <v>0</v>
      </c>
    </row>
    <row r="998" spans="1:15" x14ac:dyDescent="0.2">
      <c r="A998" s="1" t="str">
        <f>MID(Tabla1[[#This Row],[Org 2]],1,2)</f>
        <v>10</v>
      </c>
      <c r="B998" s="30" t="s">
        <v>276</v>
      </c>
      <c r="C998" s="30" t="s">
        <v>136</v>
      </c>
      <c r="D998" s="11" t="str">
        <f>VLOOKUP(Tabla1[[#This Row],[Prog.]],Hoja2!B:C,2,FALSE)</f>
        <v>Intervención social</v>
      </c>
      <c r="E998" s="12" t="str">
        <f t="shared" si="36"/>
        <v>2</v>
      </c>
      <c r="F998" s="12" t="str">
        <f t="shared" si="37"/>
        <v>22</v>
      </c>
      <c r="G998" s="30" t="s">
        <v>484</v>
      </c>
      <c r="H998" s="31" t="s">
        <v>485</v>
      </c>
      <c r="I998" s="32">
        <v>29800</v>
      </c>
      <c r="J998" s="32">
        <v>0</v>
      </c>
      <c r="K998" s="32">
        <v>29800</v>
      </c>
      <c r="L998" s="32">
        <v>34855.94</v>
      </c>
      <c r="M998" s="32">
        <v>34855.94</v>
      </c>
      <c r="N998" s="32">
        <v>19050.400000000001</v>
      </c>
      <c r="O998" s="32">
        <v>19050.400000000001</v>
      </c>
    </row>
    <row r="999" spans="1:15" x14ac:dyDescent="0.2">
      <c r="A999" s="1" t="str">
        <f>MID(Tabla1[[#This Row],[Org 2]],1,2)</f>
        <v>10</v>
      </c>
      <c r="B999" s="30" t="s">
        <v>276</v>
      </c>
      <c r="C999" s="30" t="s">
        <v>136</v>
      </c>
      <c r="D999" s="11" t="str">
        <f>VLOOKUP(Tabla1[[#This Row],[Prog.]],Hoja2!B:C,2,FALSE)</f>
        <v>Intervención social</v>
      </c>
      <c r="E999" s="12" t="str">
        <f t="shared" si="36"/>
        <v>2</v>
      </c>
      <c r="F999" s="12" t="str">
        <f t="shared" si="37"/>
        <v>22</v>
      </c>
      <c r="G999" s="30" t="s">
        <v>486</v>
      </c>
      <c r="H999" s="31" t="s">
        <v>487</v>
      </c>
      <c r="I999" s="32">
        <v>73910</v>
      </c>
      <c r="J999" s="32">
        <v>0</v>
      </c>
      <c r="K999" s="32">
        <v>73910</v>
      </c>
      <c r="L999" s="32">
        <v>74369.5</v>
      </c>
      <c r="M999" s="32">
        <v>74369.5</v>
      </c>
      <c r="N999" s="32">
        <v>54099.69</v>
      </c>
      <c r="O999" s="32">
        <v>54099.69</v>
      </c>
    </row>
    <row r="1000" spans="1:15" x14ac:dyDescent="0.2">
      <c r="A1000" s="1" t="str">
        <f>MID(Tabla1[[#This Row],[Org 2]],1,2)</f>
        <v>10</v>
      </c>
      <c r="B1000" s="30" t="s">
        <v>276</v>
      </c>
      <c r="C1000" s="30" t="s">
        <v>136</v>
      </c>
      <c r="D1000" s="11" t="str">
        <f>VLOOKUP(Tabla1[[#This Row],[Prog.]],Hoja2!B:C,2,FALSE)</f>
        <v>Intervención social</v>
      </c>
      <c r="E1000" s="12" t="str">
        <f t="shared" si="36"/>
        <v>2</v>
      </c>
      <c r="F1000" s="12" t="str">
        <f t="shared" si="37"/>
        <v>22</v>
      </c>
      <c r="G1000" s="30" t="s">
        <v>488</v>
      </c>
      <c r="H1000" s="31" t="s">
        <v>489</v>
      </c>
      <c r="I1000" s="32">
        <v>8000</v>
      </c>
      <c r="J1000" s="32">
        <v>0</v>
      </c>
      <c r="K1000" s="32">
        <v>8000</v>
      </c>
      <c r="L1000" s="32">
        <v>7024.06</v>
      </c>
      <c r="M1000" s="32">
        <v>7024.06</v>
      </c>
      <c r="N1000" s="32">
        <v>2971.77</v>
      </c>
      <c r="O1000" s="32">
        <v>2971.77</v>
      </c>
    </row>
    <row r="1001" spans="1:15" x14ac:dyDescent="0.2">
      <c r="A1001" s="1" t="str">
        <f>MID(Tabla1[[#This Row],[Org 2]],1,2)</f>
        <v>10</v>
      </c>
      <c r="B1001" s="30" t="s">
        <v>276</v>
      </c>
      <c r="C1001" s="30" t="s">
        <v>136</v>
      </c>
      <c r="D1001" s="11" t="str">
        <f>VLOOKUP(Tabla1[[#This Row],[Prog.]],Hoja2!B:C,2,FALSE)</f>
        <v>Intervención social</v>
      </c>
      <c r="E1001" s="12" t="str">
        <f t="shared" si="36"/>
        <v>2</v>
      </c>
      <c r="F1001" s="12" t="str">
        <f t="shared" si="37"/>
        <v>22</v>
      </c>
      <c r="G1001" s="30" t="s">
        <v>490</v>
      </c>
      <c r="H1001" s="31" t="s">
        <v>491</v>
      </c>
      <c r="I1001" s="32">
        <v>24046146</v>
      </c>
      <c r="J1001" s="32">
        <v>259986.65</v>
      </c>
      <c r="K1001" s="32">
        <v>24306132.649999999</v>
      </c>
      <c r="L1001" s="32">
        <v>24301736.98</v>
      </c>
      <c r="M1001" s="32">
        <v>24292672.440000001</v>
      </c>
      <c r="N1001" s="32">
        <v>17591824.600000001</v>
      </c>
      <c r="O1001" s="32">
        <v>17589604.600000001</v>
      </c>
    </row>
    <row r="1002" spans="1:15" x14ac:dyDescent="0.2">
      <c r="A1002" s="1" t="str">
        <f>MID(Tabla1[[#This Row],[Org 2]],1,2)</f>
        <v>10</v>
      </c>
      <c r="B1002" s="30" t="s">
        <v>276</v>
      </c>
      <c r="C1002" s="30" t="s">
        <v>136</v>
      </c>
      <c r="D1002" s="11" t="str">
        <f>VLOOKUP(Tabla1[[#This Row],[Prog.]],Hoja2!B:C,2,FALSE)</f>
        <v>Intervención social</v>
      </c>
      <c r="E1002" s="12" t="str">
        <f t="shared" si="36"/>
        <v>2</v>
      </c>
      <c r="F1002" s="12" t="str">
        <f t="shared" si="37"/>
        <v>23</v>
      </c>
      <c r="G1002" s="30" t="s">
        <v>492</v>
      </c>
      <c r="H1002" s="31" t="s">
        <v>493</v>
      </c>
      <c r="I1002" s="32">
        <v>800</v>
      </c>
      <c r="J1002" s="32">
        <v>0</v>
      </c>
      <c r="K1002" s="32">
        <v>800</v>
      </c>
      <c r="L1002" s="32">
        <v>93.5</v>
      </c>
      <c r="M1002" s="32">
        <v>93.5</v>
      </c>
      <c r="N1002" s="32">
        <v>93.5</v>
      </c>
      <c r="O1002" s="32">
        <v>93.5</v>
      </c>
    </row>
    <row r="1003" spans="1:15" x14ac:dyDescent="0.2">
      <c r="A1003" s="1" t="str">
        <f>MID(Tabla1[[#This Row],[Org 2]],1,2)</f>
        <v>10</v>
      </c>
      <c r="B1003" s="30" t="s">
        <v>276</v>
      </c>
      <c r="C1003" s="30" t="s">
        <v>136</v>
      </c>
      <c r="D1003" s="11" t="str">
        <f>VLOOKUP(Tabla1[[#This Row],[Prog.]],Hoja2!B:C,2,FALSE)</f>
        <v>Intervención social</v>
      </c>
      <c r="E1003" s="12" t="str">
        <f t="shared" si="36"/>
        <v>2</v>
      </c>
      <c r="F1003" s="12" t="str">
        <f t="shared" si="37"/>
        <v>23</v>
      </c>
      <c r="G1003" s="30" t="s">
        <v>494</v>
      </c>
      <c r="H1003" s="31" t="s">
        <v>495</v>
      </c>
      <c r="I1003" s="32">
        <v>400</v>
      </c>
      <c r="J1003" s="32">
        <v>0</v>
      </c>
      <c r="K1003" s="32">
        <v>400</v>
      </c>
      <c r="L1003" s="32">
        <v>66.45</v>
      </c>
      <c r="M1003" s="32">
        <v>66.45</v>
      </c>
      <c r="N1003" s="32">
        <v>66.45</v>
      </c>
      <c r="O1003" s="32">
        <v>66.45</v>
      </c>
    </row>
    <row r="1004" spans="1:15" x14ac:dyDescent="0.2">
      <c r="A1004" s="1" t="str">
        <f>MID(Tabla1[[#This Row],[Org 2]],1,2)</f>
        <v>10</v>
      </c>
      <c r="B1004" s="30" t="s">
        <v>276</v>
      </c>
      <c r="C1004" s="30" t="s">
        <v>136</v>
      </c>
      <c r="D1004" s="11" t="str">
        <f>VLOOKUP(Tabla1[[#This Row],[Prog.]],Hoja2!B:C,2,FALSE)</f>
        <v>Intervención social</v>
      </c>
      <c r="E1004" s="12" t="str">
        <f t="shared" si="36"/>
        <v>4</v>
      </c>
      <c r="F1004" s="12" t="str">
        <f t="shared" si="37"/>
        <v>48</v>
      </c>
      <c r="G1004" s="30" t="s">
        <v>729</v>
      </c>
      <c r="H1004" s="31" t="s">
        <v>730</v>
      </c>
      <c r="I1004" s="32">
        <v>230000</v>
      </c>
      <c r="J1004" s="32">
        <v>0</v>
      </c>
      <c r="K1004" s="32">
        <v>230000</v>
      </c>
      <c r="L1004" s="32">
        <v>230000</v>
      </c>
      <c r="M1004" s="32">
        <v>230000</v>
      </c>
      <c r="N1004" s="32">
        <v>230000</v>
      </c>
      <c r="O1004" s="32">
        <v>229222.57</v>
      </c>
    </row>
    <row r="1005" spans="1:15" x14ac:dyDescent="0.2">
      <c r="A1005" s="1" t="str">
        <f>MID(Tabla1[[#This Row],[Org 2]],1,2)</f>
        <v>10</v>
      </c>
      <c r="B1005" s="30" t="s">
        <v>276</v>
      </c>
      <c r="C1005" s="30" t="s">
        <v>136</v>
      </c>
      <c r="D1005" s="11" t="str">
        <f>VLOOKUP(Tabla1[[#This Row],[Prog.]],Hoja2!B:C,2,FALSE)</f>
        <v>Intervención social</v>
      </c>
      <c r="E1005" s="12" t="str">
        <f t="shared" si="36"/>
        <v>4</v>
      </c>
      <c r="F1005" s="12" t="str">
        <f t="shared" si="37"/>
        <v>48</v>
      </c>
      <c r="G1005" s="30" t="s">
        <v>809</v>
      </c>
      <c r="H1005" s="31" t="s">
        <v>810</v>
      </c>
      <c r="I1005" s="32">
        <v>1970000</v>
      </c>
      <c r="J1005" s="32">
        <v>0</v>
      </c>
      <c r="K1005" s="32">
        <v>1970000</v>
      </c>
      <c r="L1005" s="32">
        <v>1914240</v>
      </c>
      <c r="M1005" s="32">
        <v>1481916.74</v>
      </c>
      <c r="N1005" s="32">
        <v>1481265.65</v>
      </c>
      <c r="O1005" s="32">
        <v>1481265.65</v>
      </c>
    </row>
    <row r="1006" spans="1:15" x14ac:dyDescent="0.2">
      <c r="A1006" s="1" t="str">
        <f>MID(Tabla1[[#This Row],[Org 2]],1,2)</f>
        <v>10</v>
      </c>
      <c r="B1006" s="30" t="s">
        <v>276</v>
      </c>
      <c r="C1006" s="30" t="s">
        <v>136</v>
      </c>
      <c r="D1006" s="11" t="str">
        <f>VLOOKUP(Tabla1[[#This Row],[Prog.]],Hoja2!B:C,2,FALSE)</f>
        <v>Intervención social</v>
      </c>
      <c r="E1006" s="12" t="str">
        <f t="shared" si="36"/>
        <v>4</v>
      </c>
      <c r="F1006" s="12" t="str">
        <f t="shared" si="37"/>
        <v>48</v>
      </c>
      <c r="G1006" s="30" t="s">
        <v>811</v>
      </c>
      <c r="H1006" s="31" t="s">
        <v>812</v>
      </c>
      <c r="I1006" s="32">
        <v>2000</v>
      </c>
      <c r="J1006" s="32">
        <v>0</v>
      </c>
      <c r="K1006" s="32">
        <v>2000</v>
      </c>
      <c r="L1006" s="32">
        <v>0</v>
      </c>
      <c r="M1006" s="32">
        <v>0</v>
      </c>
      <c r="N1006" s="32">
        <v>0</v>
      </c>
      <c r="O1006" s="32">
        <v>0</v>
      </c>
    </row>
    <row r="1007" spans="1:15" x14ac:dyDescent="0.2">
      <c r="A1007" s="1" t="str">
        <f>MID(Tabla1[[#This Row],[Org 2]],1,2)</f>
        <v>10</v>
      </c>
      <c r="B1007" s="30" t="s">
        <v>276</v>
      </c>
      <c r="C1007" s="30" t="s">
        <v>136</v>
      </c>
      <c r="D1007" s="11" t="str">
        <f>VLOOKUP(Tabla1[[#This Row],[Prog.]],Hoja2!B:C,2,FALSE)</f>
        <v>Intervención social</v>
      </c>
      <c r="E1007" s="12" t="str">
        <f t="shared" si="36"/>
        <v>4</v>
      </c>
      <c r="F1007" s="12" t="str">
        <f t="shared" si="37"/>
        <v>48</v>
      </c>
      <c r="G1007" s="30" t="s">
        <v>892</v>
      </c>
      <c r="H1007" s="31" t="s">
        <v>893</v>
      </c>
      <c r="I1007" s="32">
        <v>0</v>
      </c>
      <c r="J1007" s="32">
        <v>0</v>
      </c>
      <c r="K1007" s="32">
        <v>0</v>
      </c>
      <c r="L1007" s="32">
        <v>0</v>
      </c>
      <c r="M1007" s="32">
        <v>0</v>
      </c>
      <c r="N1007" s="32">
        <v>0</v>
      </c>
      <c r="O1007" s="32">
        <v>0</v>
      </c>
    </row>
    <row r="1008" spans="1:15" x14ac:dyDescent="0.2">
      <c r="A1008" s="1" t="str">
        <f>MID(Tabla1[[#This Row],[Org 2]],1,2)</f>
        <v>10</v>
      </c>
      <c r="B1008" s="30" t="s">
        <v>276</v>
      </c>
      <c r="C1008" s="30" t="s">
        <v>136</v>
      </c>
      <c r="D1008" s="11" t="str">
        <f>VLOOKUP(Tabla1[[#This Row],[Prog.]],Hoja2!B:C,2,FALSE)</f>
        <v>Intervención social</v>
      </c>
      <c r="E1008" s="12" t="str">
        <f t="shared" si="36"/>
        <v>4</v>
      </c>
      <c r="F1008" s="12" t="str">
        <f t="shared" si="37"/>
        <v>48</v>
      </c>
      <c r="G1008" s="30" t="s">
        <v>813</v>
      </c>
      <c r="H1008" s="31" t="s">
        <v>814</v>
      </c>
      <c r="I1008" s="32">
        <v>14960</v>
      </c>
      <c r="J1008" s="32">
        <v>0</v>
      </c>
      <c r="K1008" s="32">
        <v>14960</v>
      </c>
      <c r="L1008" s="32">
        <v>14960</v>
      </c>
      <c r="M1008" s="32">
        <v>14960</v>
      </c>
      <c r="N1008" s="32">
        <v>14960</v>
      </c>
      <c r="O1008" s="32">
        <v>14960</v>
      </c>
    </row>
    <row r="1009" spans="1:15" x14ac:dyDescent="0.2">
      <c r="A1009" s="1" t="str">
        <f>MID(Tabla1[[#This Row],[Org 2]],1,2)</f>
        <v>10</v>
      </c>
      <c r="B1009" s="30" t="s">
        <v>276</v>
      </c>
      <c r="C1009" s="30" t="s">
        <v>136</v>
      </c>
      <c r="D1009" s="11" t="str">
        <f>VLOOKUP(Tabla1[[#This Row],[Prog.]],Hoja2!B:C,2,FALSE)</f>
        <v>Intervención social</v>
      </c>
      <c r="E1009" s="12" t="str">
        <f t="shared" si="36"/>
        <v>4</v>
      </c>
      <c r="F1009" s="12" t="str">
        <f t="shared" si="37"/>
        <v>48</v>
      </c>
      <c r="G1009" s="30" t="s">
        <v>815</v>
      </c>
      <c r="H1009" s="31" t="s">
        <v>816</v>
      </c>
      <c r="I1009" s="32">
        <v>27000</v>
      </c>
      <c r="J1009" s="32">
        <v>0</v>
      </c>
      <c r="K1009" s="32">
        <v>27000</v>
      </c>
      <c r="L1009" s="32">
        <v>27000</v>
      </c>
      <c r="M1009" s="32">
        <v>27000</v>
      </c>
      <c r="N1009" s="32">
        <v>27000</v>
      </c>
      <c r="O1009" s="32">
        <v>27000</v>
      </c>
    </row>
    <row r="1010" spans="1:15" x14ac:dyDescent="0.2">
      <c r="A1010" s="1" t="str">
        <f>MID(Tabla1[[#This Row],[Org 2]],1,2)</f>
        <v>10</v>
      </c>
      <c r="B1010" s="30" t="s">
        <v>276</v>
      </c>
      <c r="C1010" s="30" t="s">
        <v>136</v>
      </c>
      <c r="D1010" s="11" t="str">
        <f>VLOOKUP(Tabla1[[#This Row],[Prog.]],Hoja2!B:C,2,FALSE)</f>
        <v>Intervención social</v>
      </c>
      <c r="E1010" s="12" t="str">
        <f t="shared" si="36"/>
        <v>4</v>
      </c>
      <c r="F1010" s="12" t="str">
        <f t="shared" si="37"/>
        <v>48</v>
      </c>
      <c r="G1010" s="30" t="s">
        <v>817</v>
      </c>
      <c r="H1010" s="31" t="s">
        <v>818</v>
      </c>
      <c r="I1010" s="32">
        <v>10000</v>
      </c>
      <c r="J1010" s="32">
        <v>0</v>
      </c>
      <c r="K1010" s="32">
        <v>10000</v>
      </c>
      <c r="L1010" s="32">
        <v>10000</v>
      </c>
      <c r="M1010" s="32">
        <v>10000</v>
      </c>
      <c r="N1010" s="32">
        <v>10000</v>
      </c>
      <c r="O1010" s="32">
        <v>0</v>
      </c>
    </row>
    <row r="1011" spans="1:15" x14ac:dyDescent="0.2">
      <c r="A1011" s="1" t="str">
        <f>MID(Tabla1[[#This Row],[Org 2]],1,2)</f>
        <v>10</v>
      </c>
      <c r="B1011" s="30" t="s">
        <v>276</v>
      </c>
      <c r="C1011" s="30" t="s">
        <v>136</v>
      </c>
      <c r="D1011" s="11" t="str">
        <f>VLOOKUP(Tabla1[[#This Row],[Prog.]],Hoja2!B:C,2,FALSE)</f>
        <v>Intervención social</v>
      </c>
      <c r="E1011" s="12" t="str">
        <f t="shared" si="36"/>
        <v>4</v>
      </c>
      <c r="F1011" s="12" t="str">
        <f t="shared" si="37"/>
        <v>48</v>
      </c>
      <c r="G1011" s="30" t="s">
        <v>909</v>
      </c>
      <c r="H1011" s="31" t="s">
        <v>910</v>
      </c>
      <c r="I1011" s="32">
        <v>0</v>
      </c>
      <c r="J1011" s="32">
        <v>0</v>
      </c>
      <c r="K1011" s="32">
        <v>0</v>
      </c>
      <c r="L1011" s="32">
        <v>0</v>
      </c>
      <c r="M1011" s="32">
        <v>0</v>
      </c>
      <c r="N1011" s="32">
        <v>0</v>
      </c>
      <c r="O1011" s="32">
        <v>0</v>
      </c>
    </row>
    <row r="1012" spans="1:15" x14ac:dyDescent="0.2">
      <c r="A1012" s="1" t="str">
        <f>MID(Tabla1[[#This Row],[Org 2]],1,2)</f>
        <v>10</v>
      </c>
      <c r="B1012" s="30" t="s">
        <v>276</v>
      </c>
      <c r="C1012" s="30" t="s">
        <v>136</v>
      </c>
      <c r="D1012" s="11" t="str">
        <f>VLOOKUP(Tabla1[[#This Row],[Prog.]],Hoja2!B:C,2,FALSE)</f>
        <v>Intervención social</v>
      </c>
      <c r="E1012" s="12" t="str">
        <f t="shared" si="36"/>
        <v>4</v>
      </c>
      <c r="F1012" s="12" t="str">
        <f t="shared" si="37"/>
        <v>48</v>
      </c>
      <c r="G1012" s="30" t="s">
        <v>945</v>
      </c>
      <c r="H1012" s="31" t="s">
        <v>946</v>
      </c>
      <c r="I1012" s="32">
        <v>0</v>
      </c>
      <c r="J1012" s="32">
        <v>0</v>
      </c>
      <c r="K1012" s="32">
        <v>0</v>
      </c>
      <c r="L1012" s="32">
        <v>0</v>
      </c>
      <c r="M1012" s="32">
        <v>0</v>
      </c>
      <c r="N1012" s="32">
        <v>0</v>
      </c>
      <c r="O1012" s="32">
        <v>0</v>
      </c>
    </row>
    <row r="1013" spans="1:15" x14ac:dyDescent="0.2">
      <c r="A1013" s="1" t="str">
        <f>MID(Tabla1[[#This Row],[Org 2]],1,2)</f>
        <v>10</v>
      </c>
      <c r="B1013" s="30" t="s">
        <v>276</v>
      </c>
      <c r="C1013" s="30" t="s">
        <v>136</v>
      </c>
      <c r="D1013" s="11" t="str">
        <f>VLOOKUP(Tabla1[[#This Row],[Prog.]],Hoja2!B:C,2,FALSE)</f>
        <v>Intervención social</v>
      </c>
      <c r="E1013" s="12" t="str">
        <f t="shared" si="36"/>
        <v>6</v>
      </c>
      <c r="F1013" s="12" t="str">
        <f t="shared" si="37"/>
        <v>62</v>
      </c>
      <c r="G1013" s="30" t="s">
        <v>536</v>
      </c>
      <c r="H1013" s="31" t="s">
        <v>537</v>
      </c>
      <c r="I1013" s="32">
        <v>21444</v>
      </c>
      <c r="J1013" s="32">
        <v>0</v>
      </c>
      <c r="K1013" s="32">
        <v>21444</v>
      </c>
      <c r="L1013" s="32">
        <v>21443.58</v>
      </c>
      <c r="M1013" s="32">
        <v>21443.58</v>
      </c>
      <c r="N1013" s="32">
        <v>21443.58</v>
      </c>
      <c r="O1013" s="32">
        <v>21443.58</v>
      </c>
    </row>
    <row r="1014" spans="1:15" x14ac:dyDescent="0.2">
      <c r="A1014" s="1" t="str">
        <f>MID(Tabla1[[#This Row],[Org 2]],1,2)</f>
        <v>10</v>
      </c>
      <c r="B1014" s="30" t="s">
        <v>276</v>
      </c>
      <c r="C1014" s="30" t="s">
        <v>136</v>
      </c>
      <c r="D1014" s="11" t="str">
        <f>VLOOKUP(Tabla1[[#This Row],[Prog.]],Hoja2!B:C,2,FALSE)</f>
        <v>Intervención social</v>
      </c>
      <c r="E1014" s="12" t="str">
        <f t="shared" si="36"/>
        <v>6</v>
      </c>
      <c r="F1014" s="12" t="str">
        <f t="shared" si="37"/>
        <v>63</v>
      </c>
      <c r="G1014" s="30" t="s">
        <v>544</v>
      </c>
      <c r="H1014" s="31" t="s">
        <v>537</v>
      </c>
      <c r="I1014" s="32">
        <v>53000</v>
      </c>
      <c r="J1014" s="32">
        <v>0</v>
      </c>
      <c r="K1014" s="32">
        <v>53000</v>
      </c>
      <c r="L1014" s="32">
        <v>42004.05</v>
      </c>
      <c r="M1014" s="32">
        <v>42004.05</v>
      </c>
      <c r="N1014" s="32">
        <v>42004.05</v>
      </c>
      <c r="O1014" s="32">
        <v>42004.05</v>
      </c>
    </row>
    <row r="1015" spans="1:15" x14ac:dyDescent="0.2">
      <c r="A1015" s="1" t="str">
        <f>MID(Tabla1[[#This Row],[Org 2]],1,2)</f>
        <v>10</v>
      </c>
      <c r="B1015" s="30" t="s">
        <v>276</v>
      </c>
      <c r="C1015" s="30" t="s">
        <v>136</v>
      </c>
      <c r="D1015" s="11" t="str">
        <f>VLOOKUP(Tabla1[[#This Row],[Prog.]],Hoja2!B:C,2,FALSE)</f>
        <v>Intervención social</v>
      </c>
      <c r="E1015" s="12" t="str">
        <f t="shared" si="36"/>
        <v>6</v>
      </c>
      <c r="F1015" s="12" t="str">
        <f t="shared" si="37"/>
        <v>63</v>
      </c>
      <c r="G1015" s="30" t="s">
        <v>545</v>
      </c>
      <c r="H1015" s="31" t="s">
        <v>539</v>
      </c>
      <c r="I1015" s="32">
        <v>1500</v>
      </c>
      <c r="J1015" s="32">
        <v>2000</v>
      </c>
      <c r="K1015" s="32">
        <v>3500</v>
      </c>
      <c r="L1015" s="32">
        <v>2402.5500000000002</v>
      </c>
      <c r="M1015" s="32">
        <v>2402.5500000000002</v>
      </c>
      <c r="N1015" s="32">
        <v>2123.5500000000002</v>
      </c>
      <c r="O1015" s="32">
        <v>2123.5500000000002</v>
      </c>
    </row>
    <row r="1016" spans="1:15" x14ac:dyDescent="0.2">
      <c r="A1016" s="1" t="str">
        <f>MID(Tabla1[[#This Row],[Org 2]],1,2)</f>
        <v>10</v>
      </c>
      <c r="B1016" s="30" t="s">
        <v>276</v>
      </c>
      <c r="C1016" s="30" t="s">
        <v>137</v>
      </c>
      <c r="D1016" s="11" t="str">
        <f>VLOOKUP(Tabla1[[#This Row],[Prog.]],Hoja2!B:C,2,FALSE)</f>
        <v>Iniciativas sociales</v>
      </c>
      <c r="E1016" s="12" t="str">
        <f t="shared" si="36"/>
        <v>1</v>
      </c>
      <c r="F1016" s="12" t="str">
        <f t="shared" si="37"/>
        <v>12</v>
      </c>
      <c r="G1016" s="30" t="s">
        <v>435</v>
      </c>
      <c r="H1016" s="31" t="s">
        <v>436</v>
      </c>
      <c r="I1016" s="32">
        <v>34951</v>
      </c>
      <c r="J1016" s="32">
        <v>0</v>
      </c>
      <c r="K1016" s="32">
        <v>34951</v>
      </c>
      <c r="L1016" s="32">
        <v>58367.46</v>
      </c>
      <c r="M1016" s="32">
        <v>58367.46</v>
      </c>
      <c r="N1016" s="32">
        <v>26790.13</v>
      </c>
      <c r="O1016" s="32">
        <v>26790.13</v>
      </c>
    </row>
    <row r="1017" spans="1:15" x14ac:dyDescent="0.2">
      <c r="A1017" s="1" t="str">
        <f>MID(Tabla1[[#This Row],[Org 2]],1,2)</f>
        <v>10</v>
      </c>
      <c r="B1017" s="30" t="s">
        <v>276</v>
      </c>
      <c r="C1017" s="30" t="s">
        <v>137</v>
      </c>
      <c r="D1017" s="11" t="str">
        <f>VLOOKUP(Tabla1[[#This Row],[Prog.]],Hoja2!B:C,2,FALSE)</f>
        <v>Iniciativas sociales</v>
      </c>
      <c r="E1017" s="12" t="str">
        <f t="shared" si="36"/>
        <v>1</v>
      </c>
      <c r="F1017" s="12" t="str">
        <f t="shared" si="37"/>
        <v>12</v>
      </c>
      <c r="G1017" s="30" t="s">
        <v>437</v>
      </c>
      <c r="H1017" s="31" t="s">
        <v>438</v>
      </c>
      <c r="I1017" s="32">
        <v>262521</v>
      </c>
      <c r="J1017" s="32">
        <v>0</v>
      </c>
      <c r="K1017" s="32">
        <v>262521</v>
      </c>
      <c r="L1017" s="32">
        <v>205079.81</v>
      </c>
      <c r="M1017" s="32">
        <v>205079.81</v>
      </c>
      <c r="N1017" s="32">
        <v>179852.44</v>
      </c>
      <c r="O1017" s="32">
        <v>179852.44</v>
      </c>
    </row>
    <row r="1018" spans="1:15" x14ac:dyDescent="0.2">
      <c r="A1018" s="1" t="str">
        <f>MID(Tabla1[[#This Row],[Org 2]],1,2)</f>
        <v>10</v>
      </c>
      <c r="B1018" s="30" t="s">
        <v>276</v>
      </c>
      <c r="C1018" s="30" t="s">
        <v>137</v>
      </c>
      <c r="D1018" s="11" t="str">
        <f>VLOOKUP(Tabla1[[#This Row],[Prog.]],Hoja2!B:C,2,FALSE)</f>
        <v>Iniciativas sociales</v>
      </c>
      <c r="E1018" s="12" t="str">
        <f t="shared" si="36"/>
        <v>1</v>
      </c>
      <c r="F1018" s="12" t="str">
        <f t="shared" si="37"/>
        <v>12</v>
      </c>
      <c r="G1018" s="30" t="s">
        <v>439</v>
      </c>
      <c r="H1018" s="31" t="s">
        <v>440</v>
      </c>
      <c r="I1018" s="32">
        <v>11770</v>
      </c>
      <c r="J1018" s="32">
        <v>0</v>
      </c>
      <c r="K1018" s="32">
        <v>11770</v>
      </c>
      <c r="L1018" s="32">
        <v>9039.59</v>
      </c>
      <c r="M1018" s="32">
        <v>9039.59</v>
      </c>
      <c r="N1018" s="32">
        <v>6782.1</v>
      </c>
      <c r="O1018" s="32">
        <v>6782.1</v>
      </c>
    </row>
    <row r="1019" spans="1:15" x14ac:dyDescent="0.2">
      <c r="A1019" s="1" t="str">
        <f>MID(Tabla1[[#This Row],[Org 2]],1,2)</f>
        <v>10</v>
      </c>
      <c r="B1019" s="30" t="s">
        <v>276</v>
      </c>
      <c r="C1019" s="30" t="s">
        <v>137</v>
      </c>
      <c r="D1019" s="11" t="str">
        <f>VLOOKUP(Tabla1[[#This Row],[Prog.]],Hoja2!B:C,2,FALSE)</f>
        <v>Iniciativas sociales</v>
      </c>
      <c r="E1019" s="12" t="str">
        <f t="shared" si="36"/>
        <v>1</v>
      </c>
      <c r="F1019" s="12" t="str">
        <f t="shared" si="37"/>
        <v>12</v>
      </c>
      <c r="G1019" s="30" t="s">
        <v>441</v>
      </c>
      <c r="H1019" s="31" t="s">
        <v>442</v>
      </c>
      <c r="I1019" s="32">
        <v>9976</v>
      </c>
      <c r="J1019" s="32">
        <v>0</v>
      </c>
      <c r="K1019" s="32">
        <v>9976</v>
      </c>
      <c r="L1019" s="32">
        <v>10399.77</v>
      </c>
      <c r="M1019" s="32">
        <v>10399.77</v>
      </c>
      <c r="N1019" s="32">
        <v>8694.3799999999992</v>
      </c>
      <c r="O1019" s="32">
        <v>8694.3799999999992</v>
      </c>
    </row>
    <row r="1020" spans="1:15" x14ac:dyDescent="0.2">
      <c r="A1020" s="1" t="str">
        <f>MID(Tabla1[[#This Row],[Org 2]],1,2)</f>
        <v>10</v>
      </c>
      <c r="B1020" s="30" t="s">
        <v>276</v>
      </c>
      <c r="C1020" s="30" t="s">
        <v>137</v>
      </c>
      <c r="D1020" s="11" t="str">
        <f>VLOOKUP(Tabla1[[#This Row],[Prog.]],Hoja2!B:C,2,FALSE)</f>
        <v>Iniciativas sociales</v>
      </c>
      <c r="E1020" s="12" t="str">
        <f t="shared" si="36"/>
        <v>1</v>
      </c>
      <c r="F1020" s="12" t="str">
        <f t="shared" si="37"/>
        <v>12</v>
      </c>
      <c r="G1020" s="30" t="s">
        <v>443</v>
      </c>
      <c r="H1020" s="31" t="s">
        <v>444</v>
      </c>
      <c r="I1020" s="32">
        <v>80306</v>
      </c>
      <c r="J1020" s="32">
        <v>0</v>
      </c>
      <c r="K1020" s="32">
        <v>80306</v>
      </c>
      <c r="L1020" s="32">
        <v>66608.95</v>
      </c>
      <c r="M1020" s="32">
        <v>66608.95</v>
      </c>
      <c r="N1020" s="32">
        <v>57645.15</v>
      </c>
      <c r="O1020" s="32">
        <v>57645.15</v>
      </c>
    </row>
    <row r="1021" spans="1:15" x14ac:dyDescent="0.2">
      <c r="A1021" s="1" t="str">
        <f>MID(Tabla1[[#This Row],[Org 2]],1,2)</f>
        <v>10</v>
      </c>
      <c r="B1021" s="30" t="s">
        <v>276</v>
      </c>
      <c r="C1021" s="30" t="s">
        <v>137</v>
      </c>
      <c r="D1021" s="11" t="str">
        <f>VLOOKUP(Tabla1[[#This Row],[Prog.]],Hoja2!B:C,2,FALSE)</f>
        <v>Iniciativas sociales</v>
      </c>
      <c r="E1021" s="12" t="str">
        <f t="shared" si="36"/>
        <v>1</v>
      </c>
      <c r="F1021" s="12" t="str">
        <f t="shared" si="37"/>
        <v>12</v>
      </c>
      <c r="G1021" s="30" t="s">
        <v>445</v>
      </c>
      <c r="H1021" s="31" t="s">
        <v>446</v>
      </c>
      <c r="I1021" s="32">
        <v>165532</v>
      </c>
      <c r="J1021" s="32">
        <v>0</v>
      </c>
      <c r="K1021" s="32">
        <v>165532</v>
      </c>
      <c r="L1021" s="32">
        <v>137028.56</v>
      </c>
      <c r="M1021" s="32">
        <v>137028.56</v>
      </c>
      <c r="N1021" s="32">
        <v>115031.32</v>
      </c>
      <c r="O1021" s="32">
        <v>115031.32</v>
      </c>
    </row>
    <row r="1022" spans="1:15" x14ac:dyDescent="0.2">
      <c r="A1022" s="1" t="str">
        <f>MID(Tabla1[[#This Row],[Org 2]],1,2)</f>
        <v>10</v>
      </c>
      <c r="B1022" s="30" t="s">
        <v>276</v>
      </c>
      <c r="C1022" s="30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30" t="s">
        <v>447</v>
      </c>
      <c r="H1022" s="31" t="s">
        <v>448</v>
      </c>
      <c r="I1022" s="32">
        <v>404447</v>
      </c>
      <c r="J1022" s="32">
        <v>0</v>
      </c>
      <c r="K1022" s="32">
        <v>404447</v>
      </c>
      <c r="L1022" s="32">
        <v>439290.17</v>
      </c>
      <c r="M1022" s="32">
        <v>439290.17</v>
      </c>
      <c r="N1022" s="32">
        <v>366558.42</v>
      </c>
      <c r="O1022" s="32">
        <v>366558.42</v>
      </c>
    </row>
    <row r="1023" spans="1:15" x14ac:dyDescent="0.2">
      <c r="A1023" s="1" t="str">
        <f>MID(Tabla1[[#This Row],[Org 2]],1,2)</f>
        <v>10</v>
      </c>
      <c r="B1023" s="30" t="s">
        <v>276</v>
      </c>
      <c r="C1023" s="30" t="s">
        <v>137</v>
      </c>
      <c r="D1023" s="11" t="str">
        <f>VLOOKUP(Tabla1[[#This Row],[Prog.]],Hoja2!B:C,2,FALSE)</f>
        <v>Iniciativas sociales</v>
      </c>
      <c r="E1023" s="12" t="str">
        <f t="shared" si="38"/>
        <v>1</v>
      </c>
      <c r="F1023" s="12" t="str">
        <f t="shared" si="39"/>
        <v>12</v>
      </c>
      <c r="G1023" s="30" t="s">
        <v>449</v>
      </c>
      <c r="H1023" s="31" t="s">
        <v>450</v>
      </c>
      <c r="I1023" s="32">
        <v>36680</v>
      </c>
      <c r="J1023" s="32">
        <v>0</v>
      </c>
      <c r="K1023" s="32">
        <v>36680</v>
      </c>
      <c r="L1023" s="32">
        <v>33166.94</v>
      </c>
      <c r="M1023" s="32">
        <v>33166.94</v>
      </c>
      <c r="N1023" s="32">
        <v>27466.720000000001</v>
      </c>
      <c r="O1023" s="32">
        <v>27466.720000000001</v>
      </c>
    </row>
    <row r="1024" spans="1:15" x14ac:dyDescent="0.2">
      <c r="A1024" s="1" t="str">
        <f>MID(Tabla1[[#This Row],[Org 2]],1,2)</f>
        <v>10</v>
      </c>
      <c r="B1024" s="30" t="s">
        <v>276</v>
      </c>
      <c r="C1024" s="30" t="s">
        <v>137</v>
      </c>
      <c r="D1024" s="11" t="str">
        <f>VLOOKUP(Tabla1[[#This Row],[Prog.]],Hoja2!B:C,2,FALSE)</f>
        <v>Iniciativas sociales</v>
      </c>
      <c r="E1024" s="12" t="str">
        <f t="shared" si="38"/>
        <v>1</v>
      </c>
      <c r="F1024" s="12" t="str">
        <f t="shared" si="39"/>
        <v>13</v>
      </c>
      <c r="G1024" s="30" t="s">
        <v>451</v>
      </c>
      <c r="H1024" s="31" t="s">
        <v>434</v>
      </c>
      <c r="I1024" s="32">
        <v>306253</v>
      </c>
      <c r="J1024" s="32">
        <v>0</v>
      </c>
      <c r="K1024" s="32">
        <v>306253</v>
      </c>
      <c r="L1024" s="32">
        <v>267540.74</v>
      </c>
      <c r="M1024" s="32">
        <v>267540.74</v>
      </c>
      <c r="N1024" s="32">
        <v>223043.27</v>
      </c>
      <c r="O1024" s="32">
        <v>223043.27</v>
      </c>
    </row>
    <row r="1025" spans="1:15" x14ac:dyDescent="0.2">
      <c r="A1025" s="1" t="str">
        <f>MID(Tabla1[[#This Row],[Org 2]],1,2)</f>
        <v>10</v>
      </c>
      <c r="B1025" s="30" t="s">
        <v>276</v>
      </c>
      <c r="C1025" s="30" t="s">
        <v>137</v>
      </c>
      <c r="D1025" s="11" t="str">
        <f>VLOOKUP(Tabla1[[#This Row],[Prog.]],Hoja2!B:C,2,FALSE)</f>
        <v>Iniciativas sociales</v>
      </c>
      <c r="E1025" s="12" t="str">
        <f t="shared" si="38"/>
        <v>1</v>
      </c>
      <c r="F1025" s="12" t="str">
        <f t="shared" si="39"/>
        <v>13</v>
      </c>
      <c r="G1025" s="30" t="s">
        <v>452</v>
      </c>
      <c r="H1025" s="31" t="s">
        <v>453</v>
      </c>
      <c r="I1025" s="32">
        <v>277987</v>
      </c>
      <c r="J1025" s="32">
        <v>0</v>
      </c>
      <c r="K1025" s="32">
        <v>277987</v>
      </c>
      <c r="L1025" s="32">
        <v>268570.81</v>
      </c>
      <c r="M1025" s="32">
        <v>268570.81</v>
      </c>
      <c r="N1025" s="32">
        <v>223082.19</v>
      </c>
      <c r="O1025" s="32">
        <v>223082.19</v>
      </c>
    </row>
    <row r="1026" spans="1:15" x14ac:dyDescent="0.2">
      <c r="A1026" s="1" t="str">
        <f>MID(Tabla1[[#This Row],[Org 2]],1,2)</f>
        <v>10</v>
      </c>
      <c r="B1026" s="30" t="s">
        <v>276</v>
      </c>
      <c r="C1026" s="30" t="s">
        <v>137</v>
      </c>
      <c r="D1026" s="11" t="str">
        <f>VLOOKUP(Tabla1[[#This Row],[Prog.]],Hoja2!B:C,2,FALSE)</f>
        <v>Iniciativas sociales</v>
      </c>
      <c r="E1026" s="12" t="str">
        <f t="shared" si="38"/>
        <v>1</v>
      </c>
      <c r="F1026" s="12" t="str">
        <f t="shared" si="39"/>
        <v>14</v>
      </c>
      <c r="G1026" s="30" t="s">
        <v>456</v>
      </c>
      <c r="H1026" s="31" t="s">
        <v>457</v>
      </c>
      <c r="I1026" s="32">
        <v>44700</v>
      </c>
      <c r="J1026" s="32">
        <v>0</v>
      </c>
      <c r="K1026" s="32">
        <v>44700</v>
      </c>
      <c r="L1026" s="32">
        <v>0</v>
      </c>
      <c r="M1026" s="32">
        <v>0</v>
      </c>
      <c r="N1026" s="32">
        <v>0</v>
      </c>
      <c r="O1026" s="32">
        <v>0</v>
      </c>
    </row>
    <row r="1027" spans="1:15" x14ac:dyDescent="0.2">
      <c r="A1027" s="1" t="str">
        <f>MID(Tabla1[[#This Row],[Org 2]],1,2)</f>
        <v>10</v>
      </c>
      <c r="B1027" s="30" t="s">
        <v>276</v>
      </c>
      <c r="C1027" s="30" t="s">
        <v>137</v>
      </c>
      <c r="D1027" s="11" t="str">
        <f>VLOOKUP(Tabla1[[#This Row],[Prog.]],Hoja2!B:C,2,FALSE)</f>
        <v>Iniciativas sociales</v>
      </c>
      <c r="E1027" s="12" t="str">
        <f t="shared" si="38"/>
        <v>2</v>
      </c>
      <c r="F1027" s="12" t="str">
        <f t="shared" si="39"/>
        <v>20</v>
      </c>
      <c r="G1027" s="30" t="s">
        <v>819</v>
      </c>
      <c r="H1027" s="31" t="s">
        <v>820</v>
      </c>
      <c r="I1027" s="32">
        <v>150000</v>
      </c>
      <c r="J1027" s="32">
        <v>0</v>
      </c>
      <c r="K1027" s="32">
        <v>150000</v>
      </c>
      <c r="L1027" s="32">
        <v>149999.88</v>
      </c>
      <c r="M1027" s="32">
        <v>149999.88</v>
      </c>
      <c r="N1027" s="32">
        <v>137499.89000000001</v>
      </c>
      <c r="O1027" s="32">
        <v>137499.89000000001</v>
      </c>
    </row>
    <row r="1028" spans="1:15" x14ac:dyDescent="0.2">
      <c r="A1028" s="1" t="str">
        <f>MID(Tabla1[[#This Row],[Org 2]],1,2)</f>
        <v>10</v>
      </c>
      <c r="B1028" s="30" t="s">
        <v>276</v>
      </c>
      <c r="C1028" s="30" t="s">
        <v>137</v>
      </c>
      <c r="D1028" s="11" t="str">
        <f>VLOOKUP(Tabla1[[#This Row],[Prog.]],Hoja2!B:C,2,FALSE)</f>
        <v>Iniciativas sociales</v>
      </c>
      <c r="E1028" s="12" t="str">
        <f t="shared" si="38"/>
        <v>2</v>
      </c>
      <c r="F1028" s="12" t="str">
        <f t="shared" si="39"/>
        <v>21</v>
      </c>
      <c r="G1028" s="30" t="s">
        <v>782</v>
      </c>
      <c r="H1028" s="31" t="s">
        <v>783</v>
      </c>
      <c r="I1028" s="32">
        <v>0</v>
      </c>
      <c r="J1028" s="32">
        <v>0</v>
      </c>
      <c r="K1028" s="32">
        <v>0</v>
      </c>
      <c r="L1028" s="32">
        <v>0</v>
      </c>
      <c r="M1028" s="32">
        <v>0</v>
      </c>
      <c r="N1028" s="32">
        <v>0</v>
      </c>
      <c r="O1028" s="32">
        <v>0</v>
      </c>
    </row>
    <row r="1029" spans="1:15" x14ac:dyDescent="0.2">
      <c r="A1029" s="1" t="str">
        <f>MID(Tabla1[[#This Row],[Org 2]],1,2)</f>
        <v>10</v>
      </c>
      <c r="B1029" s="30" t="s">
        <v>276</v>
      </c>
      <c r="C1029" s="30" t="s">
        <v>137</v>
      </c>
      <c r="D1029" s="11" t="str">
        <f>VLOOKUP(Tabla1[[#This Row],[Prog.]],Hoja2!B:C,2,FALSE)</f>
        <v>Iniciativas sociales</v>
      </c>
      <c r="E1029" s="12" t="str">
        <f t="shared" si="38"/>
        <v>2</v>
      </c>
      <c r="F1029" s="12" t="str">
        <f t="shared" si="39"/>
        <v>21</v>
      </c>
      <c r="G1029" s="30" t="s">
        <v>462</v>
      </c>
      <c r="H1029" s="31" t="s">
        <v>463</v>
      </c>
      <c r="I1029" s="32">
        <v>70000</v>
      </c>
      <c r="J1029" s="32">
        <v>0</v>
      </c>
      <c r="K1029" s="32">
        <v>70000</v>
      </c>
      <c r="L1029" s="32">
        <v>45705.7</v>
      </c>
      <c r="M1029" s="32">
        <v>17435.68</v>
      </c>
      <c r="N1029" s="32">
        <v>12115.66</v>
      </c>
      <c r="O1029" s="32">
        <v>12115.66</v>
      </c>
    </row>
    <row r="1030" spans="1:15" x14ac:dyDescent="0.2">
      <c r="A1030" s="1" t="str">
        <f>MID(Tabla1[[#This Row],[Org 2]],1,2)</f>
        <v>10</v>
      </c>
      <c r="B1030" s="30" t="s">
        <v>276</v>
      </c>
      <c r="C1030" s="30" t="s">
        <v>137</v>
      </c>
      <c r="D1030" s="11" t="str">
        <f>VLOOKUP(Tabla1[[#This Row],[Prog.]],Hoja2!B:C,2,FALSE)</f>
        <v>Iniciativas sociales</v>
      </c>
      <c r="E1030" s="12" t="str">
        <f t="shared" si="38"/>
        <v>2</v>
      </c>
      <c r="F1030" s="12" t="str">
        <f t="shared" si="39"/>
        <v>21</v>
      </c>
      <c r="G1030" s="30" t="s">
        <v>464</v>
      </c>
      <c r="H1030" s="31" t="s">
        <v>465</v>
      </c>
      <c r="I1030" s="32">
        <v>61800</v>
      </c>
      <c r="J1030" s="32">
        <v>0</v>
      </c>
      <c r="K1030" s="32">
        <v>61800</v>
      </c>
      <c r="L1030" s="32">
        <v>59436.31</v>
      </c>
      <c r="M1030" s="32">
        <v>59436.31</v>
      </c>
      <c r="N1030" s="32">
        <v>40338.92</v>
      </c>
      <c r="O1030" s="32">
        <v>40338.92</v>
      </c>
    </row>
    <row r="1031" spans="1:15" x14ac:dyDescent="0.2">
      <c r="A1031" s="1" t="str">
        <f>MID(Tabla1[[#This Row],[Org 2]],1,2)</f>
        <v>10</v>
      </c>
      <c r="B1031" s="30" t="s">
        <v>276</v>
      </c>
      <c r="C1031" s="30" t="s">
        <v>137</v>
      </c>
      <c r="D1031" s="11" t="str">
        <f>VLOOKUP(Tabla1[[#This Row],[Prog.]],Hoja2!B:C,2,FALSE)</f>
        <v>Iniciativas sociales</v>
      </c>
      <c r="E1031" s="12" t="str">
        <f t="shared" si="38"/>
        <v>2</v>
      </c>
      <c r="F1031" s="12" t="str">
        <f t="shared" si="39"/>
        <v>21</v>
      </c>
      <c r="G1031" s="30" t="s">
        <v>575</v>
      </c>
      <c r="H1031" s="31" t="s">
        <v>541</v>
      </c>
      <c r="I1031" s="32">
        <v>1000</v>
      </c>
      <c r="J1031" s="32">
        <v>0</v>
      </c>
      <c r="K1031" s="32">
        <v>1000</v>
      </c>
      <c r="L1031" s="32">
        <v>1765.69</v>
      </c>
      <c r="M1031" s="32">
        <v>1765.69</v>
      </c>
      <c r="N1031" s="32">
        <v>0</v>
      </c>
      <c r="O1031" s="32">
        <v>0</v>
      </c>
    </row>
    <row r="1032" spans="1:15" x14ac:dyDescent="0.2">
      <c r="A1032" s="1" t="str">
        <f>MID(Tabla1[[#This Row],[Org 2]],1,2)</f>
        <v>10</v>
      </c>
      <c r="B1032" s="30" t="s">
        <v>276</v>
      </c>
      <c r="C1032" s="30" t="s">
        <v>137</v>
      </c>
      <c r="D1032" s="11" t="str">
        <f>VLOOKUP(Tabla1[[#This Row],[Prog.]],Hoja2!B:C,2,FALSE)</f>
        <v>Iniciativas sociales</v>
      </c>
      <c r="E1032" s="12" t="str">
        <f t="shared" si="38"/>
        <v>2</v>
      </c>
      <c r="F1032" s="12" t="str">
        <f t="shared" si="39"/>
        <v>21</v>
      </c>
      <c r="G1032" s="30" t="s">
        <v>704</v>
      </c>
      <c r="H1032" s="31" t="s">
        <v>543</v>
      </c>
      <c r="I1032" s="32">
        <v>10600</v>
      </c>
      <c r="J1032" s="32">
        <v>0</v>
      </c>
      <c r="K1032" s="32">
        <v>10600</v>
      </c>
      <c r="L1032" s="32">
        <v>10934.73</v>
      </c>
      <c r="M1032" s="32">
        <v>10934.73</v>
      </c>
      <c r="N1032" s="32">
        <v>8207.7000000000007</v>
      </c>
      <c r="O1032" s="32">
        <v>8207.7000000000007</v>
      </c>
    </row>
    <row r="1033" spans="1:15" x14ac:dyDescent="0.2">
      <c r="A1033" s="1" t="str">
        <f>MID(Tabla1[[#This Row],[Org 2]],1,2)</f>
        <v>10</v>
      </c>
      <c r="B1033" s="30" t="s">
        <v>276</v>
      </c>
      <c r="C1033" s="30" t="s">
        <v>137</v>
      </c>
      <c r="D1033" s="11" t="str">
        <f>VLOOKUP(Tabla1[[#This Row],[Prog.]],Hoja2!B:C,2,FALSE)</f>
        <v>Iniciativas sociales</v>
      </c>
      <c r="E1033" s="12" t="str">
        <f t="shared" si="38"/>
        <v>2</v>
      </c>
      <c r="F1033" s="12" t="str">
        <f t="shared" si="39"/>
        <v>22</v>
      </c>
      <c r="G1033" s="30" t="s">
        <v>470</v>
      </c>
      <c r="H1033" s="31" t="s">
        <v>471</v>
      </c>
      <c r="I1033" s="32">
        <v>20740</v>
      </c>
      <c r="J1033" s="32">
        <v>0</v>
      </c>
      <c r="K1033" s="32">
        <v>20740</v>
      </c>
      <c r="L1033" s="32">
        <v>8454.92</v>
      </c>
      <c r="M1033" s="32">
        <v>8454.92</v>
      </c>
      <c r="N1033" s="32">
        <v>5850.91</v>
      </c>
      <c r="O1033" s="32">
        <v>5850.91</v>
      </c>
    </row>
    <row r="1034" spans="1:15" x14ac:dyDescent="0.2">
      <c r="A1034" s="1" t="str">
        <f>MID(Tabla1[[#This Row],[Org 2]],1,2)</f>
        <v>10</v>
      </c>
      <c r="B1034" s="30" t="s">
        <v>276</v>
      </c>
      <c r="C1034" s="30" t="s">
        <v>137</v>
      </c>
      <c r="D1034" s="11" t="str">
        <f>VLOOKUP(Tabla1[[#This Row],[Prog.]],Hoja2!B:C,2,FALSE)</f>
        <v>Iniciativas sociales</v>
      </c>
      <c r="E1034" s="12" t="str">
        <f t="shared" si="38"/>
        <v>2</v>
      </c>
      <c r="F1034" s="12" t="str">
        <f t="shared" si="39"/>
        <v>22</v>
      </c>
      <c r="G1034" s="30" t="s">
        <v>472</v>
      </c>
      <c r="H1034" s="31" t="s">
        <v>473</v>
      </c>
      <c r="I1034" s="32">
        <v>186000</v>
      </c>
      <c r="J1034" s="32">
        <v>0</v>
      </c>
      <c r="K1034" s="32">
        <v>186000</v>
      </c>
      <c r="L1034" s="32">
        <v>186000</v>
      </c>
      <c r="M1034" s="32">
        <v>186000</v>
      </c>
      <c r="N1034" s="32">
        <v>131863.69</v>
      </c>
      <c r="O1034" s="32">
        <v>131863.69</v>
      </c>
    </row>
    <row r="1035" spans="1:15" x14ac:dyDescent="0.2">
      <c r="A1035" s="1" t="str">
        <f>MID(Tabla1[[#This Row],[Org 2]],1,2)</f>
        <v>10</v>
      </c>
      <c r="B1035" s="30" t="s">
        <v>276</v>
      </c>
      <c r="C1035" s="30" t="s">
        <v>137</v>
      </c>
      <c r="D1035" s="11" t="str">
        <f>VLOOKUP(Tabla1[[#This Row],[Prog.]],Hoja2!B:C,2,FALSE)</f>
        <v>Iniciativas sociales</v>
      </c>
      <c r="E1035" s="12" t="str">
        <f t="shared" si="38"/>
        <v>2</v>
      </c>
      <c r="F1035" s="12" t="str">
        <f t="shared" si="39"/>
        <v>22</v>
      </c>
      <c r="G1035" s="30" t="s">
        <v>606</v>
      </c>
      <c r="H1035" s="31" t="s">
        <v>607</v>
      </c>
      <c r="I1035" s="32">
        <v>133600</v>
      </c>
      <c r="J1035" s="32">
        <v>0</v>
      </c>
      <c r="K1035" s="32">
        <v>133600</v>
      </c>
      <c r="L1035" s="32">
        <v>133600</v>
      </c>
      <c r="M1035" s="32">
        <v>133600</v>
      </c>
      <c r="N1035" s="32">
        <v>65463.51</v>
      </c>
      <c r="O1035" s="32">
        <v>65463.51</v>
      </c>
    </row>
    <row r="1036" spans="1:15" x14ac:dyDescent="0.2">
      <c r="A1036" s="1" t="str">
        <f>MID(Tabla1[[#This Row],[Org 2]],1,2)</f>
        <v>10</v>
      </c>
      <c r="B1036" s="30" t="s">
        <v>276</v>
      </c>
      <c r="C1036" s="30" t="s">
        <v>137</v>
      </c>
      <c r="D1036" s="11" t="str">
        <f>VLOOKUP(Tabla1[[#This Row],[Prog.]],Hoja2!B:C,2,FALSE)</f>
        <v>Iniciativas sociales</v>
      </c>
      <c r="E1036" s="12" t="str">
        <f t="shared" si="38"/>
        <v>2</v>
      </c>
      <c r="F1036" s="12" t="str">
        <f t="shared" si="39"/>
        <v>22</v>
      </c>
      <c r="G1036" s="30" t="s">
        <v>578</v>
      </c>
      <c r="H1036" s="31" t="s">
        <v>579</v>
      </c>
      <c r="I1036" s="32">
        <v>8800</v>
      </c>
      <c r="J1036" s="32">
        <v>0</v>
      </c>
      <c r="K1036" s="32">
        <v>8800</v>
      </c>
      <c r="L1036" s="32">
        <v>8712</v>
      </c>
      <c r="M1036" s="32">
        <v>4999.93</v>
      </c>
      <c r="N1036" s="32">
        <v>333.01</v>
      </c>
      <c r="O1036" s="32">
        <v>333.01</v>
      </c>
    </row>
    <row r="1037" spans="1:15" x14ac:dyDescent="0.2">
      <c r="A1037" s="1" t="str">
        <f>MID(Tabla1[[#This Row],[Org 2]],1,2)</f>
        <v>10</v>
      </c>
      <c r="B1037" s="30" t="s">
        <v>276</v>
      </c>
      <c r="C1037" s="30" t="s">
        <v>137</v>
      </c>
      <c r="D1037" s="11" t="str">
        <f>VLOOKUP(Tabla1[[#This Row],[Prog.]],Hoja2!B:C,2,FALSE)</f>
        <v>Iniciativas sociales</v>
      </c>
      <c r="E1037" s="12" t="str">
        <f t="shared" si="38"/>
        <v>2</v>
      </c>
      <c r="F1037" s="12" t="str">
        <f t="shared" si="39"/>
        <v>22</v>
      </c>
      <c r="G1037" s="30" t="s">
        <v>476</v>
      </c>
      <c r="H1037" s="31" t="s">
        <v>477</v>
      </c>
      <c r="I1037" s="32">
        <v>10700</v>
      </c>
      <c r="J1037" s="32">
        <v>0</v>
      </c>
      <c r="K1037" s="32">
        <v>10700</v>
      </c>
      <c r="L1037" s="32">
        <v>13402.72</v>
      </c>
      <c r="M1037" s="32">
        <v>3440.16</v>
      </c>
      <c r="N1037" s="32">
        <v>1413.63</v>
      </c>
      <c r="O1037" s="32">
        <v>1413.63</v>
      </c>
    </row>
    <row r="1038" spans="1:15" x14ac:dyDescent="0.2">
      <c r="A1038" s="1" t="str">
        <f>MID(Tabla1[[#This Row],[Org 2]],1,2)</f>
        <v>10</v>
      </c>
      <c r="B1038" s="30" t="s">
        <v>276</v>
      </c>
      <c r="C1038" s="30" t="s">
        <v>137</v>
      </c>
      <c r="D1038" s="11" t="str">
        <f>VLOOKUP(Tabla1[[#This Row],[Prog.]],Hoja2!B:C,2,FALSE)</f>
        <v>Iniciativas sociales</v>
      </c>
      <c r="E1038" s="12" t="str">
        <f t="shared" si="38"/>
        <v>2</v>
      </c>
      <c r="F1038" s="12" t="str">
        <f t="shared" si="39"/>
        <v>22</v>
      </c>
      <c r="G1038" s="30" t="s">
        <v>554</v>
      </c>
      <c r="H1038" s="31" t="s">
        <v>555</v>
      </c>
      <c r="I1038" s="32">
        <v>1000</v>
      </c>
      <c r="J1038" s="32">
        <v>0</v>
      </c>
      <c r="K1038" s="32">
        <v>1000</v>
      </c>
      <c r="L1038" s="32">
        <v>423.5</v>
      </c>
      <c r="M1038" s="32">
        <v>423.5</v>
      </c>
      <c r="N1038" s="32">
        <v>423.5</v>
      </c>
      <c r="O1038" s="32">
        <v>423.5</v>
      </c>
    </row>
    <row r="1039" spans="1:15" x14ac:dyDescent="0.2">
      <c r="A1039" s="1" t="str">
        <f>MID(Tabla1[[#This Row],[Org 2]],1,2)</f>
        <v>10</v>
      </c>
      <c r="B1039" s="30" t="s">
        <v>276</v>
      </c>
      <c r="C1039" s="30" t="s">
        <v>137</v>
      </c>
      <c r="D1039" s="11" t="str">
        <f>VLOOKUP(Tabla1[[#This Row],[Prog.]],Hoja2!B:C,2,FALSE)</f>
        <v>Iniciativas sociales</v>
      </c>
      <c r="E1039" s="12" t="str">
        <f t="shared" si="38"/>
        <v>2</v>
      </c>
      <c r="F1039" s="12" t="str">
        <f t="shared" si="39"/>
        <v>22</v>
      </c>
      <c r="G1039" s="30" t="s">
        <v>480</v>
      </c>
      <c r="H1039" s="31" t="s">
        <v>481</v>
      </c>
      <c r="I1039" s="32">
        <v>1000</v>
      </c>
      <c r="J1039" s="32">
        <v>0</v>
      </c>
      <c r="K1039" s="32">
        <v>1000</v>
      </c>
      <c r="L1039" s="32">
        <v>423.5</v>
      </c>
      <c r="M1039" s="32">
        <v>423.5</v>
      </c>
      <c r="N1039" s="32">
        <v>423.5</v>
      </c>
      <c r="O1039" s="32">
        <v>423.5</v>
      </c>
    </row>
    <row r="1040" spans="1:15" x14ac:dyDescent="0.2">
      <c r="A1040" s="1" t="str">
        <f>MID(Tabla1[[#This Row],[Org 2]],1,2)</f>
        <v>10</v>
      </c>
      <c r="B1040" s="30" t="s">
        <v>276</v>
      </c>
      <c r="C1040" s="30" t="s">
        <v>137</v>
      </c>
      <c r="D1040" s="11" t="str">
        <f>VLOOKUP(Tabla1[[#This Row],[Prog.]],Hoja2!B:C,2,FALSE)</f>
        <v>Iniciativas sociales</v>
      </c>
      <c r="E1040" s="12" t="str">
        <f t="shared" si="38"/>
        <v>2</v>
      </c>
      <c r="F1040" s="12" t="str">
        <f t="shared" si="39"/>
        <v>22</v>
      </c>
      <c r="G1040" s="30" t="s">
        <v>482</v>
      </c>
      <c r="H1040" s="31" t="s">
        <v>483</v>
      </c>
      <c r="I1040" s="32">
        <v>43000</v>
      </c>
      <c r="J1040" s="32">
        <v>0</v>
      </c>
      <c r="K1040" s="32">
        <v>43000</v>
      </c>
      <c r="L1040" s="32">
        <v>37692.81</v>
      </c>
      <c r="M1040" s="32">
        <v>37692.81</v>
      </c>
      <c r="N1040" s="32">
        <v>28630.38</v>
      </c>
      <c r="O1040" s="32">
        <v>28630.38</v>
      </c>
    </row>
    <row r="1041" spans="1:15" x14ac:dyDescent="0.2">
      <c r="A1041" s="1" t="str">
        <f>MID(Tabla1[[#This Row],[Org 2]],1,2)</f>
        <v>10</v>
      </c>
      <c r="B1041" s="30" t="s">
        <v>276</v>
      </c>
      <c r="C1041" s="30" t="s">
        <v>137</v>
      </c>
      <c r="D1041" s="11" t="str">
        <f>VLOOKUP(Tabla1[[#This Row],[Prog.]],Hoja2!B:C,2,FALSE)</f>
        <v>Iniciativas sociales</v>
      </c>
      <c r="E1041" s="12" t="str">
        <f t="shared" si="38"/>
        <v>2</v>
      </c>
      <c r="F1041" s="12" t="str">
        <f t="shared" si="39"/>
        <v>22</v>
      </c>
      <c r="G1041" s="30" t="s">
        <v>821</v>
      </c>
      <c r="H1041" s="31" t="s">
        <v>822</v>
      </c>
      <c r="I1041" s="32">
        <v>10000</v>
      </c>
      <c r="J1041" s="32">
        <v>0</v>
      </c>
      <c r="K1041" s="32">
        <v>10000</v>
      </c>
      <c r="L1041" s="32">
        <v>8861.7800000000007</v>
      </c>
      <c r="M1041" s="32">
        <v>8861.7800000000007</v>
      </c>
      <c r="N1041" s="32">
        <v>8861.7800000000007</v>
      </c>
      <c r="O1041" s="32">
        <v>8861.7800000000007</v>
      </c>
    </row>
    <row r="1042" spans="1:15" x14ac:dyDescent="0.2">
      <c r="A1042" s="1" t="str">
        <f>MID(Tabla1[[#This Row],[Org 2]],1,2)</f>
        <v>10</v>
      </c>
      <c r="B1042" s="30" t="s">
        <v>276</v>
      </c>
      <c r="C1042" s="30" t="s">
        <v>137</v>
      </c>
      <c r="D1042" s="11" t="str">
        <f>VLOOKUP(Tabla1[[#This Row],[Prog.]],Hoja2!B:C,2,FALSE)</f>
        <v>Iniciativas sociales</v>
      </c>
      <c r="E1042" s="12" t="str">
        <f t="shared" si="38"/>
        <v>2</v>
      </c>
      <c r="F1042" s="12" t="str">
        <f t="shared" si="39"/>
        <v>22</v>
      </c>
      <c r="G1042" s="30" t="s">
        <v>823</v>
      </c>
      <c r="H1042" s="31" t="s">
        <v>824</v>
      </c>
      <c r="I1042" s="32">
        <v>10000</v>
      </c>
      <c r="J1042" s="32">
        <v>0</v>
      </c>
      <c r="K1042" s="32">
        <v>10000</v>
      </c>
      <c r="L1042" s="32">
        <v>20390.43</v>
      </c>
      <c r="M1042" s="32">
        <v>20390.43</v>
      </c>
      <c r="N1042" s="32">
        <v>8331</v>
      </c>
      <c r="O1042" s="32">
        <v>8331</v>
      </c>
    </row>
    <row r="1043" spans="1:15" x14ac:dyDescent="0.2">
      <c r="A1043" s="1" t="str">
        <f>MID(Tabla1[[#This Row],[Org 2]],1,2)</f>
        <v>10</v>
      </c>
      <c r="B1043" s="30" t="s">
        <v>276</v>
      </c>
      <c r="C1043" s="30" t="s">
        <v>137</v>
      </c>
      <c r="D1043" s="11" t="str">
        <f>VLOOKUP(Tabla1[[#This Row],[Prog.]],Hoja2!B:C,2,FALSE)</f>
        <v>Iniciativas sociales</v>
      </c>
      <c r="E1043" s="12" t="str">
        <f t="shared" si="38"/>
        <v>2</v>
      </c>
      <c r="F1043" s="12" t="str">
        <f t="shared" si="39"/>
        <v>22</v>
      </c>
      <c r="G1043" s="30" t="s">
        <v>825</v>
      </c>
      <c r="H1043" s="31" t="s">
        <v>826</v>
      </c>
      <c r="I1043" s="32">
        <v>5000</v>
      </c>
      <c r="J1043" s="32">
        <v>0</v>
      </c>
      <c r="K1043" s="32">
        <v>5000</v>
      </c>
      <c r="L1043" s="32">
        <v>0</v>
      </c>
      <c r="M1043" s="32">
        <v>0</v>
      </c>
      <c r="N1043" s="32">
        <v>0</v>
      </c>
      <c r="O1043" s="32">
        <v>0</v>
      </c>
    </row>
    <row r="1044" spans="1:15" x14ac:dyDescent="0.2">
      <c r="A1044" s="1" t="str">
        <f>MID(Tabla1[[#This Row],[Org 2]],1,2)</f>
        <v>10</v>
      </c>
      <c r="B1044" s="30" t="s">
        <v>276</v>
      </c>
      <c r="C1044" s="30" t="s">
        <v>137</v>
      </c>
      <c r="D1044" s="11" t="str">
        <f>VLOOKUP(Tabla1[[#This Row],[Prog.]],Hoja2!B:C,2,FALSE)</f>
        <v>Iniciativas sociales</v>
      </c>
      <c r="E1044" s="12" t="str">
        <f t="shared" si="38"/>
        <v>2</v>
      </c>
      <c r="F1044" s="12" t="str">
        <f t="shared" si="39"/>
        <v>22</v>
      </c>
      <c r="G1044" s="30" t="s">
        <v>484</v>
      </c>
      <c r="H1044" s="31" t="s">
        <v>485</v>
      </c>
      <c r="I1044" s="32">
        <v>21500</v>
      </c>
      <c r="J1044" s="32">
        <v>0</v>
      </c>
      <c r="K1044" s="32">
        <v>21500</v>
      </c>
      <c r="L1044" s="32">
        <v>89605.6</v>
      </c>
      <c r="M1044" s="32">
        <v>89605.6</v>
      </c>
      <c r="N1044" s="32">
        <v>77027.240000000005</v>
      </c>
      <c r="O1044" s="32">
        <v>77027.240000000005</v>
      </c>
    </row>
    <row r="1045" spans="1:15" x14ac:dyDescent="0.2">
      <c r="A1045" s="1" t="str">
        <f>MID(Tabla1[[#This Row],[Org 2]],1,2)</f>
        <v>10</v>
      </c>
      <c r="B1045" s="30" t="s">
        <v>276</v>
      </c>
      <c r="C1045" s="30" t="s">
        <v>137</v>
      </c>
      <c r="D1045" s="11" t="str">
        <f>VLOOKUP(Tabla1[[#This Row],[Prog.]],Hoja2!B:C,2,FALSE)</f>
        <v>Iniciativas sociales</v>
      </c>
      <c r="E1045" s="12" t="str">
        <f t="shared" si="38"/>
        <v>2</v>
      </c>
      <c r="F1045" s="12" t="str">
        <f t="shared" si="39"/>
        <v>22</v>
      </c>
      <c r="G1045" s="30" t="s">
        <v>486</v>
      </c>
      <c r="H1045" s="31" t="s">
        <v>487</v>
      </c>
      <c r="I1045" s="32">
        <v>416065</v>
      </c>
      <c r="J1045" s="32">
        <v>0</v>
      </c>
      <c r="K1045" s="32">
        <v>416065</v>
      </c>
      <c r="L1045" s="32">
        <v>407704.6</v>
      </c>
      <c r="M1045" s="32">
        <v>407704.6</v>
      </c>
      <c r="N1045" s="32">
        <v>305367.05</v>
      </c>
      <c r="O1045" s="32">
        <v>305367.05</v>
      </c>
    </row>
    <row r="1046" spans="1:15" x14ac:dyDescent="0.2">
      <c r="A1046" s="1" t="str">
        <f>MID(Tabla1[[#This Row],[Org 2]],1,2)</f>
        <v>10</v>
      </c>
      <c r="B1046" s="30" t="s">
        <v>276</v>
      </c>
      <c r="C1046" s="30" t="s">
        <v>137</v>
      </c>
      <c r="D1046" s="11" t="str">
        <f>VLOOKUP(Tabla1[[#This Row],[Prog.]],Hoja2!B:C,2,FALSE)</f>
        <v>Iniciativas sociales</v>
      </c>
      <c r="E1046" s="12" t="str">
        <f t="shared" si="38"/>
        <v>2</v>
      </c>
      <c r="F1046" s="12" t="str">
        <f t="shared" si="39"/>
        <v>22</v>
      </c>
      <c r="G1046" s="30" t="s">
        <v>488</v>
      </c>
      <c r="H1046" s="31" t="s">
        <v>489</v>
      </c>
      <c r="I1046" s="32">
        <v>10000</v>
      </c>
      <c r="J1046" s="32">
        <v>0</v>
      </c>
      <c r="K1046" s="32">
        <v>10000</v>
      </c>
      <c r="L1046" s="32">
        <v>0</v>
      </c>
      <c r="M1046" s="32">
        <v>0</v>
      </c>
      <c r="N1046" s="32">
        <v>0</v>
      </c>
      <c r="O1046" s="32">
        <v>0</v>
      </c>
    </row>
    <row r="1047" spans="1:15" x14ac:dyDescent="0.2">
      <c r="A1047" s="1" t="str">
        <f>MID(Tabla1[[#This Row],[Org 2]],1,2)</f>
        <v>10</v>
      </c>
      <c r="B1047" s="30" t="s">
        <v>276</v>
      </c>
      <c r="C1047" s="30" t="s">
        <v>137</v>
      </c>
      <c r="D1047" s="11" t="str">
        <f>VLOOKUP(Tabla1[[#This Row],[Prog.]],Hoja2!B:C,2,FALSE)</f>
        <v>Iniciativas sociales</v>
      </c>
      <c r="E1047" s="12" t="str">
        <f t="shared" si="38"/>
        <v>2</v>
      </c>
      <c r="F1047" s="12" t="str">
        <f t="shared" si="39"/>
        <v>22</v>
      </c>
      <c r="G1047" s="30" t="s">
        <v>490</v>
      </c>
      <c r="H1047" s="31" t="s">
        <v>491</v>
      </c>
      <c r="I1047" s="32">
        <v>3053495</v>
      </c>
      <c r="J1047" s="32">
        <v>18794.88</v>
      </c>
      <c r="K1047" s="32">
        <v>3072289.88</v>
      </c>
      <c r="L1047" s="32">
        <v>2972251.33</v>
      </c>
      <c r="M1047" s="32">
        <v>2972105.63</v>
      </c>
      <c r="N1047" s="32">
        <v>2277682.6</v>
      </c>
      <c r="O1047" s="32">
        <v>2277682.6</v>
      </c>
    </row>
    <row r="1048" spans="1:15" x14ac:dyDescent="0.2">
      <c r="A1048" s="1" t="str">
        <f>MID(Tabla1[[#This Row],[Org 2]],1,2)</f>
        <v>10</v>
      </c>
      <c r="B1048" s="30" t="s">
        <v>276</v>
      </c>
      <c r="C1048" s="30" t="s">
        <v>137</v>
      </c>
      <c r="D1048" s="11" t="str">
        <f>VLOOKUP(Tabla1[[#This Row],[Prog.]],Hoja2!B:C,2,FALSE)</f>
        <v>Iniciativas sociales</v>
      </c>
      <c r="E1048" s="12" t="str">
        <f t="shared" si="38"/>
        <v>2</v>
      </c>
      <c r="F1048" s="12" t="str">
        <f t="shared" si="39"/>
        <v>23</v>
      </c>
      <c r="G1048" s="30" t="s">
        <v>492</v>
      </c>
      <c r="H1048" s="31" t="s">
        <v>493</v>
      </c>
      <c r="I1048" s="32">
        <v>300</v>
      </c>
      <c r="J1048" s="32">
        <v>0</v>
      </c>
      <c r="K1048" s="32">
        <v>300</v>
      </c>
      <c r="L1048" s="32">
        <v>0</v>
      </c>
      <c r="M1048" s="32">
        <v>0</v>
      </c>
      <c r="N1048" s="32">
        <v>0</v>
      </c>
      <c r="O1048" s="32">
        <v>0</v>
      </c>
    </row>
    <row r="1049" spans="1:15" x14ac:dyDescent="0.2">
      <c r="A1049" s="1" t="str">
        <f>MID(Tabla1[[#This Row],[Org 2]],1,2)</f>
        <v>10</v>
      </c>
      <c r="B1049" s="30" t="s">
        <v>276</v>
      </c>
      <c r="C1049" s="30" t="s">
        <v>137</v>
      </c>
      <c r="D1049" s="11" t="str">
        <f>VLOOKUP(Tabla1[[#This Row],[Prog.]],Hoja2!B:C,2,FALSE)</f>
        <v>Iniciativas sociales</v>
      </c>
      <c r="E1049" s="12" t="str">
        <f t="shared" si="38"/>
        <v>2</v>
      </c>
      <c r="F1049" s="12" t="str">
        <f t="shared" si="39"/>
        <v>23</v>
      </c>
      <c r="G1049" s="30" t="s">
        <v>563</v>
      </c>
      <c r="H1049" s="31" t="s">
        <v>561</v>
      </c>
      <c r="I1049" s="32">
        <v>0</v>
      </c>
      <c r="J1049" s="32">
        <v>0</v>
      </c>
      <c r="K1049" s="32">
        <v>0</v>
      </c>
      <c r="L1049" s="32">
        <v>0</v>
      </c>
      <c r="M1049" s="32">
        <v>0</v>
      </c>
      <c r="N1049" s="32">
        <v>0</v>
      </c>
      <c r="O1049" s="32">
        <v>0</v>
      </c>
    </row>
    <row r="1050" spans="1:15" x14ac:dyDescent="0.2">
      <c r="A1050" s="1" t="str">
        <f>MID(Tabla1[[#This Row],[Org 2]],1,2)</f>
        <v>10</v>
      </c>
      <c r="B1050" s="30" t="s">
        <v>276</v>
      </c>
      <c r="C1050" s="30" t="s">
        <v>137</v>
      </c>
      <c r="D1050" s="11" t="str">
        <f>VLOOKUP(Tabla1[[#This Row],[Prog.]],Hoja2!B:C,2,FALSE)</f>
        <v>Iniciativas sociales</v>
      </c>
      <c r="E1050" s="12" t="str">
        <f t="shared" si="38"/>
        <v>2</v>
      </c>
      <c r="F1050" s="12" t="str">
        <f t="shared" si="39"/>
        <v>23</v>
      </c>
      <c r="G1050" s="30" t="s">
        <v>494</v>
      </c>
      <c r="H1050" s="31" t="s">
        <v>495</v>
      </c>
      <c r="I1050" s="32">
        <v>300</v>
      </c>
      <c r="J1050" s="32">
        <v>0</v>
      </c>
      <c r="K1050" s="32">
        <v>300</v>
      </c>
      <c r="L1050" s="32">
        <v>162.5</v>
      </c>
      <c r="M1050" s="32">
        <v>162.5</v>
      </c>
      <c r="N1050" s="32">
        <v>162.5</v>
      </c>
      <c r="O1050" s="32">
        <v>162.5</v>
      </c>
    </row>
    <row r="1051" spans="1:15" x14ac:dyDescent="0.2">
      <c r="A1051" s="1" t="str">
        <f>MID(Tabla1[[#This Row],[Org 2]],1,2)</f>
        <v>10</v>
      </c>
      <c r="B1051" s="30" t="s">
        <v>276</v>
      </c>
      <c r="C1051" s="30" t="s">
        <v>137</v>
      </c>
      <c r="D1051" s="11" t="str">
        <f>VLOOKUP(Tabla1[[#This Row],[Prog.]],Hoja2!B:C,2,FALSE)</f>
        <v>Iniciativas sociales</v>
      </c>
      <c r="E1051" s="12" t="str">
        <f t="shared" si="38"/>
        <v>4</v>
      </c>
      <c r="F1051" s="12" t="str">
        <f t="shared" si="39"/>
        <v>48</v>
      </c>
      <c r="G1051" s="30" t="s">
        <v>729</v>
      </c>
      <c r="H1051" s="31" t="s">
        <v>730</v>
      </c>
      <c r="I1051" s="32">
        <v>53240</v>
      </c>
      <c r="J1051" s="32">
        <v>0</v>
      </c>
      <c r="K1051" s="32">
        <v>53240</v>
      </c>
      <c r="L1051" s="32">
        <v>53240</v>
      </c>
      <c r="M1051" s="32">
        <v>53240</v>
      </c>
      <c r="N1051" s="32">
        <v>53240</v>
      </c>
      <c r="O1051" s="32">
        <v>53240</v>
      </c>
    </row>
    <row r="1052" spans="1:15" x14ac:dyDescent="0.2">
      <c r="A1052" s="1" t="str">
        <f>MID(Tabla1[[#This Row],[Org 2]],1,2)</f>
        <v>10</v>
      </c>
      <c r="B1052" s="30" t="s">
        <v>276</v>
      </c>
      <c r="C1052" s="30" t="s">
        <v>137</v>
      </c>
      <c r="D1052" s="11" t="str">
        <f>VLOOKUP(Tabla1[[#This Row],[Prog.]],Hoja2!B:C,2,FALSE)</f>
        <v>Iniciativas sociales</v>
      </c>
      <c r="E1052" s="12" t="str">
        <f t="shared" si="38"/>
        <v>4</v>
      </c>
      <c r="F1052" s="12" t="str">
        <f t="shared" si="39"/>
        <v>48</v>
      </c>
      <c r="G1052" s="30" t="s">
        <v>809</v>
      </c>
      <c r="H1052" s="31" t="s">
        <v>810</v>
      </c>
      <c r="I1052" s="32">
        <v>101700</v>
      </c>
      <c r="J1052" s="32">
        <v>0</v>
      </c>
      <c r="K1052" s="32">
        <v>101700</v>
      </c>
      <c r="L1052" s="32">
        <v>101700</v>
      </c>
      <c r="M1052" s="32">
        <v>101697.82</v>
      </c>
      <c r="N1052" s="32">
        <v>100458.17</v>
      </c>
      <c r="O1052" s="32">
        <v>85373.43</v>
      </c>
    </row>
    <row r="1053" spans="1:15" x14ac:dyDescent="0.2">
      <c r="A1053" s="1" t="str">
        <f>MID(Tabla1[[#This Row],[Org 2]],1,2)</f>
        <v>10</v>
      </c>
      <c r="B1053" s="30" t="s">
        <v>276</v>
      </c>
      <c r="C1053" s="30" t="s">
        <v>137</v>
      </c>
      <c r="D1053" s="11" t="str">
        <f>VLOOKUP(Tabla1[[#This Row],[Prog.]],Hoja2!B:C,2,FALSE)</f>
        <v>Iniciativas sociales</v>
      </c>
      <c r="E1053" s="12" t="str">
        <f t="shared" si="38"/>
        <v>4</v>
      </c>
      <c r="F1053" s="12" t="str">
        <f t="shared" si="39"/>
        <v>48</v>
      </c>
      <c r="G1053" s="30" t="s">
        <v>827</v>
      </c>
      <c r="H1053" s="31" t="s">
        <v>828</v>
      </c>
      <c r="I1053" s="32">
        <v>0</v>
      </c>
      <c r="J1053" s="32">
        <v>0</v>
      </c>
      <c r="K1053" s="32">
        <v>0</v>
      </c>
      <c r="L1053" s="32">
        <v>0</v>
      </c>
      <c r="M1053" s="32">
        <v>0</v>
      </c>
      <c r="N1053" s="32">
        <v>0</v>
      </c>
      <c r="O1053" s="32">
        <v>0</v>
      </c>
    </row>
    <row r="1054" spans="1:15" x14ac:dyDescent="0.2">
      <c r="A1054" s="1" t="str">
        <f>MID(Tabla1[[#This Row],[Org 2]],1,2)</f>
        <v>10</v>
      </c>
      <c r="B1054" s="30" t="s">
        <v>276</v>
      </c>
      <c r="C1054" s="30" t="s">
        <v>137</v>
      </c>
      <c r="D1054" s="11" t="str">
        <f>VLOOKUP(Tabla1[[#This Row],[Prog.]],Hoja2!B:C,2,FALSE)</f>
        <v>Iniciativas sociales</v>
      </c>
      <c r="E1054" s="12" t="str">
        <f t="shared" si="38"/>
        <v>4</v>
      </c>
      <c r="F1054" s="12" t="str">
        <f t="shared" si="39"/>
        <v>48</v>
      </c>
      <c r="G1054" s="30" t="s">
        <v>829</v>
      </c>
      <c r="H1054" s="31" t="s">
        <v>830</v>
      </c>
      <c r="I1054" s="32">
        <v>0</v>
      </c>
      <c r="J1054" s="32">
        <v>0</v>
      </c>
      <c r="K1054" s="32">
        <v>0</v>
      </c>
      <c r="L1054" s="32">
        <v>0</v>
      </c>
      <c r="M1054" s="32">
        <v>0</v>
      </c>
      <c r="N1054" s="32">
        <v>0</v>
      </c>
      <c r="O1054" s="32">
        <v>0</v>
      </c>
    </row>
    <row r="1055" spans="1:15" x14ac:dyDescent="0.2">
      <c r="A1055" s="1" t="str">
        <f>MID(Tabla1[[#This Row],[Org 2]],1,2)</f>
        <v>10</v>
      </c>
      <c r="B1055" s="30" t="s">
        <v>276</v>
      </c>
      <c r="C1055" s="30" t="s">
        <v>137</v>
      </c>
      <c r="D1055" s="11" t="str">
        <f>VLOOKUP(Tabla1[[#This Row],[Prog.]],Hoja2!B:C,2,FALSE)</f>
        <v>Iniciativas sociales</v>
      </c>
      <c r="E1055" s="12" t="str">
        <f t="shared" si="38"/>
        <v>4</v>
      </c>
      <c r="F1055" s="12" t="str">
        <f t="shared" si="39"/>
        <v>48</v>
      </c>
      <c r="G1055" s="30" t="s">
        <v>831</v>
      </c>
      <c r="H1055" s="31" t="s">
        <v>832</v>
      </c>
      <c r="I1055" s="32">
        <v>0</v>
      </c>
      <c r="J1055" s="32">
        <v>0</v>
      </c>
      <c r="K1055" s="32">
        <v>0</v>
      </c>
      <c r="L1055" s="32">
        <v>0</v>
      </c>
      <c r="M1055" s="32">
        <v>0</v>
      </c>
      <c r="N1055" s="32">
        <v>0</v>
      </c>
      <c r="O1055" s="32">
        <v>0</v>
      </c>
    </row>
    <row r="1056" spans="1:15" x14ac:dyDescent="0.2">
      <c r="A1056" s="1" t="str">
        <f>MID(Tabla1[[#This Row],[Org 2]],1,2)</f>
        <v>10</v>
      </c>
      <c r="B1056" s="30" t="s">
        <v>276</v>
      </c>
      <c r="C1056" s="30" t="s">
        <v>137</v>
      </c>
      <c r="D1056" s="11" t="str">
        <f>VLOOKUP(Tabla1[[#This Row],[Prog.]],Hoja2!B:C,2,FALSE)</f>
        <v>Iniciativas sociales</v>
      </c>
      <c r="E1056" s="12" t="str">
        <f t="shared" si="38"/>
        <v>4</v>
      </c>
      <c r="F1056" s="12" t="str">
        <f t="shared" si="39"/>
        <v>48</v>
      </c>
      <c r="G1056" s="30" t="s">
        <v>833</v>
      </c>
      <c r="H1056" s="31" t="s">
        <v>834</v>
      </c>
      <c r="I1056" s="32">
        <v>0</v>
      </c>
      <c r="J1056" s="32">
        <v>1000</v>
      </c>
      <c r="K1056" s="32">
        <v>1000</v>
      </c>
      <c r="L1056" s="32">
        <v>0</v>
      </c>
      <c r="M1056" s="32">
        <v>0</v>
      </c>
      <c r="N1056" s="32">
        <v>0</v>
      </c>
      <c r="O1056" s="32">
        <v>0</v>
      </c>
    </row>
    <row r="1057" spans="1:15" x14ac:dyDescent="0.2">
      <c r="A1057" s="1" t="str">
        <f>MID(Tabla1[[#This Row],[Org 2]],1,2)</f>
        <v>10</v>
      </c>
      <c r="B1057" s="30" t="s">
        <v>276</v>
      </c>
      <c r="C1057" s="30" t="s">
        <v>137</v>
      </c>
      <c r="D1057" s="11" t="str">
        <f>VLOOKUP(Tabla1[[#This Row],[Prog.]],Hoja2!B:C,2,FALSE)</f>
        <v>Iniciativas sociales</v>
      </c>
      <c r="E1057" s="12" t="str">
        <f t="shared" si="38"/>
        <v>4</v>
      </c>
      <c r="F1057" s="12" t="str">
        <f t="shared" si="39"/>
        <v>48</v>
      </c>
      <c r="G1057" s="30" t="s">
        <v>835</v>
      </c>
      <c r="H1057" s="31" t="s">
        <v>836</v>
      </c>
      <c r="I1057" s="32">
        <v>33660</v>
      </c>
      <c r="J1057" s="32">
        <v>0</v>
      </c>
      <c r="K1057" s="32">
        <v>33660</v>
      </c>
      <c r="L1057" s="32">
        <v>33660</v>
      </c>
      <c r="M1057" s="32">
        <v>33660</v>
      </c>
      <c r="N1057" s="32">
        <v>33660</v>
      </c>
      <c r="O1057" s="32">
        <v>33660</v>
      </c>
    </row>
    <row r="1058" spans="1:15" x14ac:dyDescent="0.2">
      <c r="A1058" s="1" t="str">
        <f>MID(Tabla1[[#This Row],[Org 2]],1,2)</f>
        <v>10</v>
      </c>
      <c r="B1058" s="30" t="s">
        <v>276</v>
      </c>
      <c r="C1058" s="30" t="s">
        <v>137</v>
      </c>
      <c r="D1058" s="11" t="str">
        <f>VLOOKUP(Tabla1[[#This Row],[Prog.]],Hoja2!B:C,2,FALSE)</f>
        <v>Iniciativas sociales</v>
      </c>
      <c r="E1058" s="12" t="str">
        <f t="shared" si="38"/>
        <v>4</v>
      </c>
      <c r="F1058" s="12" t="str">
        <f t="shared" si="39"/>
        <v>48</v>
      </c>
      <c r="G1058" s="30" t="s">
        <v>837</v>
      </c>
      <c r="H1058" s="31" t="s">
        <v>838</v>
      </c>
      <c r="I1058" s="32">
        <v>14850</v>
      </c>
      <c r="J1058" s="32">
        <v>0</v>
      </c>
      <c r="K1058" s="32">
        <v>14850</v>
      </c>
      <c r="L1058" s="32">
        <v>14850</v>
      </c>
      <c r="M1058" s="32">
        <v>14850</v>
      </c>
      <c r="N1058" s="32">
        <v>14850</v>
      </c>
      <c r="O1058" s="32">
        <v>14850</v>
      </c>
    </row>
    <row r="1059" spans="1:15" x14ac:dyDescent="0.2">
      <c r="A1059" s="1" t="str">
        <f>MID(Tabla1[[#This Row],[Org 2]],1,2)</f>
        <v>10</v>
      </c>
      <c r="B1059" s="30" t="s">
        <v>276</v>
      </c>
      <c r="C1059" s="30" t="s">
        <v>137</v>
      </c>
      <c r="D1059" s="11" t="str">
        <f>VLOOKUP(Tabla1[[#This Row],[Prog.]],Hoja2!B:C,2,FALSE)</f>
        <v>Iniciativas sociales</v>
      </c>
      <c r="E1059" s="12" t="str">
        <f t="shared" si="38"/>
        <v>4</v>
      </c>
      <c r="F1059" s="12" t="str">
        <f t="shared" si="39"/>
        <v>48</v>
      </c>
      <c r="G1059" s="30" t="s">
        <v>839</v>
      </c>
      <c r="H1059" s="31" t="s">
        <v>840</v>
      </c>
      <c r="I1059" s="32">
        <v>8910</v>
      </c>
      <c r="J1059" s="32">
        <v>0</v>
      </c>
      <c r="K1059" s="32">
        <v>8910</v>
      </c>
      <c r="L1059" s="32">
        <v>8910</v>
      </c>
      <c r="M1059" s="32">
        <v>8910</v>
      </c>
      <c r="N1059" s="32">
        <v>8910</v>
      </c>
      <c r="O1059" s="32">
        <v>8910</v>
      </c>
    </row>
    <row r="1060" spans="1:15" x14ac:dyDescent="0.2">
      <c r="A1060" s="1" t="str">
        <f>MID(Tabla1[[#This Row],[Org 2]],1,2)</f>
        <v>10</v>
      </c>
      <c r="B1060" s="30" t="s">
        <v>276</v>
      </c>
      <c r="C1060" s="30" t="s">
        <v>137</v>
      </c>
      <c r="D1060" s="11" t="str">
        <f>VLOOKUP(Tabla1[[#This Row],[Prog.]],Hoja2!B:C,2,FALSE)</f>
        <v>Iniciativas sociales</v>
      </c>
      <c r="E1060" s="12" t="str">
        <f t="shared" si="38"/>
        <v>4</v>
      </c>
      <c r="F1060" s="12" t="str">
        <f t="shared" si="39"/>
        <v>48</v>
      </c>
      <c r="G1060" s="30" t="s">
        <v>841</v>
      </c>
      <c r="H1060" s="31" t="s">
        <v>842</v>
      </c>
      <c r="I1060" s="32">
        <v>3500</v>
      </c>
      <c r="J1060" s="32">
        <v>0</v>
      </c>
      <c r="K1060" s="32">
        <v>3500</v>
      </c>
      <c r="L1060" s="32">
        <v>3500</v>
      </c>
      <c r="M1060" s="32">
        <v>3500</v>
      </c>
      <c r="N1060" s="32">
        <v>3500</v>
      </c>
      <c r="O1060" s="32">
        <v>0</v>
      </c>
    </row>
    <row r="1061" spans="1:15" x14ac:dyDescent="0.2">
      <c r="A1061" s="1" t="str">
        <f>MID(Tabla1[[#This Row],[Org 2]],1,2)</f>
        <v>10</v>
      </c>
      <c r="B1061" s="30" t="s">
        <v>276</v>
      </c>
      <c r="C1061" s="30" t="s">
        <v>137</v>
      </c>
      <c r="D1061" s="11" t="str">
        <f>VLOOKUP(Tabla1[[#This Row],[Prog.]],Hoja2!B:C,2,FALSE)</f>
        <v>Iniciativas sociales</v>
      </c>
      <c r="E1061" s="12" t="str">
        <f t="shared" si="38"/>
        <v>4</v>
      </c>
      <c r="F1061" s="12" t="str">
        <f t="shared" si="39"/>
        <v>48</v>
      </c>
      <c r="G1061" s="30" t="s">
        <v>843</v>
      </c>
      <c r="H1061" s="31" t="s">
        <v>844</v>
      </c>
      <c r="I1061" s="32">
        <v>2970</v>
      </c>
      <c r="J1061" s="32">
        <v>0</v>
      </c>
      <c r="K1061" s="32">
        <v>2970</v>
      </c>
      <c r="L1061" s="32">
        <v>0</v>
      </c>
      <c r="M1061" s="32">
        <v>0</v>
      </c>
      <c r="N1061" s="32">
        <v>0</v>
      </c>
      <c r="O1061" s="32">
        <v>0</v>
      </c>
    </row>
    <row r="1062" spans="1:15" x14ac:dyDescent="0.2">
      <c r="A1062" s="1" t="str">
        <f>MID(Tabla1[[#This Row],[Org 2]],1,2)</f>
        <v>10</v>
      </c>
      <c r="B1062" s="30" t="s">
        <v>276</v>
      </c>
      <c r="C1062" s="30" t="s">
        <v>137</v>
      </c>
      <c r="D1062" s="11" t="str">
        <f>VLOOKUP(Tabla1[[#This Row],[Prog.]],Hoja2!B:C,2,FALSE)</f>
        <v>Iniciativas sociales</v>
      </c>
      <c r="E1062" s="12" t="str">
        <f t="shared" si="38"/>
        <v>4</v>
      </c>
      <c r="F1062" s="12" t="str">
        <f t="shared" si="39"/>
        <v>48</v>
      </c>
      <c r="G1062" s="30" t="s">
        <v>845</v>
      </c>
      <c r="H1062" s="31" t="s">
        <v>846</v>
      </c>
      <c r="I1062" s="32">
        <v>7700</v>
      </c>
      <c r="J1062" s="32">
        <v>0</v>
      </c>
      <c r="K1062" s="32">
        <v>7700</v>
      </c>
      <c r="L1062" s="32">
        <v>7700</v>
      </c>
      <c r="M1062" s="32">
        <v>7700</v>
      </c>
      <c r="N1062" s="32">
        <v>7700</v>
      </c>
      <c r="O1062" s="32">
        <v>7700</v>
      </c>
    </row>
    <row r="1063" spans="1:15" x14ac:dyDescent="0.2">
      <c r="A1063" s="1" t="str">
        <f>MID(Tabla1[[#This Row],[Org 2]],1,2)</f>
        <v>10</v>
      </c>
      <c r="B1063" s="30" t="s">
        <v>276</v>
      </c>
      <c r="C1063" s="30" t="s">
        <v>137</v>
      </c>
      <c r="D1063" s="11" t="str">
        <f>VLOOKUP(Tabla1[[#This Row],[Prog.]],Hoja2!B:C,2,FALSE)</f>
        <v>Iniciativas sociales</v>
      </c>
      <c r="E1063" s="12" t="str">
        <f t="shared" si="38"/>
        <v>4</v>
      </c>
      <c r="F1063" s="12" t="str">
        <f t="shared" si="39"/>
        <v>48</v>
      </c>
      <c r="G1063" s="30" t="s">
        <v>847</v>
      </c>
      <c r="H1063" s="31" t="s">
        <v>848</v>
      </c>
      <c r="I1063" s="32">
        <v>5850</v>
      </c>
      <c r="J1063" s="32">
        <v>0</v>
      </c>
      <c r="K1063" s="32">
        <v>5850</v>
      </c>
      <c r="L1063" s="32">
        <v>5850</v>
      </c>
      <c r="M1063" s="32">
        <v>5850</v>
      </c>
      <c r="N1063" s="32">
        <v>5850</v>
      </c>
      <c r="O1063" s="32">
        <v>5850</v>
      </c>
    </row>
    <row r="1064" spans="1:15" x14ac:dyDescent="0.2">
      <c r="A1064" s="1" t="str">
        <f>MID(Tabla1[[#This Row],[Org 2]],1,2)</f>
        <v>10</v>
      </c>
      <c r="B1064" s="30" t="s">
        <v>276</v>
      </c>
      <c r="C1064" s="30" t="s">
        <v>137</v>
      </c>
      <c r="D1064" s="11" t="str">
        <f>VLOOKUP(Tabla1[[#This Row],[Prog.]],Hoja2!B:C,2,FALSE)</f>
        <v>Iniciativas sociales</v>
      </c>
      <c r="E1064" s="12" t="str">
        <f t="shared" si="38"/>
        <v>4</v>
      </c>
      <c r="F1064" s="12" t="str">
        <f t="shared" si="39"/>
        <v>48</v>
      </c>
      <c r="G1064" s="30" t="s">
        <v>849</v>
      </c>
      <c r="H1064" s="31" t="s">
        <v>850</v>
      </c>
      <c r="I1064" s="32">
        <v>4000</v>
      </c>
      <c r="J1064" s="32">
        <v>0</v>
      </c>
      <c r="K1064" s="32">
        <v>4000</v>
      </c>
      <c r="L1064" s="32">
        <v>4000</v>
      </c>
      <c r="M1064" s="32">
        <v>4000</v>
      </c>
      <c r="N1064" s="32">
        <v>4000</v>
      </c>
      <c r="O1064" s="32">
        <v>4000</v>
      </c>
    </row>
    <row r="1065" spans="1:15" x14ac:dyDescent="0.2">
      <c r="A1065" s="1" t="str">
        <f>MID(Tabla1[[#This Row],[Org 2]],1,2)</f>
        <v>10</v>
      </c>
      <c r="B1065" s="30" t="s">
        <v>276</v>
      </c>
      <c r="C1065" s="30" t="s">
        <v>137</v>
      </c>
      <c r="D1065" s="11" t="str">
        <f>VLOOKUP(Tabla1[[#This Row],[Prog.]],Hoja2!B:C,2,FALSE)</f>
        <v>Iniciativas sociales</v>
      </c>
      <c r="E1065" s="12" t="str">
        <f t="shared" si="38"/>
        <v>4</v>
      </c>
      <c r="F1065" s="12" t="str">
        <f t="shared" si="39"/>
        <v>48</v>
      </c>
      <c r="G1065" s="30" t="s">
        <v>851</v>
      </c>
      <c r="H1065" s="31" t="s">
        <v>852</v>
      </c>
      <c r="I1065" s="32">
        <v>1500</v>
      </c>
      <c r="J1065" s="32">
        <v>0</v>
      </c>
      <c r="K1065" s="32">
        <v>1500</v>
      </c>
      <c r="L1065" s="32">
        <v>1500</v>
      </c>
      <c r="M1065" s="32">
        <v>1500</v>
      </c>
      <c r="N1065" s="32">
        <v>1500</v>
      </c>
      <c r="O1065" s="32">
        <v>1500</v>
      </c>
    </row>
    <row r="1066" spans="1:15" x14ac:dyDescent="0.2">
      <c r="A1066" s="1" t="str">
        <f>MID(Tabla1[[#This Row],[Org 2]],1,2)</f>
        <v>10</v>
      </c>
      <c r="B1066" s="30" t="s">
        <v>276</v>
      </c>
      <c r="C1066" s="30" t="s">
        <v>137</v>
      </c>
      <c r="D1066" s="11" t="str">
        <f>VLOOKUP(Tabla1[[#This Row],[Prog.]],Hoja2!B:C,2,FALSE)</f>
        <v>Iniciativas sociales</v>
      </c>
      <c r="E1066" s="12" t="str">
        <f t="shared" si="38"/>
        <v>4</v>
      </c>
      <c r="F1066" s="12" t="str">
        <f t="shared" si="39"/>
        <v>48</v>
      </c>
      <c r="G1066" s="30" t="s">
        <v>853</v>
      </c>
      <c r="H1066" s="31" t="s">
        <v>854</v>
      </c>
      <c r="I1066" s="32">
        <v>66000</v>
      </c>
      <c r="J1066" s="32">
        <v>0</v>
      </c>
      <c r="K1066" s="32">
        <v>66000</v>
      </c>
      <c r="L1066" s="32">
        <v>66000</v>
      </c>
      <c r="M1066" s="32">
        <v>66000</v>
      </c>
      <c r="N1066" s="32">
        <v>66000</v>
      </c>
      <c r="O1066" s="32">
        <v>66000</v>
      </c>
    </row>
    <row r="1067" spans="1:15" x14ac:dyDescent="0.2">
      <c r="A1067" s="1" t="str">
        <f>MID(Tabla1[[#This Row],[Org 2]],1,2)</f>
        <v>10</v>
      </c>
      <c r="B1067" s="30" t="s">
        <v>276</v>
      </c>
      <c r="C1067" s="30" t="s">
        <v>137</v>
      </c>
      <c r="D1067" s="11" t="str">
        <f>VLOOKUP(Tabla1[[#This Row],[Prog.]],Hoja2!B:C,2,FALSE)</f>
        <v>Iniciativas sociales</v>
      </c>
      <c r="E1067" s="12" t="str">
        <f t="shared" si="38"/>
        <v>4</v>
      </c>
      <c r="F1067" s="12" t="str">
        <f t="shared" si="39"/>
        <v>48</v>
      </c>
      <c r="G1067" s="30" t="s">
        <v>855</v>
      </c>
      <c r="H1067" s="31" t="s">
        <v>856</v>
      </c>
      <c r="I1067" s="32">
        <v>3000</v>
      </c>
      <c r="J1067" s="32">
        <v>0</v>
      </c>
      <c r="K1067" s="32">
        <v>3000</v>
      </c>
      <c r="L1067" s="32">
        <v>3000</v>
      </c>
      <c r="M1067" s="32">
        <v>3000</v>
      </c>
      <c r="N1067" s="32">
        <v>3000</v>
      </c>
      <c r="O1067" s="32">
        <v>3000</v>
      </c>
    </row>
    <row r="1068" spans="1:15" x14ac:dyDescent="0.2">
      <c r="A1068" s="1" t="str">
        <f>MID(Tabla1[[#This Row],[Org 2]],1,2)</f>
        <v>10</v>
      </c>
      <c r="B1068" s="30" t="s">
        <v>276</v>
      </c>
      <c r="C1068" s="30" t="s">
        <v>137</v>
      </c>
      <c r="D1068" s="11" t="str">
        <f>VLOOKUP(Tabla1[[#This Row],[Prog.]],Hoja2!B:C,2,FALSE)</f>
        <v>Iniciativas sociales</v>
      </c>
      <c r="E1068" s="12" t="str">
        <f t="shared" si="38"/>
        <v>4</v>
      </c>
      <c r="F1068" s="12" t="str">
        <f t="shared" si="39"/>
        <v>48</v>
      </c>
      <c r="G1068" s="30" t="s">
        <v>857</v>
      </c>
      <c r="H1068" s="31" t="s">
        <v>858</v>
      </c>
      <c r="I1068" s="32">
        <v>25000</v>
      </c>
      <c r="J1068" s="32">
        <v>0</v>
      </c>
      <c r="K1068" s="32">
        <v>25000</v>
      </c>
      <c r="L1068" s="32">
        <v>25000</v>
      </c>
      <c r="M1068" s="32">
        <v>25000</v>
      </c>
      <c r="N1068" s="32">
        <v>25000</v>
      </c>
      <c r="O1068" s="32">
        <v>25000</v>
      </c>
    </row>
    <row r="1069" spans="1:15" x14ac:dyDescent="0.2">
      <c r="A1069" s="1" t="str">
        <f>MID(Tabla1[[#This Row],[Org 2]],1,2)</f>
        <v>10</v>
      </c>
      <c r="B1069" s="30" t="s">
        <v>276</v>
      </c>
      <c r="C1069" s="30" t="s">
        <v>137</v>
      </c>
      <c r="D1069" s="11" t="str">
        <f>VLOOKUP(Tabla1[[#This Row],[Prog.]],Hoja2!B:C,2,FALSE)</f>
        <v>Iniciativas sociales</v>
      </c>
      <c r="E1069" s="12" t="str">
        <f t="shared" si="38"/>
        <v>4</v>
      </c>
      <c r="F1069" s="12" t="str">
        <f t="shared" si="39"/>
        <v>49</v>
      </c>
      <c r="G1069" s="30" t="s">
        <v>859</v>
      </c>
      <c r="H1069" s="31" t="s">
        <v>860</v>
      </c>
      <c r="I1069" s="32">
        <v>20000</v>
      </c>
      <c r="J1069" s="32">
        <v>0</v>
      </c>
      <c r="K1069" s="32">
        <v>20000</v>
      </c>
      <c r="L1069" s="32">
        <v>0</v>
      </c>
      <c r="M1069" s="32">
        <v>0</v>
      </c>
      <c r="N1069" s="32">
        <v>0</v>
      </c>
      <c r="O1069" s="32">
        <v>0</v>
      </c>
    </row>
    <row r="1070" spans="1:15" x14ac:dyDescent="0.2">
      <c r="A1070" s="1" t="str">
        <f>MID(Tabla1[[#This Row],[Org 2]],1,2)</f>
        <v>10</v>
      </c>
      <c r="B1070" s="30" t="s">
        <v>276</v>
      </c>
      <c r="C1070" s="30" t="s">
        <v>137</v>
      </c>
      <c r="D1070" s="11" t="str">
        <f>VLOOKUP(Tabla1[[#This Row],[Prog.]],Hoja2!B:C,2,FALSE)</f>
        <v>Iniciativas sociales</v>
      </c>
      <c r="E1070" s="12" t="str">
        <f t="shared" si="38"/>
        <v>4</v>
      </c>
      <c r="F1070" s="12" t="str">
        <f t="shared" si="39"/>
        <v>49</v>
      </c>
      <c r="G1070" s="30" t="s">
        <v>861</v>
      </c>
      <c r="H1070" s="31" t="s">
        <v>862</v>
      </c>
      <c r="I1070" s="32">
        <v>10000</v>
      </c>
      <c r="J1070" s="32">
        <v>0</v>
      </c>
      <c r="K1070" s="32">
        <v>10000</v>
      </c>
      <c r="L1070" s="32">
        <v>10000</v>
      </c>
      <c r="M1070" s="32">
        <v>10000</v>
      </c>
      <c r="N1070" s="32">
        <v>10000</v>
      </c>
      <c r="O1070" s="32">
        <v>10000</v>
      </c>
    </row>
    <row r="1071" spans="1:15" x14ac:dyDescent="0.2">
      <c r="A1071" s="1" t="str">
        <f>MID(Tabla1[[#This Row],[Org 2]],1,2)</f>
        <v>10</v>
      </c>
      <c r="B1071" s="30" t="s">
        <v>276</v>
      </c>
      <c r="C1071" s="30" t="s">
        <v>137</v>
      </c>
      <c r="D1071" s="11" t="str">
        <f>VLOOKUP(Tabla1[[#This Row],[Prog.]],Hoja2!B:C,2,FALSE)</f>
        <v>Iniciativas sociales</v>
      </c>
      <c r="E1071" s="12" t="str">
        <f t="shared" si="38"/>
        <v>4</v>
      </c>
      <c r="F1071" s="12" t="str">
        <f t="shared" si="39"/>
        <v>49</v>
      </c>
      <c r="G1071" s="30" t="s">
        <v>863</v>
      </c>
      <c r="H1071" s="31" t="s">
        <v>864</v>
      </c>
      <c r="I1071" s="32">
        <v>10000</v>
      </c>
      <c r="J1071" s="32">
        <v>0</v>
      </c>
      <c r="K1071" s="32">
        <v>10000</v>
      </c>
      <c r="L1071" s="32">
        <v>10000</v>
      </c>
      <c r="M1071" s="32">
        <v>10000</v>
      </c>
      <c r="N1071" s="32">
        <v>10000</v>
      </c>
      <c r="O1071" s="32">
        <v>10000</v>
      </c>
    </row>
    <row r="1072" spans="1:15" x14ac:dyDescent="0.2">
      <c r="A1072" s="1" t="str">
        <f>MID(Tabla1[[#This Row],[Org 2]],1,2)</f>
        <v>10</v>
      </c>
      <c r="B1072" s="30" t="s">
        <v>276</v>
      </c>
      <c r="C1072" s="30" t="s">
        <v>137</v>
      </c>
      <c r="D1072" s="11" t="str">
        <f>VLOOKUP(Tabla1[[#This Row],[Prog.]],Hoja2!B:C,2,FALSE)</f>
        <v>Iniciativas sociales</v>
      </c>
      <c r="E1072" s="12" t="str">
        <f t="shared" si="38"/>
        <v>4</v>
      </c>
      <c r="F1072" s="12" t="str">
        <f t="shared" si="39"/>
        <v>49</v>
      </c>
      <c r="G1072" s="30" t="s">
        <v>865</v>
      </c>
      <c r="H1072" s="31" t="s">
        <v>866</v>
      </c>
      <c r="I1072" s="32">
        <v>0</v>
      </c>
      <c r="J1072" s="32">
        <v>8290</v>
      </c>
      <c r="K1072" s="32">
        <v>8290</v>
      </c>
      <c r="L1072" s="32">
        <v>0</v>
      </c>
      <c r="M1072" s="32">
        <v>0</v>
      </c>
      <c r="N1072" s="32">
        <v>0</v>
      </c>
      <c r="O1072" s="32">
        <v>0</v>
      </c>
    </row>
    <row r="1073" spans="1:15" x14ac:dyDescent="0.2">
      <c r="A1073" s="1" t="str">
        <f>MID(Tabla1[[#This Row],[Org 2]],1,2)</f>
        <v>10</v>
      </c>
      <c r="B1073" s="30" t="s">
        <v>276</v>
      </c>
      <c r="C1073" s="30" t="s">
        <v>137</v>
      </c>
      <c r="D1073" s="11" t="str">
        <f>VLOOKUP(Tabla1[[#This Row],[Prog.]],Hoja2!B:C,2,FALSE)</f>
        <v>Iniciativas sociales</v>
      </c>
      <c r="E1073" s="12" t="str">
        <f t="shared" si="38"/>
        <v>4</v>
      </c>
      <c r="F1073" s="12" t="str">
        <f t="shared" si="39"/>
        <v>49</v>
      </c>
      <c r="G1073" s="30" t="s">
        <v>867</v>
      </c>
      <c r="H1073" s="31" t="s">
        <v>868</v>
      </c>
      <c r="I1073" s="32">
        <v>435485</v>
      </c>
      <c r="J1073" s="32">
        <v>0</v>
      </c>
      <c r="K1073" s="32">
        <v>435485</v>
      </c>
      <c r="L1073" s="32">
        <v>428485</v>
      </c>
      <c r="M1073" s="32">
        <v>0</v>
      </c>
      <c r="N1073" s="32">
        <v>0</v>
      </c>
      <c r="O1073" s="32">
        <v>0</v>
      </c>
    </row>
    <row r="1074" spans="1:15" x14ac:dyDescent="0.2">
      <c r="A1074" s="1" t="str">
        <f>MID(Tabla1[[#This Row],[Org 2]],1,2)</f>
        <v>10</v>
      </c>
      <c r="B1074" s="30" t="s">
        <v>276</v>
      </c>
      <c r="C1074" s="30" t="s">
        <v>137</v>
      </c>
      <c r="D1074" s="11" t="str">
        <f>VLOOKUP(Tabla1[[#This Row],[Prog.]],Hoja2!B:C,2,FALSE)</f>
        <v>Iniciativas sociales</v>
      </c>
      <c r="E1074" s="12" t="str">
        <f t="shared" si="38"/>
        <v>6</v>
      </c>
      <c r="F1074" s="12" t="str">
        <f t="shared" si="39"/>
        <v>62</v>
      </c>
      <c r="G1074" s="30" t="s">
        <v>536</v>
      </c>
      <c r="H1074" s="31" t="s">
        <v>537</v>
      </c>
      <c r="I1074" s="32">
        <v>9000</v>
      </c>
      <c r="J1074" s="32">
        <v>49863</v>
      </c>
      <c r="K1074" s="32">
        <v>58863</v>
      </c>
      <c r="L1074" s="32">
        <v>49862.93</v>
      </c>
      <c r="M1074" s="32">
        <v>49862.93</v>
      </c>
      <c r="N1074" s="32">
        <v>49862.93</v>
      </c>
      <c r="O1074" s="32">
        <v>49862.93</v>
      </c>
    </row>
    <row r="1075" spans="1:15" x14ac:dyDescent="0.2">
      <c r="A1075" s="1" t="str">
        <f>MID(Tabla1[[#This Row],[Org 2]],1,2)</f>
        <v>10</v>
      </c>
      <c r="B1075" s="30" t="s">
        <v>276</v>
      </c>
      <c r="C1075" s="30" t="s">
        <v>137</v>
      </c>
      <c r="D1075" s="11" t="str">
        <f>VLOOKUP(Tabla1[[#This Row],[Prog.]],Hoja2!B:C,2,FALSE)</f>
        <v>Iniciativas sociales</v>
      </c>
      <c r="E1075" s="12" t="str">
        <f t="shared" si="38"/>
        <v>6</v>
      </c>
      <c r="F1075" s="12" t="str">
        <f t="shared" si="39"/>
        <v>62</v>
      </c>
      <c r="G1075" s="30" t="s">
        <v>538</v>
      </c>
      <c r="H1075" s="31" t="s">
        <v>539</v>
      </c>
      <c r="I1075" s="32">
        <v>20000</v>
      </c>
      <c r="J1075" s="32">
        <v>0</v>
      </c>
      <c r="K1075" s="32">
        <v>20000</v>
      </c>
      <c r="L1075" s="32">
        <v>0</v>
      </c>
      <c r="M1075" s="32">
        <v>0</v>
      </c>
      <c r="N1075" s="32">
        <v>0</v>
      </c>
      <c r="O1075" s="32">
        <v>0</v>
      </c>
    </row>
    <row r="1076" spans="1:15" x14ac:dyDescent="0.2">
      <c r="A1076" s="1" t="str">
        <f>MID(Tabla1[[#This Row],[Org 2]],1,2)</f>
        <v>10</v>
      </c>
      <c r="B1076" s="30" t="s">
        <v>276</v>
      </c>
      <c r="C1076" s="30" t="s">
        <v>137</v>
      </c>
      <c r="D1076" s="11" t="str">
        <f>VLOOKUP(Tabla1[[#This Row],[Prog.]],Hoja2!B:C,2,FALSE)</f>
        <v>Iniciativas sociales</v>
      </c>
      <c r="E1076" s="12" t="str">
        <f t="shared" si="38"/>
        <v>6</v>
      </c>
      <c r="F1076" s="12" t="str">
        <f t="shared" si="39"/>
        <v>63</v>
      </c>
      <c r="G1076" s="30" t="s">
        <v>544</v>
      </c>
      <c r="H1076" s="31" t="s">
        <v>537</v>
      </c>
      <c r="I1076" s="32">
        <v>0</v>
      </c>
      <c r="J1076" s="32">
        <v>21858.65</v>
      </c>
      <c r="K1076" s="32">
        <v>21858.65</v>
      </c>
      <c r="L1076" s="32">
        <v>21858.65</v>
      </c>
      <c r="M1076" s="32">
        <v>21858.65</v>
      </c>
      <c r="N1076" s="32">
        <v>21858.65</v>
      </c>
      <c r="O1076" s="32">
        <v>21858.65</v>
      </c>
    </row>
    <row r="1077" spans="1:15" x14ac:dyDescent="0.2">
      <c r="A1077" s="1" t="str">
        <f>MID(Tabla1[[#This Row],[Org 2]],1,2)</f>
        <v>10</v>
      </c>
      <c r="B1077" s="30" t="s">
        <v>276</v>
      </c>
      <c r="C1077" s="30" t="s">
        <v>137</v>
      </c>
      <c r="D1077" s="11" t="str">
        <f>VLOOKUP(Tabla1[[#This Row],[Prog.]],Hoja2!B:C,2,FALSE)</f>
        <v>Iniciativas sociales</v>
      </c>
      <c r="E1077" s="12" t="str">
        <f t="shared" si="38"/>
        <v>6</v>
      </c>
      <c r="F1077" s="12" t="str">
        <f t="shared" si="39"/>
        <v>63</v>
      </c>
      <c r="G1077" s="30" t="s">
        <v>545</v>
      </c>
      <c r="H1077" s="31" t="s">
        <v>539</v>
      </c>
      <c r="I1077" s="32">
        <v>1500</v>
      </c>
      <c r="J1077" s="32">
        <v>0</v>
      </c>
      <c r="K1077" s="32">
        <v>1500</v>
      </c>
      <c r="L1077" s="32">
        <v>1388.23</v>
      </c>
      <c r="M1077" s="32">
        <v>1388.23</v>
      </c>
      <c r="N1077" s="32">
        <v>1388.23</v>
      </c>
      <c r="O1077" s="32">
        <v>1388.23</v>
      </c>
    </row>
    <row r="1078" spans="1:15" x14ac:dyDescent="0.2">
      <c r="A1078" s="1" t="str">
        <f>MID(Tabla1[[#This Row],[Org 2]],1,2)</f>
        <v>10</v>
      </c>
      <c r="B1078" s="30" t="s">
        <v>276</v>
      </c>
      <c r="C1078" s="30" t="s">
        <v>138</v>
      </c>
      <c r="D1078" s="11" t="str">
        <f>VLOOKUP(Tabla1[[#This Row],[Prog.]],Hoja2!B:C,2,FALSE)</f>
        <v>Dirección del área de personas mayores, familia y servicios sociales</v>
      </c>
      <c r="E1078" s="12" t="str">
        <f t="shared" si="38"/>
        <v>1</v>
      </c>
      <c r="F1078" s="12" t="str">
        <f t="shared" si="39"/>
        <v>12</v>
      </c>
      <c r="G1078" s="30" t="s">
        <v>435</v>
      </c>
      <c r="H1078" s="31" t="s">
        <v>436</v>
      </c>
      <c r="I1078" s="32">
        <v>52427</v>
      </c>
      <c r="J1078" s="32">
        <v>0</v>
      </c>
      <c r="K1078" s="32">
        <v>52427</v>
      </c>
      <c r="L1078" s="32">
        <v>45880.24</v>
      </c>
      <c r="M1078" s="32">
        <v>45880.24</v>
      </c>
      <c r="N1078" s="32">
        <v>36659.589999999997</v>
      </c>
      <c r="O1078" s="32">
        <v>36659.589999999997</v>
      </c>
    </row>
    <row r="1079" spans="1:15" x14ac:dyDescent="0.2">
      <c r="A1079" s="1" t="str">
        <f>MID(Tabla1[[#This Row],[Org 2]],1,2)</f>
        <v>10</v>
      </c>
      <c r="B1079" s="30" t="s">
        <v>276</v>
      </c>
      <c r="C1079" s="30" t="s">
        <v>138</v>
      </c>
      <c r="D1079" s="11" t="str">
        <f>VLOOKUP(Tabla1[[#This Row],[Prog.]],Hoja2!B:C,2,FALSE)</f>
        <v>Dirección del área de personas mayores, familia y servicios sociales</v>
      </c>
      <c r="E1079" s="12" t="str">
        <f t="shared" si="38"/>
        <v>1</v>
      </c>
      <c r="F1079" s="12" t="str">
        <f t="shared" si="39"/>
        <v>12</v>
      </c>
      <c r="G1079" s="30" t="s">
        <v>437</v>
      </c>
      <c r="H1079" s="31" t="s">
        <v>438</v>
      </c>
      <c r="I1079" s="32">
        <v>30734</v>
      </c>
      <c r="J1079" s="32">
        <v>0</v>
      </c>
      <c r="K1079" s="32">
        <v>30734</v>
      </c>
      <c r="L1079" s="32">
        <v>28000</v>
      </c>
      <c r="M1079" s="32">
        <v>28000</v>
      </c>
      <c r="N1079" s="32">
        <v>22177.61</v>
      </c>
      <c r="O1079" s="32">
        <v>22177.61</v>
      </c>
    </row>
    <row r="1080" spans="1:15" x14ac:dyDescent="0.2">
      <c r="A1080" s="1" t="str">
        <f>MID(Tabla1[[#This Row],[Org 2]],1,2)</f>
        <v>10</v>
      </c>
      <c r="B1080" s="30" t="s">
        <v>276</v>
      </c>
      <c r="C1080" s="30" t="s">
        <v>138</v>
      </c>
      <c r="D1080" s="11" t="str">
        <f>VLOOKUP(Tabla1[[#This Row],[Prog.]],Hoja2!B:C,2,FALSE)</f>
        <v>Dirección del área de personas mayores, familia y servicios sociales</v>
      </c>
      <c r="E1080" s="12" t="str">
        <f t="shared" si="38"/>
        <v>1</v>
      </c>
      <c r="F1080" s="12" t="str">
        <f t="shared" si="39"/>
        <v>12</v>
      </c>
      <c r="G1080" s="30" t="s">
        <v>439</v>
      </c>
      <c r="H1080" s="31" t="s">
        <v>440</v>
      </c>
      <c r="I1080" s="32">
        <v>35309</v>
      </c>
      <c r="J1080" s="32">
        <v>0</v>
      </c>
      <c r="K1080" s="32">
        <v>35309</v>
      </c>
      <c r="L1080" s="32">
        <v>24200</v>
      </c>
      <c r="M1080" s="32">
        <v>24200</v>
      </c>
      <c r="N1080" s="32">
        <v>20581.240000000002</v>
      </c>
      <c r="O1080" s="32">
        <v>20581.240000000002</v>
      </c>
    </row>
    <row r="1081" spans="1:15" x14ac:dyDescent="0.2">
      <c r="A1081" s="1" t="str">
        <f>MID(Tabla1[[#This Row],[Org 2]],1,2)</f>
        <v>10</v>
      </c>
      <c r="B1081" s="30" t="s">
        <v>276</v>
      </c>
      <c r="C1081" s="30" t="s">
        <v>138</v>
      </c>
      <c r="D1081" s="11" t="str">
        <f>VLOOKUP(Tabla1[[#This Row],[Prog.]],Hoja2!B:C,2,FALSE)</f>
        <v>Dirección del área de personas mayores, familia y servicios sociales</v>
      </c>
      <c r="E1081" s="12" t="str">
        <f t="shared" si="38"/>
        <v>1</v>
      </c>
      <c r="F1081" s="12" t="str">
        <f t="shared" si="39"/>
        <v>12</v>
      </c>
      <c r="G1081" s="30" t="s">
        <v>441</v>
      </c>
      <c r="H1081" s="31" t="s">
        <v>442</v>
      </c>
      <c r="I1081" s="32">
        <v>10808</v>
      </c>
      <c r="J1081" s="32">
        <v>0</v>
      </c>
      <c r="K1081" s="32">
        <v>10808</v>
      </c>
      <c r="L1081" s="32">
        <v>23687.82</v>
      </c>
      <c r="M1081" s="32">
        <v>23687.82</v>
      </c>
      <c r="N1081" s="32">
        <v>19322.66</v>
      </c>
      <c r="O1081" s="32">
        <v>19322.66</v>
      </c>
    </row>
    <row r="1082" spans="1:15" x14ac:dyDescent="0.2">
      <c r="A1082" s="1" t="str">
        <f>MID(Tabla1[[#This Row],[Org 2]],1,2)</f>
        <v>10</v>
      </c>
      <c r="B1082" s="30" t="s">
        <v>276</v>
      </c>
      <c r="C1082" s="30" t="s">
        <v>138</v>
      </c>
      <c r="D1082" s="11" t="str">
        <f>VLOOKUP(Tabla1[[#This Row],[Prog.]],Hoja2!B:C,2,FALSE)</f>
        <v>Dirección del área de personas mayores, familia y servicios sociales</v>
      </c>
      <c r="E1082" s="12" t="str">
        <f t="shared" si="38"/>
        <v>1</v>
      </c>
      <c r="F1082" s="12" t="str">
        <f t="shared" si="39"/>
        <v>12</v>
      </c>
      <c r="G1082" s="30" t="s">
        <v>443</v>
      </c>
      <c r="H1082" s="31" t="s">
        <v>444</v>
      </c>
      <c r="I1082" s="32">
        <v>35469</v>
      </c>
      <c r="J1082" s="32">
        <v>0</v>
      </c>
      <c r="K1082" s="32">
        <v>35469</v>
      </c>
      <c r="L1082" s="32">
        <v>36800</v>
      </c>
      <c r="M1082" s="32">
        <v>36800</v>
      </c>
      <c r="N1082" s="32">
        <v>29681.84</v>
      </c>
      <c r="O1082" s="32">
        <v>29681.84</v>
      </c>
    </row>
    <row r="1083" spans="1:15" x14ac:dyDescent="0.2">
      <c r="A1083" s="1" t="str">
        <f>MID(Tabla1[[#This Row],[Org 2]],1,2)</f>
        <v>10</v>
      </c>
      <c r="B1083" s="30" t="s">
        <v>276</v>
      </c>
      <c r="C1083" s="30" t="s">
        <v>138</v>
      </c>
      <c r="D1083" s="11" t="str">
        <f>VLOOKUP(Tabla1[[#This Row],[Prog.]],Hoja2!B:C,2,FALSE)</f>
        <v>Dirección del área de personas mayores, familia y servicios sociales</v>
      </c>
      <c r="E1083" s="12" t="str">
        <f t="shared" si="38"/>
        <v>1</v>
      </c>
      <c r="F1083" s="12" t="str">
        <f t="shared" si="39"/>
        <v>12</v>
      </c>
      <c r="G1083" s="30" t="s">
        <v>445</v>
      </c>
      <c r="H1083" s="31" t="s">
        <v>446</v>
      </c>
      <c r="I1083" s="32">
        <v>87801</v>
      </c>
      <c r="J1083" s="32">
        <v>0</v>
      </c>
      <c r="K1083" s="32">
        <v>87801</v>
      </c>
      <c r="L1083" s="32">
        <v>84094.02</v>
      </c>
      <c r="M1083" s="32">
        <v>84094.02</v>
      </c>
      <c r="N1083" s="32">
        <v>68012.929999999993</v>
      </c>
      <c r="O1083" s="32">
        <v>68012.929999999993</v>
      </c>
    </row>
    <row r="1084" spans="1:15" x14ac:dyDescent="0.2">
      <c r="A1084" s="1" t="str">
        <f>MID(Tabla1[[#This Row],[Org 2]],1,2)</f>
        <v>10</v>
      </c>
      <c r="B1084" s="30" t="s">
        <v>276</v>
      </c>
      <c r="C1084" s="30" t="s">
        <v>138</v>
      </c>
      <c r="D1084" s="11" t="str">
        <f>VLOOKUP(Tabla1[[#This Row],[Prog.]],Hoja2!B:C,2,FALSE)</f>
        <v>Dirección del área de personas mayores, familia y servicios sociales</v>
      </c>
      <c r="E1084" s="12" t="str">
        <f t="shared" si="38"/>
        <v>1</v>
      </c>
      <c r="F1084" s="12" t="str">
        <f t="shared" si="39"/>
        <v>12</v>
      </c>
      <c r="G1084" s="30" t="s">
        <v>447</v>
      </c>
      <c r="H1084" s="31" t="s">
        <v>448</v>
      </c>
      <c r="I1084" s="32">
        <v>218220</v>
      </c>
      <c r="J1084" s="32">
        <v>0</v>
      </c>
      <c r="K1084" s="32">
        <v>218220</v>
      </c>
      <c r="L1084" s="32">
        <v>235178.45</v>
      </c>
      <c r="M1084" s="32">
        <v>235178.45</v>
      </c>
      <c r="N1084" s="32">
        <v>201738.17</v>
      </c>
      <c r="O1084" s="32">
        <v>201738.17</v>
      </c>
    </row>
    <row r="1085" spans="1:15" x14ac:dyDescent="0.2">
      <c r="A1085" s="1" t="str">
        <f>MID(Tabla1[[#This Row],[Org 2]],1,2)</f>
        <v>10</v>
      </c>
      <c r="B1085" s="30" t="s">
        <v>276</v>
      </c>
      <c r="C1085" s="30" t="s">
        <v>138</v>
      </c>
      <c r="D1085" s="11" t="str">
        <f>VLOOKUP(Tabla1[[#This Row],[Prog.]],Hoja2!B:C,2,FALSE)</f>
        <v>Dirección del área de personas mayores, familia y servicios sociales</v>
      </c>
      <c r="E1085" s="12" t="str">
        <f t="shared" si="38"/>
        <v>1</v>
      </c>
      <c r="F1085" s="12" t="str">
        <f t="shared" si="39"/>
        <v>12</v>
      </c>
      <c r="G1085" s="30" t="s">
        <v>449</v>
      </c>
      <c r="H1085" s="31" t="s">
        <v>450</v>
      </c>
      <c r="I1085" s="32">
        <v>17088</v>
      </c>
      <c r="J1085" s="32">
        <v>0</v>
      </c>
      <c r="K1085" s="32">
        <v>17088</v>
      </c>
      <c r="L1085" s="32">
        <v>19546.400000000001</v>
      </c>
      <c r="M1085" s="32">
        <v>19546.400000000001</v>
      </c>
      <c r="N1085" s="32">
        <v>15116.86</v>
      </c>
      <c r="O1085" s="32">
        <v>15116.86</v>
      </c>
    </row>
    <row r="1086" spans="1:15" x14ac:dyDescent="0.2">
      <c r="A1086" s="1" t="str">
        <f>MID(Tabla1[[#This Row],[Org 2]],1,2)</f>
        <v>10</v>
      </c>
      <c r="B1086" s="30" t="s">
        <v>276</v>
      </c>
      <c r="C1086" s="30" t="s">
        <v>138</v>
      </c>
      <c r="D1086" s="11" t="str">
        <f>VLOOKUP(Tabla1[[#This Row],[Prog.]],Hoja2!B:C,2,FALSE)</f>
        <v>Dirección del área de personas mayores, familia y servicios sociales</v>
      </c>
      <c r="E1086" s="12" t="str">
        <f t="shared" ref="E1086:E1149" si="40">LEFT(G1086,1)</f>
        <v>1</v>
      </c>
      <c r="F1086" s="12" t="str">
        <f t="shared" ref="F1086:F1149" si="41">LEFT(G1086,2)</f>
        <v>14</v>
      </c>
      <c r="G1086" s="30" t="s">
        <v>456</v>
      </c>
      <c r="H1086" s="31" t="s">
        <v>457</v>
      </c>
      <c r="I1086" s="32">
        <v>54500</v>
      </c>
      <c r="J1086" s="32">
        <v>0</v>
      </c>
      <c r="K1086" s="32">
        <v>54500</v>
      </c>
      <c r="L1086" s="32">
        <v>33592.03</v>
      </c>
      <c r="M1086" s="32">
        <v>33592.03</v>
      </c>
      <c r="N1086" s="32">
        <v>32622.5</v>
      </c>
      <c r="O1086" s="32">
        <v>32622.5</v>
      </c>
    </row>
    <row r="1087" spans="1:15" x14ac:dyDescent="0.2">
      <c r="A1087" s="1" t="str">
        <f>MID(Tabla1[[#This Row],[Org 2]],1,2)</f>
        <v>10</v>
      </c>
      <c r="B1087" s="30" t="s">
        <v>276</v>
      </c>
      <c r="C1087" s="30" t="s">
        <v>138</v>
      </c>
      <c r="D1087" s="11" t="str">
        <f>VLOOKUP(Tabla1[[#This Row],[Prog.]],Hoja2!B:C,2,FALSE)</f>
        <v>Dirección del área de personas mayores, familia y servicios sociales</v>
      </c>
      <c r="E1087" s="12" t="str">
        <f t="shared" si="40"/>
        <v>2</v>
      </c>
      <c r="F1087" s="12" t="str">
        <f t="shared" si="41"/>
        <v>21</v>
      </c>
      <c r="G1087" s="30" t="s">
        <v>464</v>
      </c>
      <c r="H1087" s="31" t="s">
        <v>465</v>
      </c>
      <c r="I1087" s="32">
        <v>3190</v>
      </c>
      <c r="J1087" s="32">
        <v>0</v>
      </c>
      <c r="K1087" s="32">
        <v>3190</v>
      </c>
      <c r="L1087" s="32">
        <v>2897.95</v>
      </c>
      <c r="M1087" s="32">
        <v>2897.95</v>
      </c>
      <c r="N1087" s="32">
        <v>1543.42</v>
      </c>
      <c r="O1087" s="32">
        <v>1543.42</v>
      </c>
    </row>
    <row r="1088" spans="1:15" x14ac:dyDescent="0.2">
      <c r="A1088" s="1" t="str">
        <f>MID(Tabla1[[#This Row],[Org 2]],1,2)</f>
        <v>10</v>
      </c>
      <c r="B1088" s="30" t="s">
        <v>276</v>
      </c>
      <c r="C1088" s="30" t="s">
        <v>138</v>
      </c>
      <c r="D1088" s="11" t="str">
        <f>VLOOKUP(Tabla1[[#This Row],[Prog.]],Hoja2!B:C,2,FALSE)</f>
        <v>Dirección del área de personas mayores, familia y servicios sociales</v>
      </c>
      <c r="E1088" s="12" t="str">
        <f t="shared" si="40"/>
        <v>2</v>
      </c>
      <c r="F1088" s="12" t="str">
        <f t="shared" si="41"/>
        <v>22</v>
      </c>
      <c r="G1088" s="30" t="s">
        <v>484</v>
      </c>
      <c r="H1088" s="31" t="s">
        <v>485</v>
      </c>
      <c r="I1088" s="32">
        <v>13000</v>
      </c>
      <c r="J1088" s="32">
        <v>0</v>
      </c>
      <c r="K1088" s="32">
        <v>13000</v>
      </c>
      <c r="L1088" s="32">
        <v>4658.8599999999997</v>
      </c>
      <c r="M1088" s="32">
        <v>4658.8599999999997</v>
      </c>
      <c r="N1088" s="32">
        <v>1247.8699999999999</v>
      </c>
      <c r="O1088" s="32">
        <v>1247.8699999999999</v>
      </c>
    </row>
    <row r="1089" spans="1:15" x14ac:dyDescent="0.2">
      <c r="A1089" s="1" t="str">
        <f>MID(Tabla1[[#This Row],[Org 2]],1,2)</f>
        <v>10</v>
      </c>
      <c r="B1089" s="30" t="s">
        <v>276</v>
      </c>
      <c r="C1089" s="30" t="s">
        <v>138</v>
      </c>
      <c r="D1089" s="11" t="str">
        <f>VLOOKUP(Tabla1[[#This Row],[Prog.]],Hoja2!B:C,2,FALSE)</f>
        <v>Dirección del área de personas mayores, familia y servicios sociales</v>
      </c>
      <c r="E1089" s="12" t="str">
        <f t="shared" si="40"/>
        <v>2</v>
      </c>
      <c r="F1089" s="12" t="str">
        <f t="shared" si="41"/>
        <v>22</v>
      </c>
      <c r="G1089" s="30" t="s">
        <v>490</v>
      </c>
      <c r="H1089" s="31" t="s">
        <v>491</v>
      </c>
      <c r="I1089" s="32">
        <v>115000</v>
      </c>
      <c r="J1089" s="32">
        <v>0</v>
      </c>
      <c r="K1089" s="32">
        <v>115000</v>
      </c>
      <c r="L1089" s="32">
        <v>91608.34</v>
      </c>
      <c r="M1089" s="32">
        <v>79337.61</v>
      </c>
      <c r="N1089" s="32">
        <v>18414.349999999999</v>
      </c>
      <c r="O1089" s="32">
        <v>18414.349999999999</v>
      </c>
    </row>
    <row r="1090" spans="1:15" x14ac:dyDescent="0.2">
      <c r="A1090" s="1" t="str">
        <f>MID(Tabla1[[#This Row],[Org 2]],1,2)</f>
        <v>10</v>
      </c>
      <c r="B1090" s="30" t="s">
        <v>276</v>
      </c>
      <c r="C1090" s="30" t="s">
        <v>138</v>
      </c>
      <c r="D1090" s="11" t="str">
        <f>VLOOKUP(Tabla1[[#This Row],[Prog.]],Hoja2!B:C,2,FALSE)</f>
        <v>Dirección del área de personas mayores, familia y servicios sociales</v>
      </c>
      <c r="E1090" s="12" t="str">
        <f t="shared" si="40"/>
        <v>3</v>
      </c>
      <c r="F1090" s="12" t="str">
        <f t="shared" si="41"/>
        <v>35</v>
      </c>
      <c r="G1090" s="30" t="s">
        <v>787</v>
      </c>
      <c r="H1090" s="31" t="s">
        <v>788</v>
      </c>
      <c r="I1090" s="32">
        <v>0</v>
      </c>
      <c r="J1090" s="32">
        <v>1500</v>
      </c>
      <c r="K1090" s="32">
        <v>1500</v>
      </c>
      <c r="L1090" s="32">
        <v>663.12</v>
      </c>
      <c r="M1090" s="32">
        <v>663.12</v>
      </c>
      <c r="N1090" s="32">
        <v>663.12</v>
      </c>
      <c r="O1090" s="32">
        <v>663.12</v>
      </c>
    </row>
    <row r="1091" spans="1:15" x14ac:dyDescent="0.2">
      <c r="A1091" s="1" t="str">
        <f>MID(Tabla1[[#This Row],[Org 2]],1,2)</f>
        <v>10</v>
      </c>
      <c r="B1091" s="30" t="s">
        <v>276</v>
      </c>
      <c r="C1091" s="30" t="s">
        <v>117</v>
      </c>
      <c r="D1091" s="11" t="str">
        <f>VLOOKUP(Tabla1[[#This Row],[Prog.]],Hoja2!B:C,2,FALSE)</f>
        <v>Centro de programas juveniles</v>
      </c>
      <c r="E1091" s="12" t="str">
        <f t="shared" si="40"/>
        <v>1</v>
      </c>
      <c r="F1091" s="12" t="str">
        <f t="shared" si="41"/>
        <v>12</v>
      </c>
      <c r="G1091" s="30" t="s">
        <v>437</v>
      </c>
      <c r="H1091" s="31" t="s">
        <v>438</v>
      </c>
      <c r="I1091" s="32">
        <v>15367</v>
      </c>
      <c r="J1091" s="32">
        <v>0</v>
      </c>
      <c r="K1091" s="32">
        <v>15367</v>
      </c>
      <c r="L1091" s="32">
        <v>16018.91</v>
      </c>
      <c r="M1091" s="32">
        <v>16018.91</v>
      </c>
      <c r="N1091" s="32">
        <v>13530.83</v>
      </c>
      <c r="O1091" s="32">
        <v>13530.83</v>
      </c>
    </row>
    <row r="1092" spans="1:15" x14ac:dyDescent="0.2">
      <c r="A1092" s="1" t="str">
        <f>MID(Tabla1[[#This Row],[Org 2]],1,2)</f>
        <v>10</v>
      </c>
      <c r="B1092" s="30" t="s">
        <v>276</v>
      </c>
      <c r="C1092" s="30" t="s">
        <v>117</v>
      </c>
      <c r="D1092" s="11" t="str">
        <f>VLOOKUP(Tabla1[[#This Row],[Prog.]],Hoja2!B:C,2,FALSE)</f>
        <v>Centro de programas juveniles</v>
      </c>
      <c r="E1092" s="12" t="str">
        <f t="shared" si="40"/>
        <v>1</v>
      </c>
      <c r="F1092" s="12" t="str">
        <f t="shared" si="41"/>
        <v>12</v>
      </c>
      <c r="G1092" s="30" t="s">
        <v>441</v>
      </c>
      <c r="H1092" s="31" t="s">
        <v>442</v>
      </c>
      <c r="I1092" s="32">
        <v>9976</v>
      </c>
      <c r="J1092" s="32">
        <v>0</v>
      </c>
      <c r="K1092" s="32">
        <v>9976</v>
      </c>
      <c r="L1092" s="32">
        <v>10426.540000000001</v>
      </c>
      <c r="M1092" s="32">
        <v>10426.540000000001</v>
      </c>
      <c r="N1092" s="32">
        <v>8644.74</v>
      </c>
      <c r="O1092" s="32">
        <v>8644.74</v>
      </c>
    </row>
    <row r="1093" spans="1:15" x14ac:dyDescent="0.2">
      <c r="A1093" s="1" t="str">
        <f>MID(Tabla1[[#This Row],[Org 2]],1,2)</f>
        <v>10</v>
      </c>
      <c r="B1093" s="30" t="s">
        <v>276</v>
      </c>
      <c r="C1093" s="30" t="s">
        <v>117</v>
      </c>
      <c r="D1093" s="11" t="str">
        <f>VLOOKUP(Tabla1[[#This Row],[Prog.]],Hoja2!B:C,2,FALSE)</f>
        <v>Centro de programas juveniles</v>
      </c>
      <c r="E1093" s="12" t="str">
        <f t="shared" si="40"/>
        <v>1</v>
      </c>
      <c r="F1093" s="12" t="str">
        <f t="shared" si="41"/>
        <v>12</v>
      </c>
      <c r="G1093" s="30" t="s">
        <v>443</v>
      </c>
      <c r="H1093" s="31" t="s">
        <v>444</v>
      </c>
      <c r="I1093" s="32">
        <v>7407</v>
      </c>
      <c r="J1093" s="32">
        <v>0</v>
      </c>
      <c r="K1093" s="32">
        <v>7407</v>
      </c>
      <c r="L1093" s="32">
        <v>7806.49</v>
      </c>
      <c r="M1093" s="32">
        <v>7806.49</v>
      </c>
      <c r="N1093" s="32">
        <v>6555.62</v>
      </c>
      <c r="O1093" s="32">
        <v>6555.62</v>
      </c>
    </row>
    <row r="1094" spans="1:15" x14ac:dyDescent="0.2">
      <c r="A1094" s="1" t="str">
        <f>MID(Tabla1[[#This Row],[Org 2]],1,2)</f>
        <v>10</v>
      </c>
      <c r="B1094" s="30" t="s">
        <v>276</v>
      </c>
      <c r="C1094" s="30" t="s">
        <v>117</v>
      </c>
      <c r="D1094" s="11" t="str">
        <f>VLOOKUP(Tabla1[[#This Row],[Prog.]],Hoja2!B:C,2,FALSE)</f>
        <v>Centro de programas juveniles</v>
      </c>
      <c r="E1094" s="12" t="str">
        <f t="shared" si="40"/>
        <v>1</v>
      </c>
      <c r="F1094" s="12" t="str">
        <f t="shared" si="41"/>
        <v>12</v>
      </c>
      <c r="G1094" s="30" t="s">
        <v>445</v>
      </c>
      <c r="H1094" s="31" t="s">
        <v>446</v>
      </c>
      <c r="I1094" s="32">
        <v>16724</v>
      </c>
      <c r="J1094" s="32">
        <v>0</v>
      </c>
      <c r="K1094" s="32">
        <v>16724</v>
      </c>
      <c r="L1094" s="32">
        <v>17035.400000000001</v>
      </c>
      <c r="M1094" s="32">
        <v>17035.400000000001</v>
      </c>
      <c r="N1094" s="32">
        <v>14483.86</v>
      </c>
      <c r="O1094" s="32">
        <v>14483.86</v>
      </c>
    </row>
    <row r="1095" spans="1:15" x14ac:dyDescent="0.2">
      <c r="A1095" s="1" t="str">
        <f>MID(Tabla1[[#This Row],[Org 2]],1,2)</f>
        <v>10</v>
      </c>
      <c r="B1095" s="30" t="s">
        <v>276</v>
      </c>
      <c r="C1095" s="30" t="s">
        <v>117</v>
      </c>
      <c r="D1095" s="11" t="str">
        <f>VLOOKUP(Tabla1[[#This Row],[Prog.]],Hoja2!B:C,2,FALSE)</f>
        <v>Centro de programas juveniles</v>
      </c>
      <c r="E1095" s="12" t="str">
        <f t="shared" si="40"/>
        <v>1</v>
      </c>
      <c r="F1095" s="12" t="str">
        <f t="shared" si="41"/>
        <v>12</v>
      </c>
      <c r="G1095" s="30" t="s">
        <v>447</v>
      </c>
      <c r="H1095" s="31" t="s">
        <v>448</v>
      </c>
      <c r="I1095" s="32">
        <v>43909</v>
      </c>
      <c r="J1095" s="32">
        <v>0</v>
      </c>
      <c r="K1095" s="32">
        <v>43909</v>
      </c>
      <c r="L1095" s="32">
        <v>47926.21</v>
      </c>
      <c r="M1095" s="32">
        <v>47926.21</v>
      </c>
      <c r="N1095" s="32">
        <v>41304.949999999997</v>
      </c>
      <c r="O1095" s="32">
        <v>41304.949999999997</v>
      </c>
    </row>
    <row r="1096" spans="1:15" x14ac:dyDescent="0.2">
      <c r="A1096" s="1" t="str">
        <f>MID(Tabla1[[#This Row],[Org 2]],1,2)</f>
        <v>10</v>
      </c>
      <c r="B1096" s="30" t="s">
        <v>276</v>
      </c>
      <c r="C1096" s="30" t="s">
        <v>117</v>
      </c>
      <c r="D1096" s="11" t="str">
        <f>VLOOKUP(Tabla1[[#This Row],[Prog.]],Hoja2!B:C,2,FALSE)</f>
        <v>Centro de programas juveniles</v>
      </c>
      <c r="E1096" s="12" t="str">
        <f t="shared" si="40"/>
        <v>1</v>
      </c>
      <c r="F1096" s="12" t="str">
        <f t="shared" si="41"/>
        <v>12</v>
      </c>
      <c r="G1096" s="30" t="s">
        <v>449</v>
      </c>
      <c r="H1096" s="31" t="s">
        <v>450</v>
      </c>
      <c r="I1096" s="32">
        <v>3612</v>
      </c>
      <c r="J1096" s="32">
        <v>0</v>
      </c>
      <c r="K1096" s="32">
        <v>3612</v>
      </c>
      <c r="L1096" s="32">
        <v>4222.41</v>
      </c>
      <c r="M1096" s="32">
        <v>4222.41</v>
      </c>
      <c r="N1096" s="32">
        <v>3479.12</v>
      </c>
      <c r="O1096" s="32">
        <v>3479.12</v>
      </c>
    </row>
    <row r="1097" spans="1:15" x14ac:dyDescent="0.2">
      <c r="A1097" s="1" t="str">
        <f>MID(Tabla1[[#This Row],[Org 2]],1,2)</f>
        <v>10</v>
      </c>
      <c r="B1097" s="30" t="s">
        <v>276</v>
      </c>
      <c r="C1097" s="30" t="s">
        <v>117</v>
      </c>
      <c r="D1097" s="11" t="str">
        <f>VLOOKUP(Tabla1[[#This Row],[Prog.]],Hoja2!B:C,2,FALSE)</f>
        <v>Centro de programas juveniles</v>
      </c>
      <c r="E1097" s="12" t="str">
        <f t="shared" si="40"/>
        <v>1</v>
      </c>
      <c r="F1097" s="12" t="str">
        <f t="shared" si="41"/>
        <v>14</v>
      </c>
      <c r="G1097" s="30" t="s">
        <v>456</v>
      </c>
      <c r="H1097" s="31" t="s">
        <v>457</v>
      </c>
      <c r="I1097" s="32">
        <v>0</v>
      </c>
      <c r="J1097" s="32">
        <v>0</v>
      </c>
      <c r="K1097" s="32">
        <v>0</v>
      </c>
      <c r="L1097" s="32">
        <v>44825</v>
      </c>
      <c r="M1097" s="32">
        <v>44825</v>
      </c>
      <c r="N1097" s="32">
        <v>37995.21</v>
      </c>
      <c r="O1097" s="32">
        <v>37995.21</v>
      </c>
    </row>
    <row r="1098" spans="1:15" x14ac:dyDescent="0.2">
      <c r="A1098" s="1" t="str">
        <f>MID(Tabla1[[#This Row],[Org 2]],1,2)</f>
        <v>10</v>
      </c>
      <c r="B1098" s="30" t="s">
        <v>276</v>
      </c>
      <c r="C1098" s="30" t="s">
        <v>117</v>
      </c>
      <c r="D1098" s="11" t="str">
        <f>VLOOKUP(Tabla1[[#This Row],[Prog.]],Hoja2!B:C,2,FALSE)</f>
        <v>Centro de programas juveniles</v>
      </c>
      <c r="E1098" s="12" t="str">
        <f t="shared" si="40"/>
        <v>2</v>
      </c>
      <c r="F1098" s="12" t="str">
        <f t="shared" si="41"/>
        <v>21</v>
      </c>
      <c r="G1098" s="30" t="s">
        <v>462</v>
      </c>
      <c r="H1098" s="31" t="s">
        <v>463</v>
      </c>
      <c r="I1098" s="32">
        <v>10000</v>
      </c>
      <c r="J1098" s="32">
        <v>0</v>
      </c>
      <c r="K1098" s="32">
        <v>10000</v>
      </c>
      <c r="L1098" s="32">
        <v>2968.35</v>
      </c>
      <c r="M1098" s="32">
        <v>1155.43</v>
      </c>
      <c r="N1098" s="32">
        <v>1155.43</v>
      </c>
      <c r="O1098" s="32">
        <v>1155.43</v>
      </c>
    </row>
    <row r="1099" spans="1:15" x14ac:dyDescent="0.2">
      <c r="A1099" s="1" t="str">
        <f>MID(Tabla1[[#This Row],[Org 2]],1,2)</f>
        <v>10</v>
      </c>
      <c r="B1099" s="30" t="s">
        <v>276</v>
      </c>
      <c r="C1099" s="30" t="s">
        <v>117</v>
      </c>
      <c r="D1099" s="11" t="str">
        <f>VLOOKUP(Tabla1[[#This Row],[Prog.]],Hoja2!B:C,2,FALSE)</f>
        <v>Centro de programas juveniles</v>
      </c>
      <c r="E1099" s="12" t="str">
        <f t="shared" si="40"/>
        <v>2</v>
      </c>
      <c r="F1099" s="12" t="str">
        <f t="shared" si="41"/>
        <v>21</v>
      </c>
      <c r="G1099" s="30" t="s">
        <v>464</v>
      </c>
      <c r="H1099" s="31" t="s">
        <v>465</v>
      </c>
      <c r="I1099" s="32">
        <v>15000</v>
      </c>
      <c r="J1099" s="32">
        <v>0</v>
      </c>
      <c r="K1099" s="32">
        <v>15000</v>
      </c>
      <c r="L1099" s="32">
        <v>11394.51</v>
      </c>
      <c r="M1099" s="32">
        <v>11394.51</v>
      </c>
      <c r="N1099" s="32">
        <v>8258.2000000000007</v>
      </c>
      <c r="O1099" s="32">
        <v>8258.2000000000007</v>
      </c>
    </row>
    <row r="1100" spans="1:15" x14ac:dyDescent="0.2">
      <c r="A1100" s="1" t="str">
        <f>MID(Tabla1[[#This Row],[Org 2]],1,2)</f>
        <v>10</v>
      </c>
      <c r="B1100" s="30" t="s">
        <v>276</v>
      </c>
      <c r="C1100" s="30" t="s">
        <v>117</v>
      </c>
      <c r="D1100" s="11" t="str">
        <f>VLOOKUP(Tabla1[[#This Row],[Prog.]],Hoja2!B:C,2,FALSE)</f>
        <v>Centro de programas juveniles</v>
      </c>
      <c r="E1100" s="12" t="str">
        <f t="shared" si="40"/>
        <v>2</v>
      </c>
      <c r="F1100" s="12" t="str">
        <f t="shared" si="41"/>
        <v>22</v>
      </c>
      <c r="G1100" s="30" t="s">
        <v>472</v>
      </c>
      <c r="H1100" s="31" t="s">
        <v>473</v>
      </c>
      <c r="I1100" s="32">
        <v>65000</v>
      </c>
      <c r="J1100" s="32">
        <v>0</v>
      </c>
      <c r="K1100" s="32">
        <v>65000</v>
      </c>
      <c r="L1100" s="32">
        <v>65000</v>
      </c>
      <c r="M1100" s="32">
        <v>65000</v>
      </c>
      <c r="N1100" s="32">
        <v>28779.61</v>
      </c>
      <c r="O1100" s="32">
        <v>28779.61</v>
      </c>
    </row>
    <row r="1101" spans="1:15" x14ac:dyDescent="0.2">
      <c r="A1101" s="1" t="str">
        <f>MID(Tabla1[[#This Row],[Org 2]],1,2)</f>
        <v>10</v>
      </c>
      <c r="B1101" s="30" t="s">
        <v>276</v>
      </c>
      <c r="C1101" s="30" t="s">
        <v>117</v>
      </c>
      <c r="D1101" s="11" t="str">
        <f>VLOOKUP(Tabla1[[#This Row],[Prog.]],Hoja2!B:C,2,FALSE)</f>
        <v>Centro de programas juveniles</v>
      </c>
      <c r="E1101" s="12" t="str">
        <f t="shared" si="40"/>
        <v>2</v>
      </c>
      <c r="F1101" s="12" t="str">
        <f t="shared" si="41"/>
        <v>22</v>
      </c>
      <c r="G1101" s="30" t="s">
        <v>869</v>
      </c>
      <c r="H1101" s="31" t="s">
        <v>870</v>
      </c>
      <c r="I1101" s="32">
        <v>60000</v>
      </c>
      <c r="J1101" s="32">
        <v>0</v>
      </c>
      <c r="K1101" s="32">
        <v>60000</v>
      </c>
      <c r="L1101" s="32">
        <v>52407.82</v>
      </c>
      <c r="M1101" s="32">
        <v>52407.82</v>
      </c>
      <c r="N1101" s="32">
        <v>26407.5</v>
      </c>
      <c r="O1101" s="32">
        <v>25802.5</v>
      </c>
    </row>
    <row r="1102" spans="1:15" x14ac:dyDescent="0.2">
      <c r="A1102" s="1" t="str">
        <f>MID(Tabla1[[#This Row],[Org 2]],1,2)</f>
        <v>10</v>
      </c>
      <c r="B1102" s="30" t="s">
        <v>276</v>
      </c>
      <c r="C1102" s="30" t="s">
        <v>117</v>
      </c>
      <c r="D1102" s="11" t="str">
        <f>VLOOKUP(Tabla1[[#This Row],[Prog.]],Hoja2!B:C,2,FALSE)</f>
        <v>Centro de programas juveniles</v>
      </c>
      <c r="E1102" s="12" t="str">
        <f t="shared" si="40"/>
        <v>2</v>
      </c>
      <c r="F1102" s="12" t="str">
        <f t="shared" si="41"/>
        <v>22</v>
      </c>
      <c r="G1102" s="30" t="s">
        <v>871</v>
      </c>
      <c r="H1102" s="31" t="s">
        <v>872</v>
      </c>
      <c r="I1102" s="32">
        <v>10000</v>
      </c>
      <c r="J1102" s="32">
        <v>0</v>
      </c>
      <c r="K1102" s="32">
        <v>10000</v>
      </c>
      <c r="L1102" s="32">
        <v>6510</v>
      </c>
      <c r="M1102" s="32">
        <v>6510</v>
      </c>
      <c r="N1102" s="32">
        <v>1750</v>
      </c>
      <c r="O1102" s="32">
        <v>1750</v>
      </c>
    </row>
    <row r="1103" spans="1:15" x14ac:dyDescent="0.2">
      <c r="A1103" s="1" t="str">
        <f>MID(Tabla1[[#This Row],[Org 2]],1,2)</f>
        <v>10</v>
      </c>
      <c r="B1103" s="30" t="s">
        <v>276</v>
      </c>
      <c r="C1103" s="30" t="s">
        <v>117</v>
      </c>
      <c r="D1103" s="11" t="str">
        <f>VLOOKUP(Tabla1[[#This Row],[Prog.]],Hoja2!B:C,2,FALSE)</f>
        <v>Centro de programas juveniles</v>
      </c>
      <c r="E1103" s="12" t="str">
        <f t="shared" si="40"/>
        <v>2</v>
      </c>
      <c r="F1103" s="12" t="str">
        <f t="shared" si="41"/>
        <v>22</v>
      </c>
      <c r="G1103" s="30" t="s">
        <v>484</v>
      </c>
      <c r="H1103" s="31" t="s">
        <v>485</v>
      </c>
      <c r="I1103" s="32">
        <v>10000</v>
      </c>
      <c r="J1103" s="32">
        <v>0</v>
      </c>
      <c r="K1103" s="32">
        <v>10000</v>
      </c>
      <c r="L1103" s="32">
        <v>18.149999999999999</v>
      </c>
      <c r="M1103" s="32">
        <v>18.149999999999999</v>
      </c>
      <c r="N1103" s="32">
        <v>18.149999999999999</v>
      </c>
      <c r="O1103" s="32">
        <v>18.149999999999999</v>
      </c>
    </row>
    <row r="1104" spans="1:15" x14ac:dyDescent="0.2">
      <c r="A1104" s="1" t="str">
        <f>MID(Tabla1[[#This Row],[Org 2]],1,2)</f>
        <v>10</v>
      </c>
      <c r="B1104" s="30" t="s">
        <v>276</v>
      </c>
      <c r="C1104" s="30" t="s">
        <v>117</v>
      </c>
      <c r="D1104" s="11" t="str">
        <f>VLOOKUP(Tabla1[[#This Row],[Prog.]],Hoja2!B:C,2,FALSE)</f>
        <v>Centro de programas juveniles</v>
      </c>
      <c r="E1104" s="12" t="str">
        <f t="shared" si="40"/>
        <v>2</v>
      </c>
      <c r="F1104" s="12" t="str">
        <f t="shared" si="41"/>
        <v>22</v>
      </c>
      <c r="G1104" s="30" t="s">
        <v>486</v>
      </c>
      <c r="H1104" s="31" t="s">
        <v>487</v>
      </c>
      <c r="I1104" s="32">
        <v>57000</v>
      </c>
      <c r="J1104" s="32">
        <v>0</v>
      </c>
      <c r="K1104" s="32">
        <v>57000</v>
      </c>
      <c r="L1104" s="32">
        <v>55569.06</v>
      </c>
      <c r="M1104" s="32">
        <v>55569.06</v>
      </c>
      <c r="N1104" s="32">
        <v>41676.75</v>
      </c>
      <c r="O1104" s="32">
        <v>41676.75</v>
      </c>
    </row>
    <row r="1105" spans="1:15" x14ac:dyDescent="0.2">
      <c r="A1105" s="1" t="str">
        <f>MID(Tabla1[[#This Row],[Org 2]],1,2)</f>
        <v>10</v>
      </c>
      <c r="B1105" s="30" t="s">
        <v>276</v>
      </c>
      <c r="C1105" s="30" t="s">
        <v>117</v>
      </c>
      <c r="D1105" s="11" t="str">
        <f>VLOOKUP(Tabla1[[#This Row],[Prog.]],Hoja2!B:C,2,FALSE)</f>
        <v>Centro de programas juveniles</v>
      </c>
      <c r="E1105" s="12" t="str">
        <f t="shared" si="40"/>
        <v>2</v>
      </c>
      <c r="F1105" s="12" t="str">
        <f t="shared" si="41"/>
        <v>22</v>
      </c>
      <c r="G1105" s="30" t="s">
        <v>668</v>
      </c>
      <c r="H1105" s="31" t="s">
        <v>669</v>
      </c>
      <c r="I1105" s="32">
        <v>0</v>
      </c>
      <c r="J1105" s="32">
        <v>0</v>
      </c>
      <c r="K1105" s="32">
        <v>0</v>
      </c>
      <c r="L1105" s="32">
        <v>10198.85</v>
      </c>
      <c r="M1105" s="32">
        <v>10198.85</v>
      </c>
      <c r="N1105" s="32">
        <v>10198.85</v>
      </c>
      <c r="O1105" s="32">
        <v>10198.85</v>
      </c>
    </row>
    <row r="1106" spans="1:15" x14ac:dyDescent="0.2">
      <c r="A1106" s="1" t="str">
        <f>MID(Tabla1[[#This Row],[Org 2]],1,2)</f>
        <v>10</v>
      </c>
      <c r="B1106" s="30" t="s">
        <v>276</v>
      </c>
      <c r="C1106" s="30" t="s">
        <v>117</v>
      </c>
      <c r="D1106" s="11" t="str">
        <f>VLOOKUP(Tabla1[[#This Row],[Prog.]],Hoja2!B:C,2,FALSE)</f>
        <v>Centro de programas juveniles</v>
      </c>
      <c r="E1106" s="12" t="str">
        <f t="shared" si="40"/>
        <v>2</v>
      </c>
      <c r="F1106" s="12" t="str">
        <f t="shared" si="41"/>
        <v>22</v>
      </c>
      <c r="G1106" s="30" t="s">
        <v>488</v>
      </c>
      <c r="H1106" s="31" t="s">
        <v>489</v>
      </c>
      <c r="I1106" s="32">
        <v>16000</v>
      </c>
      <c r="J1106" s="32">
        <v>0</v>
      </c>
      <c r="K1106" s="32">
        <v>16000</v>
      </c>
      <c r="L1106" s="32">
        <v>0</v>
      </c>
      <c r="M1106" s="32">
        <v>0</v>
      </c>
      <c r="N1106" s="32">
        <v>0</v>
      </c>
      <c r="O1106" s="32">
        <v>0</v>
      </c>
    </row>
    <row r="1107" spans="1:15" x14ac:dyDescent="0.2">
      <c r="A1107" s="1" t="str">
        <f>MID(Tabla1[[#This Row],[Org 2]],1,2)</f>
        <v>10</v>
      </c>
      <c r="B1107" s="30" t="s">
        <v>276</v>
      </c>
      <c r="C1107" s="30" t="s">
        <v>117</v>
      </c>
      <c r="D1107" s="11" t="str">
        <f>VLOOKUP(Tabla1[[#This Row],[Prog.]],Hoja2!B:C,2,FALSE)</f>
        <v>Centro de programas juveniles</v>
      </c>
      <c r="E1107" s="12" t="str">
        <f t="shared" si="40"/>
        <v>2</v>
      </c>
      <c r="F1107" s="12" t="str">
        <f t="shared" si="41"/>
        <v>22</v>
      </c>
      <c r="G1107" s="30" t="s">
        <v>490</v>
      </c>
      <c r="H1107" s="31" t="s">
        <v>491</v>
      </c>
      <c r="I1107" s="32">
        <v>761350</v>
      </c>
      <c r="J1107" s="32">
        <v>0</v>
      </c>
      <c r="K1107" s="32">
        <v>761350</v>
      </c>
      <c r="L1107" s="32">
        <v>734432.86</v>
      </c>
      <c r="M1107" s="32">
        <v>734432.86</v>
      </c>
      <c r="N1107" s="32">
        <v>514752.81</v>
      </c>
      <c r="O1107" s="32">
        <v>514552.81</v>
      </c>
    </row>
    <row r="1108" spans="1:15" x14ac:dyDescent="0.2">
      <c r="A1108" s="1" t="str">
        <f>MID(Tabla1[[#This Row],[Org 2]],1,2)</f>
        <v>10</v>
      </c>
      <c r="B1108" s="30" t="s">
        <v>276</v>
      </c>
      <c r="C1108" s="30" t="s">
        <v>117</v>
      </c>
      <c r="D1108" s="11" t="str">
        <f>VLOOKUP(Tabla1[[#This Row],[Prog.]],Hoja2!B:C,2,FALSE)</f>
        <v>Centro de programas juveniles</v>
      </c>
      <c r="E1108" s="12" t="str">
        <f t="shared" si="40"/>
        <v>4</v>
      </c>
      <c r="F1108" s="12" t="str">
        <f t="shared" si="41"/>
        <v>48</v>
      </c>
      <c r="G1108" s="30" t="s">
        <v>729</v>
      </c>
      <c r="H1108" s="31" t="s">
        <v>730</v>
      </c>
      <c r="I1108" s="32">
        <v>137565</v>
      </c>
      <c r="J1108" s="32">
        <v>-6500</v>
      </c>
      <c r="K1108" s="32">
        <v>131065</v>
      </c>
      <c r="L1108" s="32">
        <v>131065</v>
      </c>
      <c r="M1108" s="32">
        <v>131065</v>
      </c>
      <c r="N1108" s="32">
        <v>131065</v>
      </c>
      <c r="O1108" s="32">
        <v>131065</v>
      </c>
    </row>
    <row r="1109" spans="1:15" x14ac:dyDescent="0.2">
      <c r="A1109" s="1" t="str">
        <f>MID(Tabla1[[#This Row],[Org 2]],1,2)</f>
        <v>10</v>
      </c>
      <c r="B1109" s="30" t="s">
        <v>276</v>
      </c>
      <c r="C1109" s="30" t="s">
        <v>117</v>
      </c>
      <c r="D1109" s="11" t="str">
        <f>VLOOKUP(Tabla1[[#This Row],[Prog.]],Hoja2!B:C,2,FALSE)</f>
        <v>Centro de programas juveniles</v>
      </c>
      <c r="E1109" s="12" t="str">
        <f t="shared" si="40"/>
        <v>4</v>
      </c>
      <c r="F1109" s="12" t="str">
        <f t="shared" si="41"/>
        <v>48</v>
      </c>
      <c r="G1109" s="30" t="s">
        <v>873</v>
      </c>
      <c r="H1109" s="31" t="s">
        <v>874</v>
      </c>
      <c r="I1109" s="32">
        <v>58500</v>
      </c>
      <c r="J1109" s="32">
        <v>6500</v>
      </c>
      <c r="K1109" s="32">
        <v>65000</v>
      </c>
      <c r="L1109" s="32">
        <v>65000</v>
      </c>
      <c r="M1109" s="32">
        <v>65000</v>
      </c>
      <c r="N1109" s="32">
        <v>58500</v>
      </c>
      <c r="O1109" s="32">
        <v>58500</v>
      </c>
    </row>
    <row r="1110" spans="1:15" x14ac:dyDescent="0.2">
      <c r="A1110" s="1" t="str">
        <f>MID(Tabla1[[#This Row],[Org 2]],1,2)</f>
        <v>10</v>
      </c>
      <c r="B1110" s="30" t="s">
        <v>276</v>
      </c>
      <c r="C1110" s="30" t="s">
        <v>117</v>
      </c>
      <c r="D1110" s="11" t="str">
        <f>VLOOKUP(Tabla1[[#This Row],[Prog.]],Hoja2!B:C,2,FALSE)</f>
        <v>Centro de programas juveniles</v>
      </c>
      <c r="E1110" s="12" t="str">
        <f t="shared" si="40"/>
        <v>4</v>
      </c>
      <c r="F1110" s="12" t="str">
        <f t="shared" si="41"/>
        <v>48</v>
      </c>
      <c r="G1110" s="30" t="s">
        <v>875</v>
      </c>
      <c r="H1110" s="31" t="s">
        <v>876</v>
      </c>
      <c r="I1110" s="32">
        <v>15000</v>
      </c>
      <c r="J1110" s="32">
        <v>0</v>
      </c>
      <c r="K1110" s="32">
        <v>15000</v>
      </c>
      <c r="L1110" s="32">
        <v>15000</v>
      </c>
      <c r="M1110" s="32">
        <v>15000</v>
      </c>
      <c r="N1110" s="32">
        <v>15000</v>
      </c>
      <c r="O1110" s="32">
        <v>15000</v>
      </c>
    </row>
    <row r="1111" spans="1:15" x14ac:dyDescent="0.2">
      <c r="A1111" s="1" t="str">
        <f>MID(Tabla1[[#This Row],[Org 2]],1,2)</f>
        <v>10</v>
      </c>
      <c r="B1111" s="30" t="s">
        <v>276</v>
      </c>
      <c r="C1111" s="30" t="s">
        <v>117</v>
      </c>
      <c r="D1111" s="11" t="str">
        <f>VLOOKUP(Tabla1[[#This Row],[Prog.]],Hoja2!B:C,2,FALSE)</f>
        <v>Centro de programas juveniles</v>
      </c>
      <c r="E1111" s="12" t="str">
        <f t="shared" si="40"/>
        <v>6</v>
      </c>
      <c r="F1111" s="12" t="str">
        <f t="shared" si="41"/>
        <v>62</v>
      </c>
      <c r="G1111" s="30" t="s">
        <v>538</v>
      </c>
      <c r="H1111" s="31" t="s">
        <v>539</v>
      </c>
      <c r="I1111" s="32">
        <v>5000</v>
      </c>
      <c r="J1111" s="32">
        <v>0</v>
      </c>
      <c r="K1111" s="32">
        <v>5000</v>
      </c>
      <c r="L1111" s="32">
        <v>0</v>
      </c>
      <c r="M1111" s="32">
        <v>0</v>
      </c>
      <c r="N1111" s="32">
        <v>0</v>
      </c>
      <c r="O1111" s="32">
        <v>0</v>
      </c>
    </row>
    <row r="1112" spans="1:15" x14ac:dyDescent="0.2">
      <c r="A1112" s="1" t="str">
        <f>MID(Tabla1[[#This Row],[Org 2]],1,2)</f>
        <v>10</v>
      </c>
      <c r="B1112" s="30" t="s">
        <v>276</v>
      </c>
      <c r="C1112" s="30" t="s">
        <v>118</v>
      </c>
      <c r="D1112" s="11" t="str">
        <f>VLOOKUP(Tabla1[[#This Row],[Prog.]],Hoja2!B:C,2,FALSE)</f>
        <v>Políticas de igualdad</v>
      </c>
      <c r="E1112" s="12" t="str">
        <f t="shared" si="40"/>
        <v>1</v>
      </c>
      <c r="F1112" s="12" t="str">
        <f t="shared" si="41"/>
        <v>12</v>
      </c>
      <c r="G1112" s="30" t="s">
        <v>435</v>
      </c>
      <c r="H1112" s="31" t="s">
        <v>436</v>
      </c>
      <c r="I1112" s="32">
        <v>17476</v>
      </c>
      <c r="J1112" s="32">
        <v>0</v>
      </c>
      <c r="K1112" s="32">
        <v>17476</v>
      </c>
      <c r="L1112" s="32">
        <v>18350.240000000002</v>
      </c>
      <c r="M1112" s="32">
        <v>18350.240000000002</v>
      </c>
      <c r="N1112" s="32">
        <v>15550.66</v>
      </c>
      <c r="O1112" s="32">
        <v>15550.66</v>
      </c>
    </row>
    <row r="1113" spans="1:15" x14ac:dyDescent="0.2">
      <c r="A1113" s="1" t="str">
        <f>MID(Tabla1[[#This Row],[Org 2]],1,2)</f>
        <v>10</v>
      </c>
      <c r="B1113" s="30" t="s">
        <v>276</v>
      </c>
      <c r="C1113" s="30" t="s">
        <v>118</v>
      </c>
      <c r="D1113" s="11" t="str">
        <f>VLOOKUP(Tabla1[[#This Row],[Prog.]],Hoja2!B:C,2,FALSE)</f>
        <v>Políticas de igualdad</v>
      </c>
      <c r="E1113" s="12" t="str">
        <f t="shared" si="40"/>
        <v>1</v>
      </c>
      <c r="F1113" s="12" t="str">
        <f t="shared" si="41"/>
        <v>12</v>
      </c>
      <c r="G1113" s="30" t="s">
        <v>437</v>
      </c>
      <c r="H1113" s="31" t="s">
        <v>438</v>
      </c>
      <c r="I1113" s="32">
        <v>33295</v>
      </c>
      <c r="J1113" s="32">
        <v>0</v>
      </c>
      <c r="K1113" s="32">
        <v>33295</v>
      </c>
      <c r="L1113" s="32">
        <v>39682.22</v>
      </c>
      <c r="M1113" s="32">
        <v>39682.22</v>
      </c>
      <c r="N1113" s="32">
        <v>34782.519999999997</v>
      </c>
      <c r="O1113" s="32">
        <v>34782.519999999997</v>
      </c>
    </row>
    <row r="1114" spans="1:15" x14ac:dyDescent="0.2">
      <c r="A1114" s="1" t="str">
        <f>MID(Tabla1[[#This Row],[Org 2]],1,2)</f>
        <v>10</v>
      </c>
      <c r="B1114" s="30" t="s">
        <v>276</v>
      </c>
      <c r="C1114" s="30" t="s">
        <v>118</v>
      </c>
      <c r="D1114" s="11" t="str">
        <f>VLOOKUP(Tabla1[[#This Row],[Prog.]],Hoja2!B:C,2,FALSE)</f>
        <v>Políticas de igualdad</v>
      </c>
      <c r="E1114" s="12" t="str">
        <f t="shared" si="40"/>
        <v>1</v>
      </c>
      <c r="F1114" s="12" t="str">
        <f t="shared" si="41"/>
        <v>12</v>
      </c>
      <c r="G1114" s="30" t="s">
        <v>441</v>
      </c>
      <c r="H1114" s="31" t="s">
        <v>442</v>
      </c>
      <c r="I1114" s="32">
        <v>29928</v>
      </c>
      <c r="J1114" s="32">
        <v>0</v>
      </c>
      <c r="K1114" s="32">
        <v>29928</v>
      </c>
      <c r="L1114" s="32">
        <v>16810.990000000002</v>
      </c>
      <c r="M1114" s="32">
        <v>16810.990000000002</v>
      </c>
      <c r="N1114" s="32">
        <v>13715.16</v>
      </c>
      <c r="O1114" s="32">
        <v>13715.16</v>
      </c>
    </row>
    <row r="1115" spans="1:15" x14ac:dyDescent="0.2">
      <c r="A1115" s="1" t="str">
        <f>MID(Tabla1[[#This Row],[Org 2]],1,2)</f>
        <v>10</v>
      </c>
      <c r="B1115" s="30" t="s">
        <v>276</v>
      </c>
      <c r="C1115" s="30" t="s">
        <v>118</v>
      </c>
      <c r="D1115" s="11" t="str">
        <f>VLOOKUP(Tabla1[[#This Row],[Prog.]],Hoja2!B:C,2,FALSE)</f>
        <v>Políticas de igualdad</v>
      </c>
      <c r="E1115" s="12" t="str">
        <f t="shared" si="40"/>
        <v>1</v>
      </c>
      <c r="F1115" s="12" t="str">
        <f t="shared" si="41"/>
        <v>12</v>
      </c>
      <c r="G1115" s="30" t="s">
        <v>443</v>
      </c>
      <c r="H1115" s="31" t="s">
        <v>444</v>
      </c>
      <c r="I1115" s="32">
        <v>7380</v>
      </c>
      <c r="J1115" s="32">
        <v>0</v>
      </c>
      <c r="K1115" s="32">
        <v>7380</v>
      </c>
      <c r="L1115" s="32">
        <v>8916.76</v>
      </c>
      <c r="M1115" s="32">
        <v>8916.76</v>
      </c>
      <c r="N1115" s="32">
        <v>7193.21</v>
      </c>
      <c r="O1115" s="32">
        <v>7193.21</v>
      </c>
    </row>
    <row r="1116" spans="1:15" x14ac:dyDescent="0.2">
      <c r="A1116" s="1" t="str">
        <f>MID(Tabla1[[#This Row],[Org 2]],1,2)</f>
        <v>10</v>
      </c>
      <c r="B1116" s="30" t="s">
        <v>276</v>
      </c>
      <c r="C1116" s="30" t="s">
        <v>118</v>
      </c>
      <c r="D1116" s="11" t="str">
        <f>VLOOKUP(Tabla1[[#This Row],[Prog.]],Hoja2!B:C,2,FALSE)</f>
        <v>Políticas de igualdad</v>
      </c>
      <c r="E1116" s="12" t="str">
        <f t="shared" si="40"/>
        <v>1</v>
      </c>
      <c r="F1116" s="12" t="str">
        <f t="shared" si="41"/>
        <v>12</v>
      </c>
      <c r="G1116" s="30" t="s">
        <v>445</v>
      </c>
      <c r="H1116" s="31" t="s">
        <v>446</v>
      </c>
      <c r="I1116" s="32">
        <v>45011</v>
      </c>
      <c r="J1116" s="32">
        <v>0</v>
      </c>
      <c r="K1116" s="32">
        <v>45011</v>
      </c>
      <c r="L1116" s="32">
        <v>44291.360000000001</v>
      </c>
      <c r="M1116" s="32">
        <v>44291.360000000001</v>
      </c>
      <c r="N1116" s="32">
        <v>35409.07</v>
      </c>
      <c r="O1116" s="32">
        <v>35409.07</v>
      </c>
    </row>
    <row r="1117" spans="1:15" x14ac:dyDescent="0.2">
      <c r="A1117" s="1" t="str">
        <f>MID(Tabla1[[#This Row],[Org 2]],1,2)</f>
        <v>10</v>
      </c>
      <c r="B1117" s="30" t="s">
        <v>276</v>
      </c>
      <c r="C1117" s="30" t="s">
        <v>118</v>
      </c>
      <c r="D1117" s="11" t="str">
        <f>VLOOKUP(Tabla1[[#This Row],[Prog.]],Hoja2!B:C,2,FALSE)</f>
        <v>Políticas de igualdad</v>
      </c>
      <c r="E1117" s="12" t="str">
        <f t="shared" si="40"/>
        <v>1</v>
      </c>
      <c r="F1117" s="12" t="str">
        <f t="shared" si="41"/>
        <v>12</v>
      </c>
      <c r="G1117" s="30" t="s">
        <v>447</v>
      </c>
      <c r="H1117" s="31" t="s">
        <v>448</v>
      </c>
      <c r="I1117" s="32">
        <v>109419</v>
      </c>
      <c r="J1117" s="32">
        <v>0</v>
      </c>
      <c r="K1117" s="32">
        <v>109419</v>
      </c>
      <c r="L1117" s="32">
        <v>105226.07</v>
      </c>
      <c r="M1117" s="32">
        <v>105226.07</v>
      </c>
      <c r="N1117" s="32">
        <v>86533.97</v>
      </c>
      <c r="O1117" s="32">
        <v>86533.97</v>
      </c>
    </row>
    <row r="1118" spans="1:15" x14ac:dyDescent="0.2">
      <c r="A1118" s="1" t="str">
        <f>MID(Tabla1[[#This Row],[Org 2]],1,2)</f>
        <v>10</v>
      </c>
      <c r="B1118" s="30" t="s">
        <v>276</v>
      </c>
      <c r="C1118" s="30" t="s">
        <v>118</v>
      </c>
      <c r="D1118" s="11" t="str">
        <f>VLOOKUP(Tabla1[[#This Row],[Prog.]],Hoja2!B:C,2,FALSE)</f>
        <v>Políticas de igualdad</v>
      </c>
      <c r="E1118" s="12" t="str">
        <f t="shared" si="40"/>
        <v>1</v>
      </c>
      <c r="F1118" s="12" t="str">
        <f t="shared" si="41"/>
        <v>12</v>
      </c>
      <c r="G1118" s="30" t="s">
        <v>449</v>
      </c>
      <c r="H1118" s="31" t="s">
        <v>450</v>
      </c>
      <c r="I1118" s="32">
        <v>1587</v>
      </c>
      <c r="J1118" s="32">
        <v>0</v>
      </c>
      <c r="K1118" s="32">
        <v>1587</v>
      </c>
      <c r="L1118" s="32">
        <v>4632.34</v>
      </c>
      <c r="M1118" s="32">
        <v>4632.34</v>
      </c>
      <c r="N1118" s="32">
        <v>3727.13</v>
      </c>
      <c r="O1118" s="32">
        <v>3727.13</v>
      </c>
    </row>
    <row r="1119" spans="1:15" x14ac:dyDescent="0.2">
      <c r="A1119" s="1" t="str">
        <f>MID(Tabla1[[#This Row],[Org 2]],1,2)</f>
        <v>10</v>
      </c>
      <c r="B1119" s="30" t="s">
        <v>276</v>
      </c>
      <c r="C1119" s="30" t="s">
        <v>118</v>
      </c>
      <c r="D1119" s="11" t="str">
        <f>VLOOKUP(Tabla1[[#This Row],[Prog.]],Hoja2!B:C,2,FALSE)</f>
        <v>Políticas de igualdad</v>
      </c>
      <c r="E1119" s="12" t="str">
        <f t="shared" si="40"/>
        <v>1</v>
      </c>
      <c r="F1119" s="12" t="str">
        <f t="shared" si="41"/>
        <v>13</v>
      </c>
      <c r="G1119" s="30" t="s">
        <v>451</v>
      </c>
      <c r="H1119" s="31" t="s">
        <v>434</v>
      </c>
      <c r="I1119" s="32">
        <v>31564</v>
      </c>
      <c r="J1119" s="32">
        <v>0</v>
      </c>
      <c r="K1119" s="32">
        <v>31564</v>
      </c>
      <c r="L1119" s="32">
        <v>32744.400000000001</v>
      </c>
      <c r="M1119" s="32">
        <v>32744.400000000001</v>
      </c>
      <c r="N1119" s="32">
        <v>27608.240000000002</v>
      </c>
      <c r="O1119" s="32">
        <v>27608.240000000002</v>
      </c>
    </row>
    <row r="1120" spans="1:15" x14ac:dyDescent="0.2">
      <c r="A1120" s="1" t="str">
        <f>MID(Tabla1[[#This Row],[Org 2]],1,2)</f>
        <v>10</v>
      </c>
      <c r="B1120" s="30" t="s">
        <v>276</v>
      </c>
      <c r="C1120" s="30" t="s">
        <v>118</v>
      </c>
      <c r="D1120" s="11" t="str">
        <f>VLOOKUP(Tabla1[[#This Row],[Prog.]],Hoja2!B:C,2,FALSE)</f>
        <v>Políticas de igualdad</v>
      </c>
      <c r="E1120" s="12" t="str">
        <f t="shared" si="40"/>
        <v>1</v>
      </c>
      <c r="F1120" s="12" t="str">
        <f t="shared" si="41"/>
        <v>13</v>
      </c>
      <c r="G1120" s="30" t="s">
        <v>452</v>
      </c>
      <c r="H1120" s="31" t="s">
        <v>453</v>
      </c>
      <c r="I1120" s="32">
        <v>27926</v>
      </c>
      <c r="J1120" s="32">
        <v>0</v>
      </c>
      <c r="K1120" s="32">
        <v>27926</v>
      </c>
      <c r="L1120" s="32">
        <v>29955.85</v>
      </c>
      <c r="M1120" s="32">
        <v>29955.85</v>
      </c>
      <c r="N1120" s="32">
        <v>25110.93</v>
      </c>
      <c r="O1120" s="32">
        <v>25110.93</v>
      </c>
    </row>
    <row r="1121" spans="1:15" x14ac:dyDescent="0.2">
      <c r="A1121" s="1" t="str">
        <f>MID(Tabla1[[#This Row],[Org 2]],1,2)</f>
        <v>10</v>
      </c>
      <c r="B1121" s="30" t="s">
        <v>276</v>
      </c>
      <c r="C1121" s="30" t="s">
        <v>118</v>
      </c>
      <c r="D1121" s="11" t="str">
        <f>VLOOKUP(Tabla1[[#This Row],[Prog.]],Hoja2!B:C,2,FALSE)</f>
        <v>Políticas de igualdad</v>
      </c>
      <c r="E1121" s="12" t="str">
        <f t="shared" si="40"/>
        <v>2</v>
      </c>
      <c r="F1121" s="12" t="str">
        <f t="shared" si="41"/>
        <v>21</v>
      </c>
      <c r="G1121" s="30" t="s">
        <v>462</v>
      </c>
      <c r="H1121" s="31" t="s">
        <v>463</v>
      </c>
      <c r="I1121" s="32">
        <v>4000</v>
      </c>
      <c r="J1121" s="32">
        <v>0</v>
      </c>
      <c r="K1121" s="32">
        <v>4000</v>
      </c>
      <c r="L1121" s="32">
        <v>2000</v>
      </c>
      <c r="M1121" s="32">
        <v>0</v>
      </c>
      <c r="N1121" s="32">
        <v>0</v>
      </c>
      <c r="O1121" s="32">
        <v>0</v>
      </c>
    </row>
    <row r="1122" spans="1:15" x14ac:dyDescent="0.2">
      <c r="A1122" s="1" t="str">
        <f>MID(Tabla1[[#This Row],[Org 2]],1,2)</f>
        <v>10</v>
      </c>
      <c r="B1122" s="30" t="s">
        <v>276</v>
      </c>
      <c r="C1122" s="30" t="s">
        <v>118</v>
      </c>
      <c r="D1122" s="11" t="str">
        <f>VLOOKUP(Tabla1[[#This Row],[Prog.]],Hoja2!B:C,2,FALSE)</f>
        <v>Políticas de igualdad</v>
      </c>
      <c r="E1122" s="12" t="str">
        <f t="shared" si="40"/>
        <v>2</v>
      </c>
      <c r="F1122" s="12" t="str">
        <f t="shared" si="41"/>
        <v>21</v>
      </c>
      <c r="G1122" s="30" t="s">
        <v>464</v>
      </c>
      <c r="H1122" s="31" t="s">
        <v>465</v>
      </c>
      <c r="I1122" s="32">
        <v>6000</v>
      </c>
      <c r="J1122" s="32">
        <v>0</v>
      </c>
      <c r="K1122" s="32">
        <v>6000</v>
      </c>
      <c r="L1122" s="32">
        <v>6035.13</v>
      </c>
      <c r="M1122" s="32">
        <v>6035.13</v>
      </c>
      <c r="N1122" s="32">
        <v>3798.97</v>
      </c>
      <c r="O1122" s="32">
        <v>3798.97</v>
      </c>
    </row>
    <row r="1123" spans="1:15" x14ac:dyDescent="0.2">
      <c r="A1123" s="1" t="str">
        <f>MID(Tabla1[[#This Row],[Org 2]],1,2)</f>
        <v>10</v>
      </c>
      <c r="B1123" s="30" t="s">
        <v>276</v>
      </c>
      <c r="C1123" s="30" t="s">
        <v>118</v>
      </c>
      <c r="D1123" s="11" t="str">
        <f>VLOOKUP(Tabla1[[#This Row],[Prog.]],Hoja2!B:C,2,FALSE)</f>
        <v>Políticas de igualdad</v>
      </c>
      <c r="E1123" s="12" t="str">
        <f t="shared" si="40"/>
        <v>2</v>
      </c>
      <c r="F1123" s="12" t="str">
        <f t="shared" si="41"/>
        <v>22</v>
      </c>
      <c r="G1123" s="30" t="s">
        <v>472</v>
      </c>
      <c r="H1123" s="31" t="s">
        <v>473</v>
      </c>
      <c r="I1123" s="32">
        <v>4000</v>
      </c>
      <c r="J1123" s="32">
        <v>0</v>
      </c>
      <c r="K1123" s="32">
        <v>4000</v>
      </c>
      <c r="L1123" s="32">
        <v>3500</v>
      </c>
      <c r="M1123" s="32">
        <v>3500</v>
      </c>
      <c r="N1123" s="32">
        <v>2142.15</v>
      </c>
      <c r="O1123" s="32">
        <v>2142.15</v>
      </c>
    </row>
    <row r="1124" spans="1:15" x14ac:dyDescent="0.2">
      <c r="A1124" s="1" t="str">
        <f>MID(Tabla1[[#This Row],[Org 2]],1,2)</f>
        <v>10</v>
      </c>
      <c r="B1124" s="30" t="s">
        <v>276</v>
      </c>
      <c r="C1124" s="30" t="s">
        <v>118</v>
      </c>
      <c r="D1124" s="11" t="str">
        <f>VLOOKUP(Tabla1[[#This Row],[Prog.]],Hoja2!B:C,2,FALSE)</f>
        <v>Políticas de igualdad</v>
      </c>
      <c r="E1124" s="12" t="str">
        <f t="shared" si="40"/>
        <v>2</v>
      </c>
      <c r="F1124" s="12" t="str">
        <f t="shared" si="41"/>
        <v>22</v>
      </c>
      <c r="G1124" s="30" t="s">
        <v>606</v>
      </c>
      <c r="H1124" s="31" t="s">
        <v>607</v>
      </c>
      <c r="I1124" s="32">
        <v>5500</v>
      </c>
      <c r="J1124" s="32">
        <v>0</v>
      </c>
      <c r="K1124" s="32">
        <v>5500</v>
      </c>
      <c r="L1124" s="32">
        <v>5500</v>
      </c>
      <c r="M1124" s="32">
        <v>5500</v>
      </c>
      <c r="N1124" s="32">
        <v>2134.96</v>
      </c>
      <c r="O1124" s="32">
        <v>2134.96</v>
      </c>
    </row>
    <row r="1125" spans="1:15" x14ac:dyDescent="0.2">
      <c r="A1125" s="1" t="str">
        <f>MID(Tabla1[[#This Row],[Org 2]],1,2)</f>
        <v>10</v>
      </c>
      <c r="B1125" s="30" t="s">
        <v>276</v>
      </c>
      <c r="C1125" s="30" t="s">
        <v>118</v>
      </c>
      <c r="D1125" s="11" t="str">
        <f>VLOOKUP(Tabla1[[#This Row],[Prog.]],Hoja2!B:C,2,FALSE)</f>
        <v>Políticas de igualdad</v>
      </c>
      <c r="E1125" s="12" t="str">
        <f t="shared" si="40"/>
        <v>2</v>
      </c>
      <c r="F1125" s="12" t="str">
        <f t="shared" si="41"/>
        <v>22</v>
      </c>
      <c r="G1125" s="30" t="s">
        <v>476</v>
      </c>
      <c r="H1125" s="31" t="s">
        <v>477</v>
      </c>
      <c r="I1125" s="32">
        <v>0</v>
      </c>
      <c r="J1125" s="32">
        <v>0</v>
      </c>
      <c r="K1125" s="32">
        <v>0</v>
      </c>
      <c r="L1125" s="32">
        <v>315.33</v>
      </c>
      <c r="M1125" s="32">
        <v>315.33</v>
      </c>
      <c r="N1125" s="32">
        <v>315.33</v>
      </c>
      <c r="O1125" s="32">
        <v>315.33</v>
      </c>
    </row>
    <row r="1126" spans="1:15" x14ac:dyDescent="0.2">
      <c r="A1126" s="1" t="str">
        <f>MID(Tabla1[[#This Row],[Org 2]],1,2)</f>
        <v>10</v>
      </c>
      <c r="B1126" s="30" t="s">
        <v>276</v>
      </c>
      <c r="C1126" s="30" t="s">
        <v>118</v>
      </c>
      <c r="D1126" s="11" t="str">
        <f>VLOOKUP(Tabla1[[#This Row],[Prog.]],Hoja2!B:C,2,FALSE)</f>
        <v>Políticas de igualdad</v>
      </c>
      <c r="E1126" s="12" t="str">
        <f t="shared" si="40"/>
        <v>2</v>
      </c>
      <c r="F1126" s="12" t="str">
        <f t="shared" si="41"/>
        <v>22</v>
      </c>
      <c r="G1126" s="30" t="s">
        <v>877</v>
      </c>
      <c r="H1126" s="31" t="s">
        <v>878</v>
      </c>
      <c r="I1126" s="32">
        <v>50000</v>
      </c>
      <c r="J1126" s="32">
        <v>0</v>
      </c>
      <c r="K1126" s="32">
        <v>50000</v>
      </c>
      <c r="L1126" s="32">
        <v>155407.18</v>
      </c>
      <c r="M1126" s="32">
        <v>155407.18</v>
      </c>
      <c r="N1126" s="32">
        <v>127075.99</v>
      </c>
      <c r="O1126" s="32">
        <v>126115.99</v>
      </c>
    </row>
    <row r="1127" spans="1:15" x14ac:dyDescent="0.2">
      <c r="A1127" s="1" t="str">
        <f>MID(Tabla1[[#This Row],[Org 2]],1,2)</f>
        <v>10</v>
      </c>
      <c r="B1127" s="30" t="s">
        <v>276</v>
      </c>
      <c r="C1127" s="30" t="s">
        <v>118</v>
      </c>
      <c r="D1127" s="11" t="str">
        <f>VLOOKUP(Tabla1[[#This Row],[Prog.]],Hoja2!B:C,2,FALSE)</f>
        <v>Políticas de igualdad</v>
      </c>
      <c r="E1127" s="12" t="str">
        <f t="shared" si="40"/>
        <v>2</v>
      </c>
      <c r="F1127" s="12" t="str">
        <f t="shared" si="41"/>
        <v>22</v>
      </c>
      <c r="G1127" s="30" t="s">
        <v>821</v>
      </c>
      <c r="H1127" s="31" t="s">
        <v>822</v>
      </c>
      <c r="I1127" s="32">
        <v>0</v>
      </c>
      <c r="J1127" s="32">
        <v>0</v>
      </c>
      <c r="K1127" s="32">
        <v>0</v>
      </c>
      <c r="L1127" s="32">
        <v>0</v>
      </c>
      <c r="M1127" s="32">
        <v>0</v>
      </c>
      <c r="N1127" s="32">
        <v>0</v>
      </c>
      <c r="O1127" s="32">
        <v>0</v>
      </c>
    </row>
    <row r="1128" spans="1:15" x14ac:dyDescent="0.2">
      <c r="A1128" s="1" t="str">
        <f>MID(Tabla1[[#This Row],[Org 2]],1,2)</f>
        <v>10</v>
      </c>
      <c r="B1128" s="30" t="s">
        <v>276</v>
      </c>
      <c r="C1128" s="30" t="s">
        <v>118</v>
      </c>
      <c r="D1128" s="11" t="str">
        <f>VLOOKUP(Tabla1[[#This Row],[Prog.]],Hoja2!B:C,2,FALSE)</f>
        <v>Políticas de igualdad</v>
      </c>
      <c r="E1128" s="12" t="str">
        <f t="shared" si="40"/>
        <v>2</v>
      </c>
      <c r="F1128" s="12" t="str">
        <f t="shared" si="41"/>
        <v>22</v>
      </c>
      <c r="G1128" s="30" t="s">
        <v>726</v>
      </c>
      <c r="H1128" s="31" t="s">
        <v>879</v>
      </c>
      <c r="I1128" s="32">
        <v>5900</v>
      </c>
      <c r="J1128" s="32">
        <v>0</v>
      </c>
      <c r="K1128" s="32">
        <v>5900</v>
      </c>
      <c r="L1128" s="32">
        <v>22344.01</v>
      </c>
      <c r="M1128" s="32">
        <v>22344.01</v>
      </c>
      <c r="N1128" s="32">
        <v>18305.96</v>
      </c>
      <c r="O1128" s="32">
        <v>18305.96</v>
      </c>
    </row>
    <row r="1129" spans="1:15" x14ac:dyDescent="0.2">
      <c r="A1129" s="1" t="str">
        <f>MID(Tabla1[[#This Row],[Org 2]],1,2)</f>
        <v>10</v>
      </c>
      <c r="B1129" s="30" t="s">
        <v>276</v>
      </c>
      <c r="C1129" s="30" t="s">
        <v>118</v>
      </c>
      <c r="D1129" s="11" t="str">
        <f>VLOOKUP(Tabla1[[#This Row],[Prog.]],Hoja2!B:C,2,FALSE)</f>
        <v>Políticas de igualdad</v>
      </c>
      <c r="E1129" s="12" t="str">
        <f t="shared" si="40"/>
        <v>2</v>
      </c>
      <c r="F1129" s="12" t="str">
        <f t="shared" si="41"/>
        <v>22</v>
      </c>
      <c r="G1129" s="30" t="s">
        <v>880</v>
      </c>
      <c r="H1129" s="31" t="s">
        <v>881</v>
      </c>
      <c r="I1129" s="32">
        <v>68200</v>
      </c>
      <c r="J1129" s="32">
        <v>0</v>
      </c>
      <c r="K1129" s="32">
        <v>68200</v>
      </c>
      <c r="L1129" s="32">
        <v>68125.86</v>
      </c>
      <c r="M1129" s="32">
        <v>68125.86</v>
      </c>
      <c r="N1129" s="32">
        <v>51083.64</v>
      </c>
      <c r="O1129" s="32">
        <v>51083.64</v>
      </c>
    </row>
    <row r="1130" spans="1:15" x14ac:dyDescent="0.2">
      <c r="A1130" s="1" t="str">
        <f>MID(Tabla1[[#This Row],[Org 2]],1,2)</f>
        <v>10</v>
      </c>
      <c r="B1130" s="30" t="s">
        <v>276</v>
      </c>
      <c r="C1130" s="30" t="s">
        <v>118</v>
      </c>
      <c r="D1130" s="11" t="str">
        <f>VLOOKUP(Tabla1[[#This Row],[Prog.]],Hoja2!B:C,2,FALSE)</f>
        <v>Políticas de igualdad</v>
      </c>
      <c r="E1130" s="12" t="str">
        <f t="shared" si="40"/>
        <v>2</v>
      </c>
      <c r="F1130" s="12" t="str">
        <f t="shared" si="41"/>
        <v>22</v>
      </c>
      <c r="G1130" s="30" t="s">
        <v>882</v>
      </c>
      <c r="H1130" s="31" t="s">
        <v>883</v>
      </c>
      <c r="I1130" s="32">
        <v>20000</v>
      </c>
      <c r="J1130" s="32">
        <v>0</v>
      </c>
      <c r="K1130" s="32">
        <v>20000</v>
      </c>
      <c r="L1130" s="32">
        <v>36079.870000000003</v>
      </c>
      <c r="M1130" s="32">
        <v>36079.870000000003</v>
      </c>
      <c r="N1130" s="32">
        <v>36079.870000000003</v>
      </c>
      <c r="O1130" s="32">
        <v>36079.870000000003</v>
      </c>
    </row>
    <row r="1131" spans="1:15" x14ac:dyDescent="0.2">
      <c r="A1131" s="1" t="str">
        <f>MID(Tabla1[[#This Row],[Org 2]],1,2)</f>
        <v>10</v>
      </c>
      <c r="B1131" s="30" t="s">
        <v>276</v>
      </c>
      <c r="C1131" s="30" t="s">
        <v>118</v>
      </c>
      <c r="D1131" s="11" t="str">
        <f>VLOOKUP(Tabla1[[#This Row],[Prog.]],Hoja2!B:C,2,FALSE)</f>
        <v>Políticas de igualdad</v>
      </c>
      <c r="E1131" s="12" t="str">
        <f t="shared" si="40"/>
        <v>2</v>
      </c>
      <c r="F1131" s="12" t="str">
        <f t="shared" si="41"/>
        <v>22</v>
      </c>
      <c r="G1131" s="30" t="s">
        <v>484</v>
      </c>
      <c r="H1131" s="31" t="s">
        <v>485</v>
      </c>
      <c r="I1131" s="32">
        <v>10000</v>
      </c>
      <c r="J1131" s="32">
        <v>0</v>
      </c>
      <c r="K1131" s="32">
        <v>10000</v>
      </c>
      <c r="L1131" s="32">
        <v>6926.46</v>
      </c>
      <c r="M1131" s="32">
        <v>6926.46</v>
      </c>
      <c r="N1131" s="32">
        <v>1342.35</v>
      </c>
      <c r="O1131" s="32">
        <v>1342.35</v>
      </c>
    </row>
    <row r="1132" spans="1:15" x14ac:dyDescent="0.2">
      <c r="A1132" s="1" t="str">
        <f>MID(Tabla1[[#This Row],[Org 2]],1,2)</f>
        <v>10</v>
      </c>
      <c r="B1132" s="30" t="s">
        <v>276</v>
      </c>
      <c r="C1132" s="30" t="s">
        <v>118</v>
      </c>
      <c r="D1132" s="11" t="str">
        <f>VLOOKUP(Tabla1[[#This Row],[Prog.]],Hoja2!B:C,2,FALSE)</f>
        <v>Políticas de igualdad</v>
      </c>
      <c r="E1132" s="12" t="str">
        <f t="shared" si="40"/>
        <v>2</v>
      </c>
      <c r="F1132" s="12" t="str">
        <f t="shared" si="41"/>
        <v>22</v>
      </c>
      <c r="G1132" s="30" t="s">
        <v>486</v>
      </c>
      <c r="H1132" s="31" t="s">
        <v>487</v>
      </c>
      <c r="I1132" s="32">
        <v>7500</v>
      </c>
      <c r="J1132" s="32">
        <v>0</v>
      </c>
      <c r="K1132" s="32">
        <v>7500</v>
      </c>
      <c r="L1132" s="32">
        <v>6165.61</v>
      </c>
      <c r="M1132" s="32">
        <v>6165.61</v>
      </c>
      <c r="N1132" s="32">
        <v>4624.2</v>
      </c>
      <c r="O1132" s="32">
        <v>4624.2</v>
      </c>
    </row>
    <row r="1133" spans="1:15" x14ac:dyDescent="0.2">
      <c r="A1133" s="1" t="str">
        <f>MID(Tabla1[[#This Row],[Org 2]],1,2)</f>
        <v>10</v>
      </c>
      <c r="B1133" s="30" t="s">
        <v>276</v>
      </c>
      <c r="C1133" s="30" t="s">
        <v>118</v>
      </c>
      <c r="D1133" s="11" t="str">
        <f>VLOOKUP(Tabla1[[#This Row],[Prog.]],Hoja2!B:C,2,FALSE)</f>
        <v>Políticas de igualdad</v>
      </c>
      <c r="E1133" s="12" t="str">
        <f t="shared" si="40"/>
        <v>2</v>
      </c>
      <c r="F1133" s="12" t="str">
        <f t="shared" si="41"/>
        <v>22</v>
      </c>
      <c r="G1133" s="30" t="s">
        <v>488</v>
      </c>
      <c r="H1133" s="31" t="s">
        <v>489</v>
      </c>
      <c r="I1133" s="32">
        <v>10000</v>
      </c>
      <c r="J1133" s="32">
        <v>0</v>
      </c>
      <c r="K1133" s="32">
        <v>10000</v>
      </c>
      <c r="L1133" s="32">
        <v>0</v>
      </c>
      <c r="M1133" s="32">
        <v>0</v>
      </c>
      <c r="N1133" s="32">
        <v>0</v>
      </c>
      <c r="O1133" s="32">
        <v>0</v>
      </c>
    </row>
    <row r="1134" spans="1:15" x14ac:dyDescent="0.2">
      <c r="A1134" s="1" t="str">
        <f>MID(Tabla1[[#This Row],[Org 2]],1,2)</f>
        <v>10</v>
      </c>
      <c r="B1134" s="30" t="s">
        <v>276</v>
      </c>
      <c r="C1134" s="30" t="s">
        <v>118</v>
      </c>
      <c r="D1134" s="11" t="str">
        <f>VLOOKUP(Tabla1[[#This Row],[Prog.]],Hoja2!B:C,2,FALSE)</f>
        <v>Políticas de igualdad</v>
      </c>
      <c r="E1134" s="12" t="str">
        <f t="shared" si="40"/>
        <v>2</v>
      </c>
      <c r="F1134" s="12" t="str">
        <f t="shared" si="41"/>
        <v>22</v>
      </c>
      <c r="G1134" s="30" t="s">
        <v>490</v>
      </c>
      <c r="H1134" s="31" t="s">
        <v>491</v>
      </c>
      <c r="I1134" s="32">
        <v>227174</v>
      </c>
      <c r="J1134" s="32">
        <v>0</v>
      </c>
      <c r="K1134" s="32">
        <v>227174</v>
      </c>
      <c r="L1134" s="32">
        <v>96665.4</v>
      </c>
      <c r="M1134" s="32">
        <v>96632.94</v>
      </c>
      <c r="N1134" s="32">
        <v>33134.04</v>
      </c>
      <c r="O1134" s="32">
        <v>29296.400000000001</v>
      </c>
    </row>
    <row r="1135" spans="1:15" x14ac:dyDescent="0.2">
      <c r="A1135" s="1" t="str">
        <f>MID(Tabla1[[#This Row],[Org 2]],1,2)</f>
        <v>10</v>
      </c>
      <c r="B1135" s="30" t="s">
        <v>276</v>
      </c>
      <c r="C1135" s="30" t="s">
        <v>118</v>
      </c>
      <c r="D1135" s="11" t="str">
        <f>VLOOKUP(Tabla1[[#This Row],[Prog.]],Hoja2!B:C,2,FALSE)</f>
        <v>Políticas de igualdad</v>
      </c>
      <c r="E1135" s="12" t="str">
        <f t="shared" si="40"/>
        <v>2</v>
      </c>
      <c r="F1135" s="12" t="str">
        <f t="shared" si="41"/>
        <v>23</v>
      </c>
      <c r="G1135" s="30" t="s">
        <v>492</v>
      </c>
      <c r="H1135" s="31" t="s">
        <v>493</v>
      </c>
      <c r="I1135" s="32">
        <v>500</v>
      </c>
      <c r="J1135" s="32">
        <v>0</v>
      </c>
      <c r="K1135" s="32">
        <v>500</v>
      </c>
      <c r="L1135" s="32">
        <v>0</v>
      </c>
      <c r="M1135" s="32">
        <v>0</v>
      </c>
      <c r="N1135" s="32">
        <v>0</v>
      </c>
      <c r="O1135" s="32">
        <v>0</v>
      </c>
    </row>
    <row r="1136" spans="1:15" x14ac:dyDescent="0.2">
      <c r="A1136" s="1" t="str">
        <f>MID(Tabla1[[#This Row],[Org 2]],1,2)</f>
        <v>10</v>
      </c>
      <c r="B1136" s="30" t="s">
        <v>276</v>
      </c>
      <c r="C1136" s="30" t="s">
        <v>118</v>
      </c>
      <c r="D1136" s="11" t="str">
        <f>VLOOKUP(Tabla1[[#This Row],[Prog.]],Hoja2!B:C,2,FALSE)</f>
        <v>Políticas de igualdad</v>
      </c>
      <c r="E1136" s="12" t="str">
        <f t="shared" si="40"/>
        <v>2</v>
      </c>
      <c r="F1136" s="12" t="str">
        <f t="shared" si="41"/>
        <v>23</v>
      </c>
      <c r="G1136" s="30" t="s">
        <v>494</v>
      </c>
      <c r="H1136" s="31" t="s">
        <v>495</v>
      </c>
      <c r="I1136" s="32">
        <v>500</v>
      </c>
      <c r="J1136" s="32">
        <v>0</v>
      </c>
      <c r="K1136" s="32">
        <v>500</v>
      </c>
      <c r="L1136" s="32">
        <v>0</v>
      </c>
      <c r="M1136" s="32">
        <v>0</v>
      </c>
      <c r="N1136" s="32">
        <v>0</v>
      </c>
      <c r="O1136" s="32">
        <v>0</v>
      </c>
    </row>
    <row r="1137" spans="1:15" x14ac:dyDescent="0.2">
      <c r="A1137" s="1" t="str">
        <f>MID(Tabla1[[#This Row],[Org 2]],1,2)</f>
        <v>10</v>
      </c>
      <c r="B1137" s="30" t="s">
        <v>276</v>
      </c>
      <c r="C1137" s="30" t="s">
        <v>118</v>
      </c>
      <c r="D1137" s="11" t="str">
        <f>VLOOKUP(Tabla1[[#This Row],[Prog.]],Hoja2!B:C,2,FALSE)</f>
        <v>Políticas de igualdad</v>
      </c>
      <c r="E1137" s="12" t="str">
        <f t="shared" si="40"/>
        <v>4</v>
      </c>
      <c r="F1137" s="12" t="str">
        <f t="shared" si="41"/>
        <v>48</v>
      </c>
      <c r="G1137" s="30" t="s">
        <v>729</v>
      </c>
      <c r="H1137" s="31" t="s">
        <v>730</v>
      </c>
      <c r="I1137" s="32">
        <v>42500</v>
      </c>
      <c r="J1137" s="32">
        <v>0</v>
      </c>
      <c r="K1137" s="32">
        <v>42500</v>
      </c>
      <c r="L1137" s="32">
        <v>42500</v>
      </c>
      <c r="M1137" s="32">
        <v>42500</v>
      </c>
      <c r="N1137" s="32">
        <v>42500</v>
      </c>
      <c r="O1137" s="32">
        <v>42500</v>
      </c>
    </row>
    <row r="1138" spans="1:15" x14ac:dyDescent="0.2">
      <c r="A1138" s="1" t="str">
        <f>MID(Tabla1[[#This Row],[Org 2]],1,2)</f>
        <v>10</v>
      </c>
      <c r="B1138" s="30" t="s">
        <v>276</v>
      </c>
      <c r="C1138" s="30" t="s">
        <v>118</v>
      </c>
      <c r="D1138" s="11" t="str">
        <f>VLOOKUP(Tabla1[[#This Row],[Prog.]],Hoja2!B:C,2,FALSE)</f>
        <v>Políticas de igualdad</v>
      </c>
      <c r="E1138" s="12" t="str">
        <f t="shared" si="40"/>
        <v>4</v>
      </c>
      <c r="F1138" s="12" t="str">
        <f t="shared" si="41"/>
        <v>48</v>
      </c>
      <c r="G1138" s="30" t="s">
        <v>884</v>
      </c>
      <c r="H1138" s="31" t="s">
        <v>885</v>
      </c>
      <c r="I1138" s="32">
        <v>0</v>
      </c>
      <c r="J1138" s="32">
        <v>0</v>
      </c>
      <c r="K1138" s="32">
        <v>0</v>
      </c>
      <c r="L1138" s="32">
        <v>0</v>
      </c>
      <c r="M1138" s="32">
        <v>0</v>
      </c>
      <c r="N1138" s="32">
        <v>0</v>
      </c>
      <c r="O1138" s="32">
        <v>0</v>
      </c>
    </row>
    <row r="1139" spans="1:15" x14ac:dyDescent="0.2">
      <c r="A1139" s="1" t="str">
        <f>MID(Tabla1[[#This Row],[Org 2]],1,2)</f>
        <v>10</v>
      </c>
      <c r="B1139" s="30" t="s">
        <v>276</v>
      </c>
      <c r="C1139" s="30" t="s">
        <v>118</v>
      </c>
      <c r="D1139" s="11" t="str">
        <f>VLOOKUP(Tabla1[[#This Row],[Prog.]],Hoja2!B:C,2,FALSE)</f>
        <v>Políticas de igualdad</v>
      </c>
      <c r="E1139" s="12" t="str">
        <f t="shared" si="40"/>
        <v>4</v>
      </c>
      <c r="F1139" s="12" t="str">
        <f t="shared" si="41"/>
        <v>48</v>
      </c>
      <c r="G1139" s="30" t="s">
        <v>886</v>
      </c>
      <c r="H1139" s="31" t="s">
        <v>887</v>
      </c>
      <c r="I1139" s="32">
        <v>13550</v>
      </c>
      <c r="J1139" s="32">
        <v>0</v>
      </c>
      <c r="K1139" s="32">
        <v>13550</v>
      </c>
      <c r="L1139" s="32">
        <v>13550</v>
      </c>
      <c r="M1139" s="32">
        <v>13550</v>
      </c>
      <c r="N1139" s="32">
        <v>13550</v>
      </c>
      <c r="O1139" s="32">
        <v>13550</v>
      </c>
    </row>
    <row r="1140" spans="1:15" x14ac:dyDescent="0.2">
      <c r="A1140" s="1" t="str">
        <f>MID(Tabla1[[#This Row],[Org 2]],1,2)</f>
        <v>10</v>
      </c>
      <c r="B1140" s="30" t="s">
        <v>276</v>
      </c>
      <c r="C1140" s="30" t="s">
        <v>118</v>
      </c>
      <c r="D1140" s="11" t="str">
        <f>VLOOKUP(Tabla1[[#This Row],[Prog.]],Hoja2!B:C,2,FALSE)</f>
        <v>Políticas de igualdad</v>
      </c>
      <c r="E1140" s="12" t="str">
        <f t="shared" si="40"/>
        <v>4</v>
      </c>
      <c r="F1140" s="12" t="str">
        <f t="shared" si="41"/>
        <v>48</v>
      </c>
      <c r="G1140" s="30" t="s">
        <v>888</v>
      </c>
      <c r="H1140" s="31" t="s">
        <v>889</v>
      </c>
      <c r="I1140" s="32">
        <v>11350</v>
      </c>
      <c r="J1140" s="32">
        <v>0</v>
      </c>
      <c r="K1140" s="32">
        <v>11350</v>
      </c>
      <c r="L1140" s="32">
        <v>11350</v>
      </c>
      <c r="M1140" s="32">
        <v>11350</v>
      </c>
      <c r="N1140" s="32">
        <v>11350</v>
      </c>
      <c r="O1140" s="32">
        <v>11350</v>
      </c>
    </row>
    <row r="1141" spans="1:15" x14ac:dyDescent="0.2">
      <c r="A1141" s="1" t="str">
        <f>MID(Tabla1[[#This Row],[Org 2]],1,2)</f>
        <v>10</v>
      </c>
      <c r="B1141" s="30" t="s">
        <v>276</v>
      </c>
      <c r="C1141" s="30" t="s">
        <v>118</v>
      </c>
      <c r="D1141" s="11" t="str">
        <f>VLOOKUP(Tabla1[[#This Row],[Prog.]],Hoja2!B:C,2,FALSE)</f>
        <v>Políticas de igualdad</v>
      </c>
      <c r="E1141" s="12" t="str">
        <f t="shared" si="40"/>
        <v>4</v>
      </c>
      <c r="F1141" s="12" t="str">
        <f t="shared" si="41"/>
        <v>48</v>
      </c>
      <c r="G1141" s="30" t="s">
        <v>890</v>
      </c>
      <c r="H1141" s="31" t="s">
        <v>891</v>
      </c>
      <c r="I1141" s="32">
        <v>6100</v>
      </c>
      <c r="J1141" s="32">
        <v>0</v>
      </c>
      <c r="K1141" s="32">
        <v>6100</v>
      </c>
      <c r="L1141" s="32">
        <v>6100</v>
      </c>
      <c r="M1141" s="32">
        <v>6100</v>
      </c>
      <c r="N1141" s="32">
        <v>6100</v>
      </c>
      <c r="O1141" s="32">
        <v>6100</v>
      </c>
    </row>
    <row r="1142" spans="1:15" x14ac:dyDescent="0.2">
      <c r="A1142" s="1" t="str">
        <f>MID(Tabla1[[#This Row],[Org 2]],1,2)</f>
        <v>10</v>
      </c>
      <c r="B1142" s="30" t="s">
        <v>276</v>
      </c>
      <c r="C1142" s="30" t="s">
        <v>118</v>
      </c>
      <c r="D1142" s="11" t="str">
        <f>VLOOKUP(Tabla1[[#This Row],[Prog.]],Hoja2!B:C,2,FALSE)</f>
        <v>Políticas de igualdad</v>
      </c>
      <c r="E1142" s="12" t="str">
        <f t="shared" si="40"/>
        <v>4</v>
      </c>
      <c r="F1142" s="12" t="str">
        <f t="shared" si="41"/>
        <v>48</v>
      </c>
      <c r="G1142" s="30" t="s">
        <v>892</v>
      </c>
      <c r="H1142" s="31" t="s">
        <v>893</v>
      </c>
      <c r="I1142" s="32">
        <v>11000</v>
      </c>
      <c r="J1142" s="32">
        <v>0</v>
      </c>
      <c r="K1142" s="32">
        <v>11000</v>
      </c>
      <c r="L1142" s="32">
        <v>11000</v>
      </c>
      <c r="M1142" s="32">
        <v>11000</v>
      </c>
      <c r="N1142" s="32">
        <v>11000</v>
      </c>
      <c r="O1142" s="32">
        <v>11000</v>
      </c>
    </row>
    <row r="1143" spans="1:15" x14ac:dyDescent="0.2">
      <c r="A1143" s="1" t="str">
        <f>MID(Tabla1[[#This Row],[Org 2]],1,2)</f>
        <v>10</v>
      </c>
      <c r="B1143" s="30" t="s">
        <v>276</v>
      </c>
      <c r="C1143" s="30" t="s">
        <v>118</v>
      </c>
      <c r="D1143" s="11" t="str">
        <f>VLOOKUP(Tabla1[[#This Row],[Prog.]],Hoja2!B:C,2,FALSE)</f>
        <v>Políticas de igualdad</v>
      </c>
      <c r="E1143" s="12" t="str">
        <f t="shared" si="40"/>
        <v>4</v>
      </c>
      <c r="F1143" s="12" t="str">
        <f t="shared" si="41"/>
        <v>48</v>
      </c>
      <c r="G1143" s="30" t="s">
        <v>894</v>
      </c>
      <c r="H1143" s="31" t="s">
        <v>895</v>
      </c>
      <c r="I1143" s="32">
        <v>2500</v>
      </c>
      <c r="J1143" s="32">
        <v>0</v>
      </c>
      <c r="K1143" s="32">
        <v>2500</v>
      </c>
      <c r="L1143" s="32">
        <v>2500</v>
      </c>
      <c r="M1143" s="32">
        <v>2500</v>
      </c>
      <c r="N1143" s="32">
        <v>2500</v>
      </c>
      <c r="O1143" s="32">
        <v>2500</v>
      </c>
    </row>
    <row r="1144" spans="1:15" x14ac:dyDescent="0.2">
      <c r="A1144" s="1" t="str">
        <f>MID(Tabla1[[#This Row],[Org 2]],1,2)</f>
        <v>10</v>
      </c>
      <c r="B1144" s="30" t="s">
        <v>276</v>
      </c>
      <c r="C1144" s="30" t="s">
        <v>118</v>
      </c>
      <c r="D1144" s="11" t="str">
        <f>VLOOKUP(Tabla1[[#This Row],[Prog.]],Hoja2!B:C,2,FALSE)</f>
        <v>Políticas de igualdad</v>
      </c>
      <c r="E1144" s="12" t="str">
        <f t="shared" si="40"/>
        <v>4</v>
      </c>
      <c r="F1144" s="12" t="str">
        <f t="shared" si="41"/>
        <v>48</v>
      </c>
      <c r="G1144" s="30" t="s">
        <v>896</v>
      </c>
      <c r="H1144" s="31" t="s">
        <v>802</v>
      </c>
      <c r="I1144" s="32">
        <v>6500</v>
      </c>
      <c r="J1144" s="32">
        <v>0</v>
      </c>
      <c r="K1144" s="32">
        <v>6500</v>
      </c>
      <c r="L1144" s="32">
        <v>6500</v>
      </c>
      <c r="M1144" s="32">
        <v>6500</v>
      </c>
      <c r="N1144" s="32">
        <v>6500</v>
      </c>
      <c r="O1144" s="32">
        <v>6500</v>
      </c>
    </row>
    <row r="1145" spans="1:15" x14ac:dyDescent="0.2">
      <c r="A1145" s="1" t="str">
        <f>MID(Tabla1[[#This Row],[Org 2]],1,2)</f>
        <v>10</v>
      </c>
      <c r="B1145" s="30" t="s">
        <v>276</v>
      </c>
      <c r="C1145" s="30" t="s">
        <v>118</v>
      </c>
      <c r="D1145" s="11" t="str">
        <f>VLOOKUP(Tabla1[[#This Row],[Prog.]],Hoja2!B:C,2,FALSE)</f>
        <v>Políticas de igualdad</v>
      </c>
      <c r="E1145" s="12" t="str">
        <f t="shared" si="40"/>
        <v>4</v>
      </c>
      <c r="F1145" s="12" t="str">
        <f t="shared" si="41"/>
        <v>48</v>
      </c>
      <c r="G1145" s="30" t="s">
        <v>897</v>
      </c>
      <c r="H1145" s="31" t="s">
        <v>898</v>
      </c>
      <c r="I1145" s="32">
        <v>6000</v>
      </c>
      <c r="J1145" s="32">
        <v>0</v>
      </c>
      <c r="K1145" s="32">
        <v>6000</v>
      </c>
      <c r="L1145" s="32">
        <v>6000</v>
      </c>
      <c r="M1145" s="32">
        <v>6000</v>
      </c>
      <c r="N1145" s="32">
        <v>6000</v>
      </c>
      <c r="O1145" s="32">
        <v>6000</v>
      </c>
    </row>
    <row r="1146" spans="1:15" x14ac:dyDescent="0.2">
      <c r="A1146" s="1" t="str">
        <f>MID(Tabla1[[#This Row],[Org 2]],1,2)</f>
        <v>10</v>
      </c>
      <c r="B1146" s="30" t="s">
        <v>276</v>
      </c>
      <c r="C1146" s="30" t="s">
        <v>118</v>
      </c>
      <c r="D1146" s="11" t="str">
        <f>VLOOKUP(Tabla1[[#This Row],[Prog.]],Hoja2!B:C,2,FALSE)</f>
        <v>Políticas de igualdad</v>
      </c>
      <c r="E1146" s="12" t="str">
        <f t="shared" si="40"/>
        <v>4</v>
      </c>
      <c r="F1146" s="12" t="str">
        <f t="shared" si="41"/>
        <v>48</v>
      </c>
      <c r="G1146" s="30" t="s">
        <v>899</v>
      </c>
      <c r="H1146" s="31" t="s">
        <v>900</v>
      </c>
      <c r="I1146" s="32">
        <v>5000</v>
      </c>
      <c r="J1146" s="32">
        <v>0</v>
      </c>
      <c r="K1146" s="32">
        <v>5000</v>
      </c>
      <c r="L1146" s="32">
        <v>5000</v>
      </c>
      <c r="M1146" s="32">
        <v>5000</v>
      </c>
      <c r="N1146" s="32">
        <v>5000</v>
      </c>
      <c r="O1146" s="32">
        <v>5000</v>
      </c>
    </row>
    <row r="1147" spans="1:15" x14ac:dyDescent="0.2">
      <c r="A1147" s="1" t="str">
        <f>MID(Tabla1[[#This Row],[Org 2]],1,2)</f>
        <v>10</v>
      </c>
      <c r="B1147" s="30" t="s">
        <v>276</v>
      </c>
      <c r="C1147" s="30" t="s">
        <v>118</v>
      </c>
      <c r="D1147" s="11" t="str">
        <f>VLOOKUP(Tabla1[[#This Row],[Prog.]],Hoja2!B:C,2,FALSE)</f>
        <v>Políticas de igualdad</v>
      </c>
      <c r="E1147" s="12" t="str">
        <f t="shared" si="40"/>
        <v>4</v>
      </c>
      <c r="F1147" s="12" t="str">
        <f t="shared" si="41"/>
        <v>48</v>
      </c>
      <c r="G1147" s="30" t="s">
        <v>901</v>
      </c>
      <c r="H1147" s="31" t="s">
        <v>902</v>
      </c>
      <c r="I1147" s="32">
        <v>3000</v>
      </c>
      <c r="J1147" s="32">
        <v>0</v>
      </c>
      <c r="K1147" s="32">
        <v>3000</v>
      </c>
      <c r="L1147" s="32">
        <v>3000</v>
      </c>
      <c r="M1147" s="32">
        <v>3000</v>
      </c>
      <c r="N1147" s="32">
        <v>3000</v>
      </c>
      <c r="O1147" s="32">
        <v>3000</v>
      </c>
    </row>
    <row r="1148" spans="1:15" x14ac:dyDescent="0.2">
      <c r="A1148" s="1" t="str">
        <f>MID(Tabla1[[#This Row],[Org 2]],1,2)</f>
        <v>10</v>
      </c>
      <c r="B1148" s="30" t="s">
        <v>276</v>
      </c>
      <c r="C1148" s="30" t="s">
        <v>118</v>
      </c>
      <c r="D1148" s="11" t="str">
        <f>VLOOKUP(Tabla1[[#This Row],[Prog.]],Hoja2!B:C,2,FALSE)</f>
        <v>Políticas de igualdad</v>
      </c>
      <c r="E1148" s="12" t="str">
        <f t="shared" si="40"/>
        <v>4</v>
      </c>
      <c r="F1148" s="12" t="str">
        <f t="shared" si="41"/>
        <v>48</v>
      </c>
      <c r="G1148" s="30" t="s">
        <v>903</v>
      </c>
      <c r="H1148" s="31" t="s">
        <v>904</v>
      </c>
      <c r="I1148" s="32">
        <v>3500</v>
      </c>
      <c r="J1148" s="32">
        <v>0</v>
      </c>
      <c r="K1148" s="32">
        <v>3500</v>
      </c>
      <c r="L1148" s="32">
        <v>3500</v>
      </c>
      <c r="M1148" s="32">
        <v>3500</v>
      </c>
      <c r="N1148" s="32">
        <v>3500</v>
      </c>
      <c r="O1148" s="32">
        <v>3500</v>
      </c>
    </row>
    <row r="1149" spans="1:15" x14ac:dyDescent="0.2">
      <c r="A1149" s="1" t="str">
        <f>MID(Tabla1[[#This Row],[Org 2]],1,2)</f>
        <v>10</v>
      </c>
      <c r="B1149" s="30" t="s">
        <v>276</v>
      </c>
      <c r="C1149" s="30" t="s">
        <v>118</v>
      </c>
      <c r="D1149" s="11" t="str">
        <f>VLOOKUP(Tabla1[[#This Row],[Prog.]],Hoja2!B:C,2,FALSE)</f>
        <v>Políticas de igualdad</v>
      </c>
      <c r="E1149" s="12" t="str">
        <f t="shared" si="40"/>
        <v>4</v>
      </c>
      <c r="F1149" s="12" t="str">
        <f t="shared" si="41"/>
        <v>48</v>
      </c>
      <c r="G1149" s="30" t="s">
        <v>905</v>
      </c>
      <c r="H1149" s="31" t="s">
        <v>906</v>
      </c>
      <c r="I1149" s="32">
        <v>12000</v>
      </c>
      <c r="J1149" s="32">
        <v>0</v>
      </c>
      <c r="K1149" s="32">
        <v>12000</v>
      </c>
      <c r="L1149" s="32">
        <v>12000</v>
      </c>
      <c r="M1149" s="32">
        <v>12000</v>
      </c>
      <c r="N1149" s="32">
        <v>12000</v>
      </c>
      <c r="O1149" s="32">
        <v>12000</v>
      </c>
    </row>
    <row r="1150" spans="1:15" x14ac:dyDescent="0.2">
      <c r="A1150" s="1" t="str">
        <f>MID(Tabla1[[#This Row],[Org 2]],1,2)</f>
        <v>10</v>
      </c>
      <c r="B1150" s="30" t="s">
        <v>276</v>
      </c>
      <c r="C1150" s="30" t="s">
        <v>139</v>
      </c>
      <c r="D1150" s="11" t="str">
        <f>VLOOKUP(Tabla1[[#This Row],[Prog.]],Hoja2!B:C,2,FALSE)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30" t="s">
        <v>439</v>
      </c>
      <c r="H1150" s="31" t="s">
        <v>440</v>
      </c>
      <c r="I1150" s="32">
        <v>11770</v>
      </c>
      <c r="J1150" s="32">
        <v>1000</v>
      </c>
      <c r="K1150" s="32">
        <v>12770</v>
      </c>
      <c r="L1150" s="32">
        <v>12266.61</v>
      </c>
      <c r="M1150" s="32">
        <v>12266.61</v>
      </c>
      <c r="N1150" s="32">
        <v>10276.620000000001</v>
      </c>
      <c r="O1150" s="32">
        <v>10276.620000000001</v>
      </c>
    </row>
    <row r="1151" spans="1:15" x14ac:dyDescent="0.2">
      <c r="A1151" s="1" t="str">
        <f>MID(Tabla1[[#This Row],[Org 2]],1,2)</f>
        <v>10</v>
      </c>
      <c r="B1151" s="30" t="s">
        <v>276</v>
      </c>
      <c r="C1151" s="30" t="s">
        <v>139</v>
      </c>
      <c r="D1151" s="11" t="str">
        <f>VLOOKUP(Tabla1[[#This Row],[Prog.]],Hoja2!B:C,2,FALSE)</f>
        <v>Formación para el empleo</v>
      </c>
      <c r="E1151" s="12" t="str">
        <f t="shared" si="42"/>
        <v>1</v>
      </c>
      <c r="F1151" s="12" t="str">
        <f t="shared" si="43"/>
        <v>12</v>
      </c>
      <c r="G1151" s="30" t="s">
        <v>443</v>
      </c>
      <c r="H1151" s="31" t="s">
        <v>444</v>
      </c>
      <c r="I1151" s="32">
        <v>4737</v>
      </c>
      <c r="J1151" s="32">
        <v>1000</v>
      </c>
      <c r="K1151" s="32">
        <v>5737</v>
      </c>
      <c r="L1151" s="32">
        <v>5067.21</v>
      </c>
      <c r="M1151" s="32">
        <v>5067.21</v>
      </c>
      <c r="N1151" s="32">
        <v>4137.1000000000004</v>
      </c>
      <c r="O1151" s="32">
        <v>4137.1000000000004</v>
      </c>
    </row>
    <row r="1152" spans="1:15" x14ac:dyDescent="0.2">
      <c r="A1152" s="1" t="str">
        <f>MID(Tabla1[[#This Row],[Org 2]],1,2)</f>
        <v>10</v>
      </c>
      <c r="B1152" s="30" t="s">
        <v>276</v>
      </c>
      <c r="C1152" s="30" t="s">
        <v>139</v>
      </c>
      <c r="D1152" s="11" t="str">
        <f>VLOOKUP(Tabla1[[#This Row],[Prog.]],Hoja2!B:C,2,FALSE)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30" t="s">
        <v>445</v>
      </c>
      <c r="H1152" s="31" t="s">
        <v>446</v>
      </c>
      <c r="I1152" s="32">
        <v>7330</v>
      </c>
      <c r="J1152" s="32">
        <v>500</v>
      </c>
      <c r="K1152" s="32">
        <v>7830</v>
      </c>
      <c r="L1152" s="32">
        <v>7703.2</v>
      </c>
      <c r="M1152" s="32">
        <v>7703.2</v>
      </c>
      <c r="N1152" s="32">
        <v>6347.94</v>
      </c>
      <c r="O1152" s="32">
        <v>6347.94</v>
      </c>
    </row>
    <row r="1153" spans="1:15" x14ac:dyDescent="0.2">
      <c r="A1153" s="1" t="str">
        <f>MID(Tabla1[[#This Row],[Org 2]],1,2)</f>
        <v>10</v>
      </c>
      <c r="B1153" s="30" t="s">
        <v>276</v>
      </c>
      <c r="C1153" s="30" t="s">
        <v>139</v>
      </c>
      <c r="D1153" s="11" t="str">
        <f>VLOOKUP(Tabla1[[#This Row],[Prog.]],Hoja2!B:C,2,FALSE)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30" t="s">
        <v>447</v>
      </c>
      <c r="H1153" s="31" t="s">
        <v>448</v>
      </c>
      <c r="I1153" s="32">
        <v>14508</v>
      </c>
      <c r="J1153" s="32">
        <v>500</v>
      </c>
      <c r="K1153" s="32">
        <v>15008</v>
      </c>
      <c r="L1153" s="32">
        <v>15123.24</v>
      </c>
      <c r="M1153" s="32">
        <v>15123.24</v>
      </c>
      <c r="N1153" s="32">
        <v>12563.92</v>
      </c>
      <c r="O1153" s="32">
        <v>12563.92</v>
      </c>
    </row>
    <row r="1154" spans="1:15" x14ac:dyDescent="0.2">
      <c r="A1154" s="1" t="str">
        <f>MID(Tabla1[[#This Row],[Org 2]],1,2)</f>
        <v>10</v>
      </c>
      <c r="B1154" s="30" t="s">
        <v>276</v>
      </c>
      <c r="C1154" s="30" t="s">
        <v>139</v>
      </c>
      <c r="D1154" s="11" t="str">
        <f>VLOOKUP(Tabla1[[#This Row],[Prog.]],Hoja2!B:C,2,FALSE)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30" t="s">
        <v>449</v>
      </c>
      <c r="H1154" s="31" t="s">
        <v>450</v>
      </c>
      <c r="I1154" s="32">
        <v>2224</v>
      </c>
      <c r="J1154" s="32">
        <v>1000</v>
      </c>
      <c r="K1154" s="32">
        <v>3224</v>
      </c>
      <c r="L1154" s="32">
        <v>2765.89</v>
      </c>
      <c r="M1154" s="32">
        <v>2765.89</v>
      </c>
      <c r="N1154" s="32">
        <v>2025.88</v>
      </c>
      <c r="O1154" s="32">
        <v>2025.88</v>
      </c>
    </row>
    <row r="1155" spans="1:15" x14ac:dyDescent="0.2">
      <c r="A1155" s="1" t="str">
        <f>MID(Tabla1[[#This Row],[Org 2]],1,2)</f>
        <v>10</v>
      </c>
      <c r="B1155" s="30" t="s">
        <v>276</v>
      </c>
      <c r="C1155" s="30" t="s">
        <v>139</v>
      </c>
      <c r="D1155" s="11" t="str">
        <f>VLOOKUP(Tabla1[[#This Row],[Prog.]],Hoja2!B:C,2,FALSE)</f>
        <v>Formación para el empleo</v>
      </c>
      <c r="E1155" s="12" t="str">
        <f t="shared" si="42"/>
        <v>1</v>
      </c>
      <c r="F1155" s="12" t="str">
        <f t="shared" si="43"/>
        <v>14</v>
      </c>
      <c r="G1155" s="30" t="s">
        <v>456</v>
      </c>
      <c r="H1155" s="31" t="s">
        <v>457</v>
      </c>
      <c r="I1155" s="32">
        <v>600000</v>
      </c>
      <c r="J1155" s="32">
        <v>-4000</v>
      </c>
      <c r="K1155" s="32">
        <v>596000</v>
      </c>
      <c r="L1155" s="32">
        <v>550918.92000000004</v>
      </c>
      <c r="M1155" s="32">
        <v>550918.92000000004</v>
      </c>
      <c r="N1155" s="32">
        <v>499813.5</v>
      </c>
      <c r="O1155" s="32">
        <v>499813.5</v>
      </c>
    </row>
    <row r="1156" spans="1:15" x14ac:dyDescent="0.2">
      <c r="A1156" s="1" t="str">
        <f>MID(Tabla1[[#This Row],[Org 2]],1,2)</f>
        <v>10</v>
      </c>
      <c r="B1156" s="30" t="s">
        <v>276</v>
      </c>
      <c r="C1156" s="30" t="s">
        <v>139</v>
      </c>
      <c r="D1156" s="11" t="str">
        <f>VLOOKUP(Tabla1[[#This Row],[Prog.]],Hoja2!B:C,2,FALSE)</f>
        <v>Formación para el empleo</v>
      </c>
      <c r="E1156" s="12" t="str">
        <f t="shared" si="42"/>
        <v>2</v>
      </c>
      <c r="F1156" s="12" t="str">
        <f t="shared" si="43"/>
        <v>20</v>
      </c>
      <c r="G1156" s="30" t="s">
        <v>458</v>
      </c>
      <c r="H1156" s="31" t="s">
        <v>459</v>
      </c>
      <c r="I1156" s="32">
        <v>1200</v>
      </c>
      <c r="J1156" s="32">
        <v>0</v>
      </c>
      <c r="K1156" s="32">
        <v>1200</v>
      </c>
      <c r="L1156" s="32">
        <v>0</v>
      </c>
      <c r="M1156" s="32">
        <v>0</v>
      </c>
      <c r="N1156" s="32">
        <v>0</v>
      </c>
      <c r="O1156" s="32">
        <v>0</v>
      </c>
    </row>
    <row r="1157" spans="1:15" x14ac:dyDescent="0.2">
      <c r="A1157" s="1" t="str">
        <f>MID(Tabla1[[#This Row],[Org 2]],1,2)</f>
        <v>10</v>
      </c>
      <c r="B1157" s="30" t="s">
        <v>276</v>
      </c>
      <c r="C1157" s="30" t="s">
        <v>139</v>
      </c>
      <c r="D1157" s="11" t="str">
        <f>VLOOKUP(Tabla1[[#This Row],[Prog.]],Hoja2!B:C,2,FALSE)</f>
        <v>Formación para el empleo</v>
      </c>
      <c r="E1157" s="12" t="str">
        <f t="shared" si="42"/>
        <v>2</v>
      </c>
      <c r="F1157" s="12" t="str">
        <f t="shared" si="43"/>
        <v>21</v>
      </c>
      <c r="G1157" s="30" t="s">
        <v>462</v>
      </c>
      <c r="H1157" s="31" t="s">
        <v>463</v>
      </c>
      <c r="I1157" s="32">
        <v>5000</v>
      </c>
      <c r="J1157" s="32">
        <v>0</v>
      </c>
      <c r="K1157" s="32">
        <v>5000</v>
      </c>
      <c r="L1157" s="32">
        <v>3817.13</v>
      </c>
      <c r="M1157" s="32">
        <v>2584.44</v>
      </c>
      <c r="N1157" s="32">
        <v>2584.44</v>
      </c>
      <c r="O1157" s="32">
        <v>2584.44</v>
      </c>
    </row>
    <row r="1158" spans="1:15" x14ac:dyDescent="0.2">
      <c r="A1158" s="1" t="str">
        <f>MID(Tabla1[[#This Row],[Org 2]],1,2)</f>
        <v>10</v>
      </c>
      <c r="B1158" s="30" t="s">
        <v>276</v>
      </c>
      <c r="C1158" s="30" t="s">
        <v>139</v>
      </c>
      <c r="D1158" s="11" t="str">
        <f>VLOOKUP(Tabla1[[#This Row],[Prog.]],Hoja2!B:C,2,FALSE)</f>
        <v>Formación para el empleo</v>
      </c>
      <c r="E1158" s="12" t="str">
        <f t="shared" si="42"/>
        <v>2</v>
      </c>
      <c r="F1158" s="12" t="str">
        <f t="shared" si="43"/>
        <v>21</v>
      </c>
      <c r="G1158" s="30" t="s">
        <v>464</v>
      </c>
      <c r="H1158" s="31" t="s">
        <v>465</v>
      </c>
      <c r="I1158" s="32">
        <v>9705</v>
      </c>
      <c r="J1158" s="32">
        <v>0</v>
      </c>
      <c r="K1158" s="32">
        <v>9705</v>
      </c>
      <c r="L1158" s="32">
        <v>10048.290000000001</v>
      </c>
      <c r="M1158" s="32">
        <v>8422.2900000000009</v>
      </c>
      <c r="N1158" s="32">
        <v>5789.72</v>
      </c>
      <c r="O1158" s="32">
        <v>5789.72</v>
      </c>
    </row>
    <row r="1159" spans="1:15" x14ac:dyDescent="0.2">
      <c r="A1159" s="1" t="str">
        <f>MID(Tabla1[[#This Row],[Org 2]],1,2)</f>
        <v>10</v>
      </c>
      <c r="B1159" s="30" t="s">
        <v>276</v>
      </c>
      <c r="C1159" s="30" t="s">
        <v>139</v>
      </c>
      <c r="D1159" s="11" t="str">
        <f>VLOOKUP(Tabla1[[#This Row],[Prog.]],Hoja2!B:C,2,FALSE)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30" t="s">
        <v>466</v>
      </c>
      <c r="H1159" s="31" t="s">
        <v>467</v>
      </c>
      <c r="I1159" s="32">
        <v>3000</v>
      </c>
      <c r="J1159" s="32">
        <v>0</v>
      </c>
      <c r="K1159" s="32">
        <v>3000</v>
      </c>
      <c r="L1159" s="32">
        <v>3000</v>
      </c>
      <c r="M1159" s="32">
        <v>984.21</v>
      </c>
      <c r="N1159" s="32">
        <v>984.21</v>
      </c>
      <c r="O1159" s="32">
        <v>984.21</v>
      </c>
    </row>
    <row r="1160" spans="1:15" x14ac:dyDescent="0.2">
      <c r="A1160" s="1" t="str">
        <f>MID(Tabla1[[#This Row],[Org 2]],1,2)</f>
        <v>10</v>
      </c>
      <c r="B1160" s="30" t="s">
        <v>276</v>
      </c>
      <c r="C1160" s="30" t="s">
        <v>139</v>
      </c>
      <c r="D1160" s="11" t="str">
        <f>VLOOKUP(Tabla1[[#This Row],[Prog.]],Hoja2!B:C,2,FALSE)</f>
        <v>Formación para el empleo</v>
      </c>
      <c r="E1160" s="12" t="str">
        <f t="shared" si="44"/>
        <v>2</v>
      </c>
      <c r="F1160" s="12" t="str">
        <f t="shared" si="45"/>
        <v>22</v>
      </c>
      <c r="G1160" s="30" t="s">
        <v>470</v>
      </c>
      <c r="H1160" s="31" t="s">
        <v>471</v>
      </c>
      <c r="I1160" s="32">
        <v>2325</v>
      </c>
      <c r="J1160" s="32">
        <v>0</v>
      </c>
      <c r="K1160" s="32">
        <v>2325</v>
      </c>
      <c r="L1160" s="32">
        <v>2013.56</v>
      </c>
      <c r="M1160" s="32">
        <v>2013.56</v>
      </c>
      <c r="N1160" s="32">
        <v>2013.56</v>
      </c>
      <c r="O1160" s="32">
        <v>2013.56</v>
      </c>
    </row>
    <row r="1161" spans="1:15" x14ac:dyDescent="0.2">
      <c r="A1161" s="1" t="str">
        <f>MID(Tabla1[[#This Row],[Org 2]],1,2)</f>
        <v>10</v>
      </c>
      <c r="B1161" s="30" t="s">
        <v>276</v>
      </c>
      <c r="C1161" s="30" t="s">
        <v>139</v>
      </c>
      <c r="D1161" s="11" t="str">
        <f>VLOOKUP(Tabla1[[#This Row],[Prog.]],Hoja2!B:C,2,FALSE)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30" t="s">
        <v>472</v>
      </c>
      <c r="H1161" s="31" t="s">
        <v>473</v>
      </c>
      <c r="I1161" s="32">
        <v>13500</v>
      </c>
      <c r="J1161" s="32">
        <v>0</v>
      </c>
      <c r="K1161" s="32">
        <v>13500</v>
      </c>
      <c r="L1161" s="32">
        <v>13500</v>
      </c>
      <c r="M1161" s="32">
        <v>13500</v>
      </c>
      <c r="N1161" s="32">
        <v>7579.18</v>
      </c>
      <c r="O1161" s="32">
        <v>7579.18</v>
      </c>
    </row>
    <row r="1162" spans="1:15" x14ac:dyDescent="0.2">
      <c r="A1162" s="1" t="str">
        <f>MID(Tabla1[[#This Row],[Org 2]],1,2)</f>
        <v>10</v>
      </c>
      <c r="B1162" s="30" t="s">
        <v>276</v>
      </c>
      <c r="C1162" s="30" t="s">
        <v>139</v>
      </c>
      <c r="D1162" s="11" t="str">
        <f>VLOOKUP(Tabla1[[#This Row],[Prog.]],Hoja2!B:C,2,FALSE)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30" t="s">
        <v>606</v>
      </c>
      <c r="H1162" s="31" t="s">
        <v>607</v>
      </c>
      <c r="I1162" s="32">
        <v>14100</v>
      </c>
      <c r="J1162" s="32">
        <v>0</v>
      </c>
      <c r="K1162" s="32">
        <v>14100</v>
      </c>
      <c r="L1162" s="32">
        <v>14100</v>
      </c>
      <c r="M1162" s="32">
        <v>14100</v>
      </c>
      <c r="N1162" s="32">
        <v>8853.94</v>
      </c>
      <c r="O1162" s="32">
        <v>8853.94</v>
      </c>
    </row>
    <row r="1163" spans="1:15" x14ac:dyDescent="0.2">
      <c r="A1163" s="1" t="str">
        <f>MID(Tabla1[[#This Row],[Org 2]],1,2)</f>
        <v>10</v>
      </c>
      <c r="B1163" s="30" t="s">
        <v>276</v>
      </c>
      <c r="C1163" s="30" t="s">
        <v>139</v>
      </c>
      <c r="D1163" s="11" t="str">
        <f>VLOOKUP(Tabla1[[#This Row],[Prog.]],Hoja2!B:C,2,FALSE)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30" t="s">
        <v>576</v>
      </c>
      <c r="H1163" s="31" t="s">
        <v>577</v>
      </c>
      <c r="I1163" s="32">
        <v>4550</v>
      </c>
      <c r="J1163" s="32">
        <v>0</v>
      </c>
      <c r="K1163" s="32">
        <v>4550</v>
      </c>
      <c r="L1163" s="32">
        <v>4550</v>
      </c>
      <c r="M1163" s="32">
        <v>4550</v>
      </c>
      <c r="N1163" s="32">
        <v>820.12</v>
      </c>
      <c r="O1163" s="32">
        <v>820.12</v>
      </c>
    </row>
    <row r="1164" spans="1:15" x14ac:dyDescent="0.2">
      <c r="A1164" s="1" t="str">
        <f>MID(Tabla1[[#This Row],[Org 2]],1,2)</f>
        <v>10</v>
      </c>
      <c r="B1164" s="30" t="s">
        <v>276</v>
      </c>
      <c r="C1164" s="30" t="s">
        <v>139</v>
      </c>
      <c r="D1164" s="11" t="str">
        <f>VLOOKUP(Tabla1[[#This Row],[Prog.]],Hoja2!B:C,2,FALSE)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30" t="s">
        <v>578</v>
      </c>
      <c r="H1164" s="31" t="s">
        <v>579</v>
      </c>
      <c r="I1164" s="32">
        <v>8970</v>
      </c>
      <c r="J1164" s="32">
        <v>0</v>
      </c>
      <c r="K1164" s="32">
        <v>8970</v>
      </c>
      <c r="L1164" s="32">
        <v>7480.42</v>
      </c>
      <c r="M1164" s="32">
        <v>7480.42</v>
      </c>
      <c r="N1164" s="32">
        <v>5426.27</v>
      </c>
      <c r="O1164" s="32">
        <v>5426.27</v>
      </c>
    </row>
    <row r="1165" spans="1:15" x14ac:dyDescent="0.2">
      <c r="A1165" s="1" t="str">
        <f>MID(Tabla1[[#This Row],[Org 2]],1,2)</f>
        <v>10</v>
      </c>
      <c r="B1165" s="30" t="s">
        <v>276</v>
      </c>
      <c r="C1165" s="30" t="s">
        <v>139</v>
      </c>
      <c r="D1165" s="11" t="str">
        <f>VLOOKUP(Tabla1[[#This Row],[Prog.]],Hoja2!B:C,2,FALSE)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30" t="s">
        <v>680</v>
      </c>
      <c r="H1165" s="31" t="s">
        <v>681</v>
      </c>
      <c r="I1165" s="32">
        <v>100</v>
      </c>
      <c r="J1165" s="32">
        <v>0</v>
      </c>
      <c r="K1165" s="32">
        <v>100</v>
      </c>
      <c r="L1165" s="32">
        <v>238.31</v>
      </c>
      <c r="M1165" s="32">
        <v>238.31</v>
      </c>
      <c r="N1165" s="32">
        <v>238.31</v>
      </c>
      <c r="O1165" s="32">
        <v>238.31</v>
      </c>
    </row>
    <row r="1166" spans="1:15" x14ac:dyDescent="0.2">
      <c r="A1166" s="1" t="str">
        <f>MID(Tabla1[[#This Row],[Org 2]],1,2)</f>
        <v>10</v>
      </c>
      <c r="B1166" s="30" t="s">
        <v>276</v>
      </c>
      <c r="C1166" s="30" t="s">
        <v>139</v>
      </c>
      <c r="D1166" s="11" t="str">
        <f>VLOOKUP(Tabla1[[#This Row],[Prog.]],Hoja2!B:C,2,FALSE)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30" t="s">
        <v>580</v>
      </c>
      <c r="H1166" s="31" t="s">
        <v>581</v>
      </c>
      <c r="I1166" s="32">
        <v>3400</v>
      </c>
      <c r="J1166" s="32">
        <v>0</v>
      </c>
      <c r="K1166" s="32">
        <v>3400</v>
      </c>
      <c r="L1166" s="32">
        <v>1800</v>
      </c>
      <c r="M1166" s="32">
        <v>1800</v>
      </c>
      <c r="N1166" s="32">
        <v>1665.04</v>
      </c>
      <c r="O1166" s="32">
        <v>1665.04</v>
      </c>
    </row>
    <row r="1167" spans="1:15" x14ac:dyDescent="0.2">
      <c r="A1167" s="1" t="str">
        <f>MID(Tabla1[[#This Row],[Org 2]],1,2)</f>
        <v>10</v>
      </c>
      <c r="B1167" s="30" t="s">
        <v>276</v>
      </c>
      <c r="C1167" s="30" t="s">
        <v>139</v>
      </c>
      <c r="D1167" s="11" t="str">
        <f>VLOOKUP(Tabla1[[#This Row],[Prog.]],Hoja2!B:C,2,FALSE)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30" t="s">
        <v>476</v>
      </c>
      <c r="H1167" s="31" t="s">
        <v>477</v>
      </c>
      <c r="I1167" s="32">
        <v>42463</v>
      </c>
      <c r="J1167" s="32">
        <v>0</v>
      </c>
      <c r="K1167" s="32">
        <v>42463</v>
      </c>
      <c r="L1167" s="32">
        <v>52639.12</v>
      </c>
      <c r="M1167" s="32">
        <v>35985.56</v>
      </c>
      <c r="N1167" s="32">
        <v>35036.129999999997</v>
      </c>
      <c r="O1167" s="32">
        <v>35036.129999999997</v>
      </c>
    </row>
    <row r="1168" spans="1:15" x14ac:dyDescent="0.2">
      <c r="A1168" s="1" t="str">
        <f>MID(Tabla1[[#This Row],[Org 2]],1,2)</f>
        <v>10</v>
      </c>
      <c r="B1168" s="30" t="s">
        <v>276</v>
      </c>
      <c r="C1168" s="30" t="s">
        <v>139</v>
      </c>
      <c r="D1168" s="11" t="str">
        <f>VLOOKUP(Tabla1[[#This Row],[Prog.]],Hoja2!B:C,2,FALSE)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30" t="s">
        <v>554</v>
      </c>
      <c r="H1168" s="31" t="s">
        <v>555</v>
      </c>
      <c r="I1168" s="32">
        <v>4350</v>
      </c>
      <c r="J1168" s="32">
        <v>0</v>
      </c>
      <c r="K1168" s="32">
        <v>4350</v>
      </c>
      <c r="L1168" s="32">
        <v>2000</v>
      </c>
      <c r="M1168" s="32">
        <v>2000</v>
      </c>
      <c r="N1168" s="32">
        <v>1884.49</v>
      </c>
      <c r="O1168" s="32">
        <v>1650.99</v>
      </c>
    </row>
    <row r="1169" spans="1:15" x14ac:dyDescent="0.2">
      <c r="A1169" s="1" t="str">
        <f>MID(Tabla1[[#This Row],[Org 2]],1,2)</f>
        <v>10</v>
      </c>
      <c r="B1169" s="30" t="s">
        <v>276</v>
      </c>
      <c r="C1169" s="30" t="s">
        <v>139</v>
      </c>
      <c r="D1169" s="11" t="str">
        <f>VLOOKUP(Tabla1[[#This Row],[Prog.]],Hoja2!B:C,2,FALSE)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30" t="s">
        <v>478</v>
      </c>
      <c r="H1169" s="31" t="s">
        <v>479</v>
      </c>
      <c r="I1169" s="32">
        <v>900</v>
      </c>
      <c r="J1169" s="32">
        <v>0</v>
      </c>
      <c r="K1169" s="32">
        <v>900</v>
      </c>
      <c r="L1169" s="32">
        <v>0</v>
      </c>
      <c r="M1169" s="32">
        <v>0</v>
      </c>
      <c r="N1169" s="32">
        <v>0</v>
      </c>
      <c r="O1169" s="32">
        <v>0</v>
      </c>
    </row>
    <row r="1170" spans="1:15" x14ac:dyDescent="0.2">
      <c r="A1170" s="1" t="str">
        <f>MID(Tabla1[[#This Row],[Org 2]],1,2)</f>
        <v>10</v>
      </c>
      <c r="B1170" s="30" t="s">
        <v>276</v>
      </c>
      <c r="C1170" s="30" t="s">
        <v>139</v>
      </c>
      <c r="D1170" s="11" t="str">
        <f>VLOOKUP(Tabla1[[#This Row],[Prog.]],Hoja2!B:C,2,FALSE)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30" t="s">
        <v>484</v>
      </c>
      <c r="H1170" s="31" t="s">
        <v>485</v>
      </c>
      <c r="I1170" s="32">
        <v>9800</v>
      </c>
      <c r="J1170" s="32">
        <v>0</v>
      </c>
      <c r="K1170" s="32">
        <v>9800</v>
      </c>
      <c r="L1170" s="32">
        <v>2179.02</v>
      </c>
      <c r="M1170" s="32">
        <v>2179.02</v>
      </c>
      <c r="N1170" s="32">
        <v>2179.02</v>
      </c>
      <c r="O1170" s="32">
        <v>2179.02</v>
      </c>
    </row>
    <row r="1171" spans="1:15" x14ac:dyDescent="0.2">
      <c r="A1171" s="1" t="str">
        <f>MID(Tabla1[[#This Row],[Org 2]],1,2)</f>
        <v>10</v>
      </c>
      <c r="B1171" s="30" t="s">
        <v>276</v>
      </c>
      <c r="C1171" s="30" t="s">
        <v>139</v>
      </c>
      <c r="D1171" s="11" t="str">
        <f>VLOOKUP(Tabla1[[#This Row],[Prog.]],Hoja2!B:C,2,FALSE)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30" t="s">
        <v>486</v>
      </c>
      <c r="H1171" s="31" t="s">
        <v>487</v>
      </c>
      <c r="I1171" s="32">
        <v>27000</v>
      </c>
      <c r="J1171" s="32">
        <v>0</v>
      </c>
      <c r="K1171" s="32">
        <v>27000</v>
      </c>
      <c r="L1171" s="32">
        <v>25193.72</v>
      </c>
      <c r="M1171" s="32">
        <v>25193.72</v>
      </c>
      <c r="N1171" s="32">
        <v>18895.23</v>
      </c>
      <c r="O1171" s="32">
        <v>18895.23</v>
      </c>
    </row>
    <row r="1172" spans="1:15" x14ac:dyDescent="0.2">
      <c r="A1172" s="1" t="str">
        <f>MID(Tabla1[[#This Row],[Org 2]],1,2)</f>
        <v>10</v>
      </c>
      <c r="B1172" s="30" t="s">
        <v>276</v>
      </c>
      <c r="C1172" s="30" t="s">
        <v>139</v>
      </c>
      <c r="D1172" s="11" t="str">
        <f>VLOOKUP(Tabla1[[#This Row],[Prog.]],Hoja2!B:C,2,FALSE)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30" t="s">
        <v>488</v>
      </c>
      <c r="H1172" s="31" t="s">
        <v>489</v>
      </c>
      <c r="I1172" s="32">
        <v>5395</v>
      </c>
      <c r="J1172" s="32">
        <v>0</v>
      </c>
      <c r="K1172" s="32">
        <v>5395</v>
      </c>
      <c r="L1172" s="32">
        <v>5602.3</v>
      </c>
      <c r="M1172" s="32">
        <v>5602.3</v>
      </c>
      <c r="N1172" s="32">
        <v>4089.8</v>
      </c>
      <c r="O1172" s="32">
        <v>4089.8</v>
      </c>
    </row>
    <row r="1173" spans="1:15" x14ac:dyDescent="0.2">
      <c r="A1173" s="1" t="str">
        <f>MID(Tabla1[[#This Row],[Org 2]],1,2)</f>
        <v>10</v>
      </c>
      <c r="B1173" s="30" t="s">
        <v>276</v>
      </c>
      <c r="C1173" s="30" t="s">
        <v>139</v>
      </c>
      <c r="D1173" s="11" t="str">
        <f>VLOOKUP(Tabla1[[#This Row],[Prog.]],Hoja2!B:C,2,FALSE)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30" t="s">
        <v>490</v>
      </c>
      <c r="H1173" s="31" t="s">
        <v>491</v>
      </c>
      <c r="I1173" s="32">
        <v>127500</v>
      </c>
      <c r="J1173" s="32">
        <v>-3500</v>
      </c>
      <c r="K1173" s="32">
        <v>124000</v>
      </c>
      <c r="L1173" s="32">
        <v>113309</v>
      </c>
      <c r="M1173" s="32">
        <v>113309</v>
      </c>
      <c r="N1173" s="32">
        <v>69281.42</v>
      </c>
      <c r="O1173" s="32">
        <v>69281.42</v>
      </c>
    </row>
    <row r="1174" spans="1:15" x14ac:dyDescent="0.2">
      <c r="A1174" s="1" t="str">
        <f>MID(Tabla1[[#This Row],[Org 2]],1,2)</f>
        <v>10</v>
      </c>
      <c r="B1174" s="30" t="s">
        <v>276</v>
      </c>
      <c r="C1174" s="30" t="s">
        <v>139</v>
      </c>
      <c r="D1174" s="11" t="str">
        <f>VLOOKUP(Tabla1[[#This Row],[Prog.]],Hoja2!B:C,2,FALSE)</f>
        <v>Formación para el empleo</v>
      </c>
      <c r="E1174" s="12" t="str">
        <f t="shared" si="44"/>
        <v>4</v>
      </c>
      <c r="F1174" s="12" t="str">
        <f t="shared" si="45"/>
        <v>48</v>
      </c>
      <c r="G1174" s="30" t="s">
        <v>907</v>
      </c>
      <c r="H1174" s="31" t="s">
        <v>908</v>
      </c>
      <c r="I1174" s="32">
        <v>20000</v>
      </c>
      <c r="J1174" s="32">
        <v>0</v>
      </c>
      <c r="K1174" s="32">
        <v>20000</v>
      </c>
      <c r="L1174" s="32">
        <v>20000</v>
      </c>
      <c r="M1174" s="32">
        <v>20000</v>
      </c>
      <c r="N1174" s="32">
        <v>20000</v>
      </c>
      <c r="O1174" s="32">
        <v>20000</v>
      </c>
    </row>
    <row r="1175" spans="1:15" x14ac:dyDescent="0.2">
      <c r="A1175" s="1" t="str">
        <f>MID(Tabla1[[#This Row],[Org 2]],1,2)</f>
        <v>10</v>
      </c>
      <c r="B1175" s="30" t="s">
        <v>276</v>
      </c>
      <c r="C1175" s="30" t="s">
        <v>139</v>
      </c>
      <c r="D1175" s="11" t="str">
        <f>VLOOKUP(Tabla1[[#This Row],[Prog.]],Hoja2!B:C,2,FALSE)</f>
        <v>Formación para el empleo</v>
      </c>
      <c r="E1175" s="12" t="str">
        <f t="shared" si="44"/>
        <v>4</v>
      </c>
      <c r="F1175" s="12" t="str">
        <f t="shared" si="45"/>
        <v>48</v>
      </c>
      <c r="G1175" s="30" t="s">
        <v>909</v>
      </c>
      <c r="H1175" s="31" t="s">
        <v>910</v>
      </c>
      <c r="I1175" s="32">
        <v>20882</v>
      </c>
      <c r="J1175" s="32">
        <v>0</v>
      </c>
      <c r="K1175" s="32">
        <v>20882</v>
      </c>
      <c r="L1175" s="32">
        <v>20882</v>
      </c>
      <c r="M1175" s="32">
        <v>20882</v>
      </c>
      <c r="N1175" s="32">
        <v>20882</v>
      </c>
      <c r="O1175" s="32">
        <v>20882</v>
      </c>
    </row>
    <row r="1176" spans="1:15" x14ac:dyDescent="0.2">
      <c r="A1176" s="1" t="str">
        <f>MID(Tabla1[[#This Row],[Org 2]],1,2)</f>
        <v>10</v>
      </c>
      <c r="B1176" s="30" t="s">
        <v>276</v>
      </c>
      <c r="C1176" s="30" t="s">
        <v>139</v>
      </c>
      <c r="D1176" s="11" t="str">
        <f>VLOOKUP(Tabla1[[#This Row],[Prog.]],Hoja2!B:C,2,FALSE)</f>
        <v>Formación para el empleo</v>
      </c>
      <c r="E1176" s="12" t="str">
        <f t="shared" si="44"/>
        <v>4</v>
      </c>
      <c r="F1176" s="12" t="str">
        <f t="shared" si="45"/>
        <v>48</v>
      </c>
      <c r="G1176" s="30" t="s">
        <v>911</v>
      </c>
      <c r="H1176" s="31" t="s">
        <v>912</v>
      </c>
      <c r="I1176" s="32">
        <v>48000</v>
      </c>
      <c r="J1176" s="32">
        <v>0</v>
      </c>
      <c r="K1176" s="32">
        <v>48000</v>
      </c>
      <c r="L1176" s="32">
        <v>48000</v>
      </c>
      <c r="M1176" s="32">
        <v>48000</v>
      </c>
      <c r="N1176" s="32">
        <v>48000</v>
      </c>
      <c r="O1176" s="32">
        <v>48000</v>
      </c>
    </row>
    <row r="1177" spans="1:15" x14ac:dyDescent="0.2">
      <c r="A1177" s="1" t="str">
        <f>MID(Tabla1[[#This Row],[Org 2]],1,2)</f>
        <v>10</v>
      </c>
      <c r="B1177" s="30" t="s">
        <v>276</v>
      </c>
      <c r="C1177" s="30" t="s">
        <v>139</v>
      </c>
      <c r="D1177" s="11" t="str">
        <f>VLOOKUP(Tabla1[[#This Row],[Prog.]],Hoja2!B:C,2,FALSE)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30" t="s">
        <v>566</v>
      </c>
      <c r="H1177" s="31" t="s">
        <v>565</v>
      </c>
      <c r="I1177" s="32">
        <v>102000</v>
      </c>
      <c r="J1177" s="32">
        <v>-10849.65</v>
      </c>
      <c r="K1177" s="32">
        <v>91150.35</v>
      </c>
      <c r="L1177" s="32">
        <v>91150.35</v>
      </c>
      <c r="M1177" s="32">
        <v>83278.399999999994</v>
      </c>
      <c r="N1177" s="32">
        <v>83278.399999999994</v>
      </c>
      <c r="O1177" s="32">
        <v>83278.399999999994</v>
      </c>
    </row>
    <row r="1178" spans="1:15" x14ac:dyDescent="0.2">
      <c r="A1178" s="1" t="str">
        <f>MID(Tabla1[[#This Row],[Org 2]],1,2)</f>
        <v>11</v>
      </c>
      <c r="B1178" s="30" t="s">
        <v>277</v>
      </c>
      <c r="C1178" s="30" t="s">
        <v>140</v>
      </c>
      <c r="D1178" s="11" t="str">
        <f>VLOOKUP(Tabla1[[#This Row],[Prog.]],Hoja2!B:C,2,FALSE)</f>
        <v>Dirección del área de salud pública y seguridad ciudadana</v>
      </c>
      <c r="E1178" s="12" t="str">
        <f t="shared" si="44"/>
        <v>1</v>
      </c>
      <c r="F1178" s="12" t="str">
        <f t="shared" si="45"/>
        <v>12</v>
      </c>
      <c r="G1178" s="30" t="s">
        <v>435</v>
      </c>
      <c r="H1178" s="31" t="s">
        <v>436</v>
      </c>
      <c r="I1178" s="32">
        <v>96116</v>
      </c>
      <c r="J1178" s="32">
        <v>0</v>
      </c>
      <c r="K1178" s="32">
        <v>96116</v>
      </c>
      <c r="L1178" s="32">
        <v>73342.98</v>
      </c>
      <c r="M1178" s="32">
        <v>73342.98</v>
      </c>
      <c r="N1178" s="32">
        <v>57534.94</v>
      </c>
      <c r="O1178" s="32">
        <v>57534.94</v>
      </c>
    </row>
    <row r="1179" spans="1:15" x14ac:dyDescent="0.2">
      <c r="A1179" s="1" t="str">
        <f>MID(Tabla1[[#This Row],[Org 2]],1,2)</f>
        <v>11</v>
      </c>
      <c r="B1179" s="30" t="s">
        <v>277</v>
      </c>
      <c r="C1179" s="30" t="s">
        <v>140</v>
      </c>
      <c r="D1179" s="11" t="str">
        <f>VLOOKUP(Tabla1[[#This Row],[Prog.]],Hoja2!B:C,2,FALSE)</f>
        <v>Dirección del área de salud pública y seguridad ciudadana</v>
      </c>
      <c r="E1179" s="12" t="str">
        <f t="shared" si="44"/>
        <v>1</v>
      </c>
      <c r="F1179" s="12" t="str">
        <f t="shared" si="45"/>
        <v>12</v>
      </c>
      <c r="G1179" s="30" t="s">
        <v>437</v>
      </c>
      <c r="H1179" s="31" t="s">
        <v>438</v>
      </c>
      <c r="I1179" s="32">
        <v>15367</v>
      </c>
      <c r="J1179" s="32">
        <v>0</v>
      </c>
      <c r="K1179" s="32">
        <v>15367</v>
      </c>
      <c r="L1179" s="32">
        <v>15865.91</v>
      </c>
      <c r="M1179" s="32">
        <v>15865.91</v>
      </c>
      <c r="N1179" s="32">
        <v>13530.03</v>
      </c>
      <c r="O1179" s="32">
        <v>13530.03</v>
      </c>
    </row>
    <row r="1180" spans="1:15" x14ac:dyDescent="0.2">
      <c r="A1180" s="1" t="str">
        <f>MID(Tabla1[[#This Row],[Org 2]],1,2)</f>
        <v>11</v>
      </c>
      <c r="B1180" s="30" t="s">
        <v>277</v>
      </c>
      <c r="C1180" s="30" t="s">
        <v>140</v>
      </c>
      <c r="D1180" s="11" t="str">
        <f>VLOOKUP(Tabla1[[#This Row],[Prog.]],Hoja2!B:C,2,FALSE)</f>
        <v>Dirección del área de salud pública y seguridad ciudadana</v>
      </c>
      <c r="E1180" s="12" t="str">
        <f t="shared" si="44"/>
        <v>1</v>
      </c>
      <c r="F1180" s="12" t="str">
        <f t="shared" si="45"/>
        <v>12</v>
      </c>
      <c r="G1180" s="30" t="s">
        <v>439</v>
      </c>
      <c r="H1180" s="31" t="s">
        <v>440</v>
      </c>
      <c r="I1180" s="32">
        <v>35309</v>
      </c>
      <c r="J1180" s="32">
        <v>0</v>
      </c>
      <c r="K1180" s="32">
        <v>35309</v>
      </c>
      <c r="L1180" s="32">
        <v>11614.4</v>
      </c>
      <c r="M1180" s="32">
        <v>11614.4</v>
      </c>
      <c r="N1180" s="32">
        <v>4835.01</v>
      </c>
      <c r="O1180" s="32">
        <v>4835.01</v>
      </c>
    </row>
    <row r="1181" spans="1:15" x14ac:dyDescent="0.2">
      <c r="A1181" s="1" t="str">
        <f>MID(Tabla1[[#This Row],[Org 2]],1,2)</f>
        <v>11</v>
      </c>
      <c r="B1181" s="30" t="s">
        <v>277</v>
      </c>
      <c r="C1181" s="30" t="s">
        <v>140</v>
      </c>
      <c r="D1181" s="11" t="str">
        <f>VLOOKUP(Tabla1[[#This Row],[Prog.]],Hoja2!B:C,2,FALSE)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30" t="s">
        <v>441</v>
      </c>
      <c r="H1181" s="31" t="s">
        <v>442</v>
      </c>
      <c r="I1181" s="32">
        <v>19952</v>
      </c>
      <c r="J1181" s="32">
        <v>0</v>
      </c>
      <c r="K1181" s="32">
        <v>19952</v>
      </c>
      <c r="L1181" s="32">
        <v>18757.5</v>
      </c>
      <c r="M1181" s="32">
        <v>18757.5</v>
      </c>
      <c r="N1181" s="32">
        <v>11636.87</v>
      </c>
      <c r="O1181" s="32">
        <v>11636.87</v>
      </c>
    </row>
    <row r="1182" spans="1:15" x14ac:dyDescent="0.2">
      <c r="A1182" s="1" t="str">
        <f>MID(Tabla1[[#This Row],[Org 2]],1,2)</f>
        <v>11</v>
      </c>
      <c r="B1182" s="30" t="s">
        <v>277</v>
      </c>
      <c r="C1182" s="30" t="s">
        <v>140</v>
      </c>
      <c r="D1182" s="11" t="str">
        <f>VLOOKUP(Tabla1[[#This Row],[Prog.]],Hoja2!B:C,2,FALSE)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30" t="s">
        <v>443</v>
      </c>
      <c r="H1182" s="31" t="s">
        <v>444</v>
      </c>
      <c r="I1182" s="32">
        <v>25553</v>
      </c>
      <c r="J1182" s="32">
        <v>0</v>
      </c>
      <c r="K1182" s="32">
        <v>25553</v>
      </c>
      <c r="L1182" s="32">
        <v>21526.67</v>
      </c>
      <c r="M1182" s="32">
        <v>21526.67</v>
      </c>
      <c r="N1182" s="32">
        <v>16095.96</v>
      </c>
      <c r="O1182" s="32">
        <v>16095.96</v>
      </c>
    </row>
    <row r="1183" spans="1:15" x14ac:dyDescent="0.2">
      <c r="A1183" s="1" t="str">
        <f>MID(Tabla1[[#This Row],[Org 2]],1,2)</f>
        <v>11</v>
      </c>
      <c r="B1183" s="30" t="s">
        <v>277</v>
      </c>
      <c r="C1183" s="30" t="s">
        <v>140</v>
      </c>
      <c r="D1183" s="11" t="str">
        <f>VLOOKUP(Tabla1[[#This Row],[Prog.]],Hoja2!B:C,2,FALSE)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30" t="s">
        <v>445</v>
      </c>
      <c r="H1183" s="31" t="s">
        <v>446</v>
      </c>
      <c r="I1183" s="32">
        <v>108596</v>
      </c>
      <c r="J1183" s="32">
        <v>0</v>
      </c>
      <c r="K1183" s="32">
        <v>108596</v>
      </c>
      <c r="L1183" s="32">
        <v>71613.119999999995</v>
      </c>
      <c r="M1183" s="32">
        <v>71613.119999999995</v>
      </c>
      <c r="N1183" s="32">
        <v>56701.56</v>
      </c>
      <c r="O1183" s="32">
        <v>56701.56</v>
      </c>
    </row>
    <row r="1184" spans="1:15" x14ac:dyDescent="0.2">
      <c r="A1184" s="1" t="str">
        <f>MID(Tabla1[[#This Row],[Org 2]],1,2)</f>
        <v>11</v>
      </c>
      <c r="B1184" s="30" t="s">
        <v>277</v>
      </c>
      <c r="C1184" s="30" t="s">
        <v>140</v>
      </c>
      <c r="D1184" s="11" t="str">
        <f>VLOOKUP(Tabla1[[#This Row],[Prog.]],Hoja2!B:C,2,FALSE)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30" t="s">
        <v>447</v>
      </c>
      <c r="H1184" s="31" t="s">
        <v>448</v>
      </c>
      <c r="I1184" s="32">
        <v>265375</v>
      </c>
      <c r="J1184" s="32">
        <v>0</v>
      </c>
      <c r="K1184" s="32">
        <v>265375</v>
      </c>
      <c r="L1184" s="32">
        <v>251626.86</v>
      </c>
      <c r="M1184" s="32">
        <v>251626.86</v>
      </c>
      <c r="N1184" s="32">
        <v>220561.91</v>
      </c>
      <c r="O1184" s="32">
        <v>220561.91</v>
      </c>
    </row>
    <row r="1185" spans="1:15" x14ac:dyDescent="0.2">
      <c r="A1185" s="1" t="str">
        <f>MID(Tabla1[[#This Row],[Org 2]],1,2)</f>
        <v>11</v>
      </c>
      <c r="B1185" s="30" t="s">
        <v>277</v>
      </c>
      <c r="C1185" s="30" t="s">
        <v>140</v>
      </c>
      <c r="D1185" s="11" t="str">
        <f>VLOOKUP(Tabla1[[#This Row],[Prog.]],Hoja2!B:C,2,FALSE)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30" t="s">
        <v>449</v>
      </c>
      <c r="H1185" s="31" t="s">
        <v>450</v>
      </c>
      <c r="I1185" s="32">
        <v>9940</v>
      </c>
      <c r="J1185" s="32">
        <v>0</v>
      </c>
      <c r="K1185" s="32">
        <v>9940</v>
      </c>
      <c r="L1185" s="32">
        <v>11161.38</v>
      </c>
      <c r="M1185" s="32">
        <v>11161.38</v>
      </c>
      <c r="N1185" s="32">
        <v>8784.7900000000009</v>
      </c>
      <c r="O1185" s="32">
        <v>8784.7900000000009</v>
      </c>
    </row>
    <row r="1186" spans="1:15" x14ac:dyDescent="0.2">
      <c r="A1186" s="1" t="str">
        <f>MID(Tabla1[[#This Row],[Org 2]],1,2)</f>
        <v>11</v>
      </c>
      <c r="B1186" s="30" t="s">
        <v>277</v>
      </c>
      <c r="C1186" s="30" t="s">
        <v>140</v>
      </c>
      <c r="D1186" s="11" t="str">
        <f>VLOOKUP(Tabla1[[#This Row],[Prog.]],Hoja2!B:C,2,FALSE)</f>
        <v>Dirección del área de salud pública y seguridad ciudadana</v>
      </c>
      <c r="E1186" s="12" t="str">
        <f t="shared" si="44"/>
        <v>2</v>
      </c>
      <c r="F1186" s="12" t="str">
        <f t="shared" si="45"/>
        <v>20</v>
      </c>
      <c r="G1186" s="30" t="s">
        <v>458</v>
      </c>
      <c r="H1186" s="31" t="s">
        <v>459</v>
      </c>
      <c r="I1186" s="32">
        <v>500</v>
      </c>
      <c r="J1186" s="32">
        <v>0</v>
      </c>
      <c r="K1186" s="32">
        <v>500</v>
      </c>
      <c r="L1186" s="32">
        <v>0</v>
      </c>
      <c r="M1186" s="32">
        <v>0</v>
      </c>
      <c r="N1186" s="32">
        <v>0</v>
      </c>
      <c r="O1186" s="32">
        <v>0</v>
      </c>
    </row>
    <row r="1187" spans="1:15" x14ac:dyDescent="0.2">
      <c r="A1187" s="1" t="str">
        <f>MID(Tabla1[[#This Row],[Org 2]],1,2)</f>
        <v>11</v>
      </c>
      <c r="B1187" s="30" t="s">
        <v>277</v>
      </c>
      <c r="C1187" s="30" t="s">
        <v>140</v>
      </c>
      <c r="D1187" s="11" t="str">
        <f>VLOOKUP(Tabla1[[#This Row],[Prog.]],Hoja2!B:C,2,FALSE)</f>
        <v>Dirección del área de salud pública y seguridad ciudadana</v>
      </c>
      <c r="E1187" s="12" t="str">
        <f t="shared" si="44"/>
        <v>2</v>
      </c>
      <c r="F1187" s="12" t="str">
        <f t="shared" si="45"/>
        <v>21</v>
      </c>
      <c r="G1187" s="30" t="s">
        <v>464</v>
      </c>
      <c r="H1187" s="31" t="s">
        <v>465</v>
      </c>
      <c r="I1187" s="32">
        <v>500</v>
      </c>
      <c r="J1187" s="32">
        <v>0</v>
      </c>
      <c r="K1187" s="32">
        <v>500</v>
      </c>
      <c r="L1187" s="32">
        <v>0</v>
      </c>
      <c r="M1187" s="32">
        <v>0</v>
      </c>
      <c r="N1187" s="32">
        <v>0</v>
      </c>
      <c r="O1187" s="32">
        <v>0</v>
      </c>
    </row>
    <row r="1188" spans="1:15" x14ac:dyDescent="0.2">
      <c r="A1188" s="1" t="str">
        <f>MID(Tabla1[[#This Row],[Org 2]],1,2)</f>
        <v>11</v>
      </c>
      <c r="B1188" s="30" t="s">
        <v>277</v>
      </c>
      <c r="C1188" s="30" t="s">
        <v>140</v>
      </c>
      <c r="D1188" s="11" t="str">
        <f>VLOOKUP(Tabla1[[#This Row],[Prog.]],Hoja2!B:C,2,FALSE)</f>
        <v>Dirección del área de salud pública y seguridad ciudadana</v>
      </c>
      <c r="E1188" s="12" t="str">
        <f t="shared" si="44"/>
        <v>2</v>
      </c>
      <c r="F1188" s="12" t="str">
        <f t="shared" si="45"/>
        <v>22</v>
      </c>
      <c r="G1188" s="30" t="s">
        <v>480</v>
      </c>
      <c r="H1188" s="31" t="s">
        <v>481</v>
      </c>
      <c r="I1188" s="32">
        <v>500</v>
      </c>
      <c r="J1188" s="32">
        <v>0</v>
      </c>
      <c r="K1188" s="32">
        <v>500</v>
      </c>
      <c r="L1188" s="32">
        <v>0</v>
      </c>
      <c r="M1188" s="32">
        <v>0</v>
      </c>
      <c r="N1188" s="32">
        <v>0</v>
      </c>
      <c r="O1188" s="32">
        <v>0</v>
      </c>
    </row>
    <row r="1189" spans="1:15" x14ac:dyDescent="0.2">
      <c r="A1189" s="1" t="str">
        <f>MID(Tabla1[[#This Row],[Org 2]],1,2)</f>
        <v>11</v>
      </c>
      <c r="B1189" s="30" t="s">
        <v>277</v>
      </c>
      <c r="C1189" s="30" t="s">
        <v>140</v>
      </c>
      <c r="D1189" s="11" t="str">
        <f>VLOOKUP(Tabla1[[#This Row],[Prog.]],Hoja2!B:C,2,FALSE)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23</v>
      </c>
      <c r="G1189" s="30" t="s">
        <v>492</v>
      </c>
      <c r="H1189" s="31" t="s">
        <v>493</v>
      </c>
      <c r="I1189" s="32">
        <v>500</v>
      </c>
      <c r="J1189" s="32">
        <v>0</v>
      </c>
      <c r="K1189" s="32">
        <v>500</v>
      </c>
      <c r="L1189" s="32">
        <v>0</v>
      </c>
      <c r="M1189" s="32">
        <v>0</v>
      </c>
      <c r="N1189" s="32">
        <v>0</v>
      </c>
      <c r="O1189" s="32">
        <v>0</v>
      </c>
    </row>
    <row r="1190" spans="1:15" x14ac:dyDescent="0.2">
      <c r="A1190" s="1" t="str">
        <f>MID(Tabla1[[#This Row],[Org 2]],1,2)</f>
        <v>11</v>
      </c>
      <c r="B1190" s="30" t="s">
        <v>277</v>
      </c>
      <c r="C1190" s="30" t="s">
        <v>140</v>
      </c>
      <c r="D1190" s="11" t="str">
        <f>VLOOKUP(Tabla1[[#This Row],[Prog.]],Hoja2!B:C,2,FALSE)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23</v>
      </c>
      <c r="G1190" s="30" t="s">
        <v>563</v>
      </c>
      <c r="H1190" s="31" t="s">
        <v>561</v>
      </c>
      <c r="I1190" s="32">
        <v>0</v>
      </c>
      <c r="J1190" s="32">
        <v>0</v>
      </c>
      <c r="K1190" s="32">
        <v>0</v>
      </c>
      <c r="L1190" s="32">
        <v>69.2</v>
      </c>
      <c r="M1190" s="32">
        <v>69.2</v>
      </c>
      <c r="N1190" s="32">
        <v>69.2</v>
      </c>
      <c r="O1190" s="32">
        <v>69.2</v>
      </c>
    </row>
    <row r="1191" spans="1:15" x14ac:dyDescent="0.2">
      <c r="A1191" s="1" t="str">
        <f>MID(Tabla1[[#This Row],[Org 2]],1,2)</f>
        <v>11</v>
      </c>
      <c r="B1191" s="30" t="s">
        <v>277</v>
      </c>
      <c r="C1191" s="30" t="s">
        <v>140</v>
      </c>
      <c r="D1191" s="11" t="str">
        <f>VLOOKUP(Tabla1[[#This Row],[Prog.]],Hoja2!B:C,2,FALSE)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23</v>
      </c>
      <c r="G1191" s="30" t="s">
        <v>494</v>
      </c>
      <c r="H1191" s="31" t="s">
        <v>495</v>
      </c>
      <c r="I1191" s="32">
        <v>500</v>
      </c>
      <c r="J1191" s="32">
        <v>0</v>
      </c>
      <c r="K1191" s="32">
        <v>500</v>
      </c>
      <c r="L1191" s="32">
        <v>0</v>
      </c>
      <c r="M1191" s="32">
        <v>0</v>
      </c>
      <c r="N1191" s="32">
        <v>0</v>
      </c>
      <c r="O1191" s="32">
        <v>0</v>
      </c>
    </row>
    <row r="1192" spans="1:15" x14ac:dyDescent="0.2">
      <c r="A1192" s="1" t="str">
        <f>MID(Tabla1[[#This Row],[Org 2]],1,2)</f>
        <v>11</v>
      </c>
      <c r="B1192" s="30" t="s">
        <v>277</v>
      </c>
      <c r="C1192" s="30" t="s">
        <v>140</v>
      </c>
      <c r="D1192" s="11" t="str">
        <f>VLOOKUP(Tabla1[[#This Row],[Prog.]],Hoja2!B:C,2,FALSE)</f>
        <v>Dirección del área de salud pública y seguridad ciudadana</v>
      </c>
      <c r="E1192" s="12" t="str">
        <f t="shared" si="44"/>
        <v>8</v>
      </c>
      <c r="F1192" s="12" t="str">
        <f t="shared" si="45"/>
        <v>83</v>
      </c>
      <c r="G1192" s="30" t="s">
        <v>596</v>
      </c>
      <c r="H1192" s="31" t="s">
        <v>597</v>
      </c>
      <c r="I1192" s="32">
        <v>500</v>
      </c>
      <c r="J1192" s="32">
        <v>0</v>
      </c>
      <c r="K1192" s="32">
        <v>500</v>
      </c>
      <c r="L1192" s="32">
        <v>0</v>
      </c>
      <c r="M1192" s="32">
        <v>0</v>
      </c>
      <c r="N1192" s="32">
        <v>0</v>
      </c>
      <c r="O1192" s="32">
        <v>0</v>
      </c>
    </row>
    <row r="1193" spans="1:15" x14ac:dyDescent="0.2">
      <c r="A1193" s="1" t="str">
        <f>MID(Tabla1[[#This Row],[Org 2]],1,2)</f>
        <v>11</v>
      </c>
      <c r="B1193" s="30" t="s">
        <v>277</v>
      </c>
      <c r="C1193" s="30" t="s">
        <v>141</v>
      </c>
      <c r="D1193" s="11" t="str">
        <f>VLOOKUP(Tabla1[[#This Row],[Prog.]],Hoja2!B:C,2,FALSE)</f>
        <v>Policía municipal</v>
      </c>
      <c r="E1193" s="12" t="str">
        <f t="shared" si="44"/>
        <v>1</v>
      </c>
      <c r="F1193" s="12" t="str">
        <f t="shared" si="45"/>
        <v>12</v>
      </c>
      <c r="G1193" s="30" t="s">
        <v>435</v>
      </c>
      <c r="H1193" s="31" t="s">
        <v>436</v>
      </c>
      <c r="I1193" s="32">
        <v>122329</v>
      </c>
      <c r="J1193" s="32">
        <v>0</v>
      </c>
      <c r="K1193" s="32">
        <v>122329</v>
      </c>
      <c r="L1193" s="32">
        <v>109902.53</v>
      </c>
      <c r="M1193" s="32">
        <v>109902.53</v>
      </c>
      <c r="N1193" s="32">
        <v>91073.98</v>
      </c>
      <c r="O1193" s="32">
        <v>91073.98</v>
      </c>
    </row>
    <row r="1194" spans="1:15" x14ac:dyDescent="0.2">
      <c r="A1194" s="1" t="str">
        <f>MID(Tabla1[[#This Row],[Org 2]],1,2)</f>
        <v>11</v>
      </c>
      <c r="B1194" s="30" t="s">
        <v>277</v>
      </c>
      <c r="C1194" s="30" t="s">
        <v>141</v>
      </c>
      <c r="D1194" s="11" t="str">
        <f>VLOOKUP(Tabla1[[#This Row],[Prog.]],Hoja2!B:C,2,FALSE)</f>
        <v>Policía municipal</v>
      </c>
      <c r="E1194" s="12" t="str">
        <f t="shared" si="44"/>
        <v>1</v>
      </c>
      <c r="F1194" s="12" t="str">
        <f t="shared" si="45"/>
        <v>12</v>
      </c>
      <c r="G1194" s="30" t="s">
        <v>437</v>
      </c>
      <c r="H1194" s="31" t="s">
        <v>438</v>
      </c>
      <c r="I1194" s="32">
        <v>418110</v>
      </c>
      <c r="J1194" s="32">
        <v>-125000</v>
      </c>
      <c r="K1194" s="32">
        <v>293110</v>
      </c>
      <c r="L1194" s="32">
        <v>262330.89</v>
      </c>
      <c r="M1194" s="32">
        <v>262330.89</v>
      </c>
      <c r="N1194" s="32">
        <v>216192.26</v>
      </c>
      <c r="O1194" s="32">
        <v>216192.26</v>
      </c>
    </row>
    <row r="1195" spans="1:15" x14ac:dyDescent="0.2">
      <c r="A1195" s="1" t="str">
        <f>MID(Tabla1[[#This Row],[Org 2]],1,2)</f>
        <v>11</v>
      </c>
      <c r="B1195" s="30" t="s">
        <v>277</v>
      </c>
      <c r="C1195" s="30" t="s">
        <v>141</v>
      </c>
      <c r="D1195" s="11" t="str">
        <f>VLOOKUP(Tabla1[[#This Row],[Prog.]],Hoja2!B:C,2,FALSE)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30" t="s">
        <v>439</v>
      </c>
      <c r="H1195" s="31" t="s">
        <v>440</v>
      </c>
      <c r="I1195" s="32">
        <v>5094189</v>
      </c>
      <c r="J1195" s="32">
        <v>-414263</v>
      </c>
      <c r="K1195" s="32">
        <v>4679926</v>
      </c>
      <c r="L1195" s="32">
        <v>4402122.22</v>
      </c>
      <c r="M1195" s="32">
        <v>4402122.22</v>
      </c>
      <c r="N1195" s="32">
        <v>3801300.45</v>
      </c>
      <c r="O1195" s="32">
        <v>3801300.45</v>
      </c>
    </row>
    <row r="1196" spans="1:15" x14ac:dyDescent="0.2">
      <c r="A1196" s="1" t="str">
        <f>MID(Tabla1[[#This Row],[Org 2]],1,2)</f>
        <v>11</v>
      </c>
      <c r="B1196" s="30" t="s">
        <v>277</v>
      </c>
      <c r="C1196" s="30" t="s">
        <v>141</v>
      </c>
      <c r="D1196" s="11" t="str">
        <f>VLOOKUP(Tabla1[[#This Row],[Prog.]],Hoja2!B:C,2,FALSE)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30" t="s">
        <v>441</v>
      </c>
      <c r="H1196" s="31" t="s">
        <v>442</v>
      </c>
      <c r="I1196" s="32">
        <v>139666</v>
      </c>
      <c r="J1196" s="32">
        <v>-50000</v>
      </c>
      <c r="K1196" s="32">
        <v>89666</v>
      </c>
      <c r="L1196" s="32">
        <v>106396.35</v>
      </c>
      <c r="M1196" s="32">
        <v>106396.35</v>
      </c>
      <c r="N1196" s="32">
        <v>84725.39</v>
      </c>
      <c r="O1196" s="32">
        <v>84725.39</v>
      </c>
    </row>
    <row r="1197" spans="1:15" x14ac:dyDescent="0.2">
      <c r="A1197" s="1" t="str">
        <f>MID(Tabla1[[#This Row],[Org 2]],1,2)</f>
        <v>11</v>
      </c>
      <c r="B1197" s="30" t="s">
        <v>277</v>
      </c>
      <c r="C1197" s="30" t="s">
        <v>141</v>
      </c>
      <c r="D1197" s="11" t="str">
        <f>VLOOKUP(Tabla1[[#This Row],[Prog.]],Hoja2!B:C,2,FALSE)</f>
        <v>Policía municipal</v>
      </c>
      <c r="E1197" s="12" t="str">
        <f t="shared" si="44"/>
        <v>1</v>
      </c>
      <c r="F1197" s="12" t="str">
        <f t="shared" si="45"/>
        <v>12</v>
      </c>
      <c r="G1197" s="30" t="s">
        <v>443</v>
      </c>
      <c r="H1197" s="31" t="s">
        <v>444</v>
      </c>
      <c r="I1197" s="32">
        <v>1045391</v>
      </c>
      <c r="J1197" s="32">
        <v>0</v>
      </c>
      <c r="K1197" s="32">
        <v>1045391</v>
      </c>
      <c r="L1197" s="32">
        <v>998716.33</v>
      </c>
      <c r="M1197" s="32">
        <v>998716.33</v>
      </c>
      <c r="N1197" s="32">
        <v>856716.61</v>
      </c>
      <c r="O1197" s="32">
        <v>856716.61</v>
      </c>
    </row>
    <row r="1198" spans="1:15" x14ac:dyDescent="0.2">
      <c r="A1198" s="1" t="str">
        <f>MID(Tabla1[[#This Row],[Org 2]],1,2)</f>
        <v>11</v>
      </c>
      <c r="B1198" s="30" t="s">
        <v>277</v>
      </c>
      <c r="C1198" s="30" t="s">
        <v>141</v>
      </c>
      <c r="D1198" s="11" t="str">
        <f>VLOOKUP(Tabla1[[#This Row],[Prog.]],Hoja2!B:C,2,FALSE)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30" t="s">
        <v>445</v>
      </c>
      <c r="H1198" s="31" t="s">
        <v>446</v>
      </c>
      <c r="I1198" s="32">
        <v>3272246</v>
      </c>
      <c r="J1198" s="32">
        <v>-225000</v>
      </c>
      <c r="K1198" s="32">
        <v>3047246</v>
      </c>
      <c r="L1198" s="32">
        <v>2769796.75</v>
      </c>
      <c r="M1198" s="32">
        <v>2769796.75</v>
      </c>
      <c r="N1198" s="32">
        <v>2363456.12</v>
      </c>
      <c r="O1198" s="32">
        <v>2363456.12</v>
      </c>
    </row>
    <row r="1199" spans="1:15" x14ac:dyDescent="0.2">
      <c r="A1199" s="1" t="str">
        <f>MID(Tabla1[[#This Row],[Org 2]],1,2)</f>
        <v>11</v>
      </c>
      <c r="B1199" s="30" t="s">
        <v>277</v>
      </c>
      <c r="C1199" s="30" t="s">
        <v>141</v>
      </c>
      <c r="D1199" s="11" t="str">
        <f>VLOOKUP(Tabla1[[#This Row],[Prog.]],Hoja2!B:C,2,FALSE)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30" t="s">
        <v>447</v>
      </c>
      <c r="H1199" s="31" t="s">
        <v>448</v>
      </c>
      <c r="I1199" s="32">
        <v>10038665</v>
      </c>
      <c r="J1199" s="32">
        <v>-565000</v>
      </c>
      <c r="K1199" s="32">
        <v>9473665</v>
      </c>
      <c r="L1199" s="32">
        <v>9562796.8399999999</v>
      </c>
      <c r="M1199" s="32">
        <v>9562796.8399999999</v>
      </c>
      <c r="N1199" s="32">
        <v>8238649.4000000004</v>
      </c>
      <c r="O1199" s="32">
        <v>8238649.4000000004</v>
      </c>
    </row>
    <row r="1200" spans="1:15" x14ac:dyDescent="0.2">
      <c r="A1200" s="1" t="str">
        <f>MID(Tabla1[[#This Row],[Org 2]],1,2)</f>
        <v>11</v>
      </c>
      <c r="B1200" s="30" t="s">
        <v>277</v>
      </c>
      <c r="C1200" s="30" t="s">
        <v>141</v>
      </c>
      <c r="D1200" s="11" t="str">
        <f>VLOOKUP(Tabla1[[#This Row],[Prog.]],Hoja2!B:C,2,FALSE)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30" t="s">
        <v>449</v>
      </c>
      <c r="H1200" s="31" t="s">
        <v>450</v>
      </c>
      <c r="I1200" s="32">
        <v>456387</v>
      </c>
      <c r="J1200" s="32">
        <v>0</v>
      </c>
      <c r="K1200" s="32">
        <v>456387</v>
      </c>
      <c r="L1200" s="32">
        <v>515023.55</v>
      </c>
      <c r="M1200" s="32">
        <v>515023.55</v>
      </c>
      <c r="N1200" s="32">
        <v>436074.21</v>
      </c>
      <c r="O1200" s="32">
        <v>436074.21</v>
      </c>
    </row>
    <row r="1201" spans="1:15" x14ac:dyDescent="0.2">
      <c r="A1201" s="1" t="str">
        <f>MID(Tabla1[[#This Row],[Org 2]],1,2)</f>
        <v>11</v>
      </c>
      <c r="B1201" s="30" t="s">
        <v>277</v>
      </c>
      <c r="C1201" s="30" t="s">
        <v>141</v>
      </c>
      <c r="D1201" s="11" t="str">
        <f>VLOOKUP(Tabla1[[#This Row],[Prog.]],Hoja2!B:C,2,FALSE)</f>
        <v>Policía municipal</v>
      </c>
      <c r="E1201" s="12" t="str">
        <f t="shared" si="44"/>
        <v>1</v>
      </c>
      <c r="F1201" s="12" t="str">
        <f t="shared" si="45"/>
        <v>13</v>
      </c>
      <c r="G1201" s="30" t="s">
        <v>451</v>
      </c>
      <c r="H1201" s="31" t="s">
        <v>434</v>
      </c>
      <c r="I1201" s="32">
        <v>409764</v>
      </c>
      <c r="J1201" s="32">
        <v>-40000</v>
      </c>
      <c r="K1201" s="32">
        <v>369764</v>
      </c>
      <c r="L1201" s="32">
        <v>312305.91999999998</v>
      </c>
      <c r="M1201" s="32">
        <v>312305.91999999998</v>
      </c>
      <c r="N1201" s="32">
        <v>257737.37</v>
      </c>
      <c r="O1201" s="32">
        <v>257737.37</v>
      </c>
    </row>
    <row r="1202" spans="1:15" x14ac:dyDescent="0.2">
      <c r="A1202" s="1" t="str">
        <f>MID(Tabla1[[#This Row],[Org 2]],1,2)</f>
        <v>11</v>
      </c>
      <c r="B1202" s="30" t="s">
        <v>277</v>
      </c>
      <c r="C1202" s="30" t="s">
        <v>141</v>
      </c>
      <c r="D1202" s="11" t="str">
        <f>VLOOKUP(Tabla1[[#This Row],[Prog.]],Hoja2!B:C,2,FALSE)</f>
        <v>Policía municipal</v>
      </c>
      <c r="E1202" s="12" t="str">
        <f t="shared" si="44"/>
        <v>1</v>
      </c>
      <c r="F1202" s="12" t="str">
        <f t="shared" si="45"/>
        <v>13</v>
      </c>
      <c r="G1202" s="30" t="s">
        <v>571</v>
      </c>
      <c r="H1202" s="31" t="s">
        <v>572</v>
      </c>
      <c r="I1202" s="32">
        <v>0</v>
      </c>
      <c r="J1202" s="32">
        <v>4000</v>
      </c>
      <c r="K1202" s="32">
        <v>4000</v>
      </c>
      <c r="L1202" s="32">
        <v>29556.79</v>
      </c>
      <c r="M1202" s="32">
        <v>29556.79</v>
      </c>
      <c r="N1202" s="32">
        <v>25538.720000000001</v>
      </c>
      <c r="O1202" s="32">
        <v>25538.720000000001</v>
      </c>
    </row>
    <row r="1203" spans="1:15" x14ac:dyDescent="0.2">
      <c r="A1203" s="1" t="str">
        <f>MID(Tabla1[[#This Row],[Org 2]],1,2)</f>
        <v>11</v>
      </c>
      <c r="B1203" s="30" t="s">
        <v>277</v>
      </c>
      <c r="C1203" s="30" t="s">
        <v>141</v>
      </c>
      <c r="D1203" s="11" t="str">
        <f>VLOOKUP(Tabla1[[#This Row],[Prog.]],Hoja2!B:C,2,FALSE)</f>
        <v>Policía municipal</v>
      </c>
      <c r="E1203" s="12" t="str">
        <f t="shared" si="44"/>
        <v>1</v>
      </c>
      <c r="F1203" s="12" t="str">
        <f t="shared" si="45"/>
        <v>13</v>
      </c>
      <c r="G1203" s="30" t="s">
        <v>452</v>
      </c>
      <c r="H1203" s="31" t="s">
        <v>453</v>
      </c>
      <c r="I1203" s="32">
        <v>445160</v>
      </c>
      <c r="J1203" s="32">
        <v>0</v>
      </c>
      <c r="K1203" s="32">
        <v>445160</v>
      </c>
      <c r="L1203" s="32">
        <v>338720.94</v>
      </c>
      <c r="M1203" s="32">
        <v>338720.94</v>
      </c>
      <c r="N1203" s="32">
        <v>298850.96999999997</v>
      </c>
      <c r="O1203" s="32">
        <v>298850.96999999997</v>
      </c>
    </row>
    <row r="1204" spans="1:15" x14ac:dyDescent="0.2">
      <c r="A1204" s="1" t="str">
        <f>MID(Tabla1[[#This Row],[Org 2]],1,2)</f>
        <v>11</v>
      </c>
      <c r="B1204" s="30" t="s">
        <v>277</v>
      </c>
      <c r="C1204" s="30" t="s">
        <v>141</v>
      </c>
      <c r="D1204" s="11" t="str">
        <f>VLOOKUP(Tabla1[[#This Row],[Prog.]],Hoja2!B:C,2,FALSE)</f>
        <v>Policía municipal</v>
      </c>
      <c r="E1204" s="12" t="str">
        <f t="shared" si="44"/>
        <v>1</v>
      </c>
      <c r="F1204" s="12" t="str">
        <f t="shared" si="45"/>
        <v>13</v>
      </c>
      <c r="G1204" s="30" t="s">
        <v>454</v>
      </c>
      <c r="H1204" s="31" t="s">
        <v>455</v>
      </c>
      <c r="I1204" s="32">
        <v>0</v>
      </c>
      <c r="J1204" s="32">
        <v>0</v>
      </c>
      <c r="K1204" s="32">
        <v>0</v>
      </c>
      <c r="L1204" s="32">
        <v>31515.81</v>
      </c>
      <c r="M1204" s="32">
        <v>31515.81</v>
      </c>
      <c r="N1204" s="32">
        <v>21167.57</v>
      </c>
      <c r="O1204" s="32">
        <v>21167.57</v>
      </c>
    </row>
    <row r="1205" spans="1:15" x14ac:dyDescent="0.2">
      <c r="A1205" s="1" t="str">
        <f>MID(Tabla1[[#This Row],[Org 2]],1,2)</f>
        <v>11</v>
      </c>
      <c r="B1205" s="30" t="s">
        <v>277</v>
      </c>
      <c r="C1205" s="30" t="s">
        <v>141</v>
      </c>
      <c r="D1205" s="11" t="str">
        <f>VLOOKUP(Tabla1[[#This Row],[Prog.]],Hoja2!B:C,2,FALSE)</f>
        <v>Policía municipal</v>
      </c>
      <c r="E1205" s="12" t="str">
        <f t="shared" si="44"/>
        <v>1</v>
      </c>
      <c r="F1205" s="12" t="str">
        <f t="shared" si="45"/>
        <v>15</v>
      </c>
      <c r="G1205" s="30" t="s">
        <v>682</v>
      </c>
      <c r="H1205" s="31" t="s">
        <v>683</v>
      </c>
      <c r="I1205" s="32">
        <v>400000</v>
      </c>
      <c r="J1205" s="32">
        <v>0</v>
      </c>
      <c r="K1205" s="32">
        <v>400000</v>
      </c>
      <c r="L1205" s="32">
        <v>201584.92</v>
      </c>
      <c r="M1205" s="32">
        <v>201584.92</v>
      </c>
      <c r="N1205" s="32">
        <v>201581.94</v>
      </c>
      <c r="O1205" s="32">
        <v>201581.94</v>
      </c>
    </row>
    <row r="1206" spans="1:15" x14ac:dyDescent="0.2">
      <c r="A1206" s="1" t="str">
        <f>MID(Tabla1[[#This Row],[Org 2]],1,2)</f>
        <v>11</v>
      </c>
      <c r="B1206" s="30" t="s">
        <v>277</v>
      </c>
      <c r="C1206" s="30" t="s">
        <v>141</v>
      </c>
      <c r="D1206" s="11" t="str">
        <f>VLOOKUP(Tabla1[[#This Row],[Prog.]],Hoja2!B:C,2,FALSE)</f>
        <v>Policía municipal</v>
      </c>
      <c r="E1206" s="12" t="str">
        <f t="shared" si="44"/>
        <v>1</v>
      </c>
      <c r="F1206" s="12" t="str">
        <f t="shared" si="45"/>
        <v>15</v>
      </c>
      <c r="G1206" s="30" t="s">
        <v>573</v>
      </c>
      <c r="H1206" s="31" t="s">
        <v>574</v>
      </c>
      <c r="I1206" s="32">
        <v>750000</v>
      </c>
      <c r="J1206" s="32">
        <v>725263</v>
      </c>
      <c r="K1206" s="32">
        <v>1475263</v>
      </c>
      <c r="L1206" s="32">
        <v>1021107.69</v>
      </c>
      <c r="M1206" s="32">
        <v>1021107.69</v>
      </c>
      <c r="N1206" s="32">
        <v>1018252.99</v>
      </c>
      <c r="O1206" s="32">
        <v>1018252.99</v>
      </c>
    </row>
    <row r="1207" spans="1:15" x14ac:dyDescent="0.2">
      <c r="A1207" s="1" t="str">
        <f>MID(Tabla1[[#This Row],[Org 2]],1,2)</f>
        <v>11</v>
      </c>
      <c r="B1207" s="30" t="s">
        <v>277</v>
      </c>
      <c r="C1207" s="30" t="s">
        <v>141</v>
      </c>
      <c r="D1207" s="11" t="str">
        <f>VLOOKUP(Tabla1[[#This Row],[Prog.]],Hoja2!B:C,2,FALSE)</f>
        <v>Policía municipal</v>
      </c>
      <c r="E1207" s="12" t="str">
        <f t="shared" si="44"/>
        <v>1</v>
      </c>
      <c r="F1207" s="12" t="str">
        <f t="shared" si="45"/>
        <v>16</v>
      </c>
      <c r="G1207" s="30" t="s">
        <v>688</v>
      </c>
      <c r="H1207" s="31" t="s">
        <v>689</v>
      </c>
      <c r="I1207" s="32">
        <v>150000</v>
      </c>
      <c r="J1207" s="32">
        <v>0</v>
      </c>
      <c r="K1207" s="32">
        <v>150000</v>
      </c>
      <c r="L1207" s="32">
        <v>150000</v>
      </c>
      <c r="M1207" s="32">
        <v>26416.6</v>
      </c>
      <c r="N1207" s="32">
        <v>26416.6</v>
      </c>
      <c r="O1207" s="32">
        <v>26416.6</v>
      </c>
    </row>
    <row r="1208" spans="1:15" x14ac:dyDescent="0.2">
      <c r="A1208" s="1" t="str">
        <f>MID(Tabla1[[#This Row],[Org 2]],1,2)</f>
        <v>11</v>
      </c>
      <c r="B1208" s="30" t="s">
        <v>277</v>
      </c>
      <c r="C1208" s="30" t="s">
        <v>141</v>
      </c>
      <c r="D1208" s="11" t="str">
        <f>VLOOKUP(Tabla1[[#This Row],[Prog.]],Hoja2!B:C,2,FALSE)</f>
        <v>Policía municipal</v>
      </c>
      <c r="E1208" s="12" t="str">
        <f t="shared" si="44"/>
        <v>2</v>
      </c>
      <c r="F1208" s="12" t="str">
        <f t="shared" si="45"/>
        <v>20</v>
      </c>
      <c r="G1208" s="30" t="s">
        <v>819</v>
      </c>
      <c r="H1208" s="31" t="s">
        <v>820</v>
      </c>
      <c r="I1208" s="32">
        <v>5000</v>
      </c>
      <c r="J1208" s="32">
        <v>0</v>
      </c>
      <c r="K1208" s="32">
        <v>5000</v>
      </c>
      <c r="L1208" s="32">
        <v>2990.28</v>
      </c>
      <c r="M1208" s="32">
        <v>2990.28</v>
      </c>
      <c r="N1208" s="32">
        <v>1461.75</v>
      </c>
      <c r="O1208" s="32">
        <v>1461.75</v>
      </c>
    </row>
    <row r="1209" spans="1:15" x14ac:dyDescent="0.2">
      <c r="A1209" s="1" t="str">
        <f>MID(Tabla1[[#This Row],[Org 2]],1,2)</f>
        <v>11</v>
      </c>
      <c r="B1209" s="30" t="s">
        <v>277</v>
      </c>
      <c r="C1209" s="30" t="s">
        <v>141</v>
      </c>
      <c r="D1209" s="11" t="str">
        <f>VLOOKUP(Tabla1[[#This Row],[Prog.]],Hoja2!B:C,2,FALSE)</f>
        <v>Policía municipal</v>
      </c>
      <c r="E1209" s="12" t="str">
        <f t="shared" si="44"/>
        <v>2</v>
      </c>
      <c r="F1209" s="12" t="str">
        <f t="shared" si="45"/>
        <v>20</v>
      </c>
      <c r="G1209" s="30" t="s">
        <v>460</v>
      </c>
      <c r="H1209" s="31" t="s">
        <v>461</v>
      </c>
      <c r="I1209" s="32">
        <v>335000</v>
      </c>
      <c r="J1209" s="32">
        <v>0</v>
      </c>
      <c r="K1209" s="32">
        <v>335000</v>
      </c>
      <c r="L1209" s="32">
        <v>328920.83</v>
      </c>
      <c r="M1209" s="32">
        <v>328920.83</v>
      </c>
      <c r="N1209" s="32">
        <v>274100.65000000002</v>
      </c>
      <c r="O1209" s="32">
        <v>256445.65</v>
      </c>
    </row>
    <row r="1210" spans="1:15" x14ac:dyDescent="0.2">
      <c r="A1210" s="1" t="str">
        <f>MID(Tabla1[[#This Row],[Org 2]],1,2)</f>
        <v>11</v>
      </c>
      <c r="B1210" s="30" t="s">
        <v>277</v>
      </c>
      <c r="C1210" s="30" t="s">
        <v>141</v>
      </c>
      <c r="D1210" s="11" t="str">
        <f>VLOOKUP(Tabla1[[#This Row],[Prog.]],Hoja2!B:C,2,FALSE)</f>
        <v>Policía municipal</v>
      </c>
      <c r="E1210" s="12" t="str">
        <f t="shared" si="44"/>
        <v>2</v>
      </c>
      <c r="F1210" s="12" t="str">
        <f t="shared" si="45"/>
        <v>21</v>
      </c>
      <c r="G1210" s="30" t="s">
        <v>462</v>
      </c>
      <c r="H1210" s="31" t="s">
        <v>463</v>
      </c>
      <c r="I1210" s="32">
        <v>15000</v>
      </c>
      <c r="J1210" s="32">
        <v>0</v>
      </c>
      <c r="K1210" s="32">
        <v>15000</v>
      </c>
      <c r="L1210" s="32">
        <v>16807.54</v>
      </c>
      <c r="M1210" s="32">
        <v>16807.54</v>
      </c>
      <c r="N1210" s="32">
        <v>10808.31</v>
      </c>
      <c r="O1210" s="32">
        <v>10808.31</v>
      </c>
    </row>
    <row r="1211" spans="1:15" x14ac:dyDescent="0.2">
      <c r="A1211" s="1" t="str">
        <f>MID(Tabla1[[#This Row],[Org 2]],1,2)</f>
        <v>11</v>
      </c>
      <c r="B1211" s="30" t="s">
        <v>277</v>
      </c>
      <c r="C1211" s="30" t="s">
        <v>141</v>
      </c>
      <c r="D1211" s="11" t="str">
        <f>VLOOKUP(Tabla1[[#This Row],[Prog.]],Hoja2!B:C,2,FALSE)</f>
        <v>Policía municipal</v>
      </c>
      <c r="E1211" s="12" t="str">
        <f t="shared" si="44"/>
        <v>2</v>
      </c>
      <c r="F1211" s="12" t="str">
        <f t="shared" si="45"/>
        <v>21</v>
      </c>
      <c r="G1211" s="30" t="s">
        <v>464</v>
      </c>
      <c r="H1211" s="31" t="s">
        <v>465</v>
      </c>
      <c r="I1211" s="32">
        <v>110000</v>
      </c>
      <c r="J1211" s="32">
        <v>0</v>
      </c>
      <c r="K1211" s="32">
        <v>110000</v>
      </c>
      <c r="L1211" s="32">
        <v>108024.64</v>
      </c>
      <c r="M1211" s="32">
        <v>91817.79</v>
      </c>
      <c r="N1211" s="32">
        <v>54788.04</v>
      </c>
      <c r="O1211" s="32">
        <v>54788.04</v>
      </c>
    </row>
    <row r="1212" spans="1:15" x14ac:dyDescent="0.2">
      <c r="A1212" s="1" t="str">
        <f>MID(Tabla1[[#This Row],[Org 2]],1,2)</f>
        <v>11</v>
      </c>
      <c r="B1212" s="30" t="s">
        <v>277</v>
      </c>
      <c r="C1212" s="30" t="s">
        <v>141</v>
      </c>
      <c r="D1212" s="11" t="str">
        <f>VLOOKUP(Tabla1[[#This Row],[Prog.]],Hoja2!B:C,2,FALSE)</f>
        <v>Policía municipal</v>
      </c>
      <c r="E1212" s="12" t="str">
        <f t="shared" si="44"/>
        <v>2</v>
      </c>
      <c r="F1212" s="12" t="str">
        <f t="shared" si="45"/>
        <v>21</v>
      </c>
      <c r="G1212" s="30" t="s">
        <v>466</v>
      </c>
      <c r="H1212" s="31" t="s">
        <v>467</v>
      </c>
      <c r="I1212" s="32">
        <v>150000</v>
      </c>
      <c r="J1212" s="32">
        <v>0</v>
      </c>
      <c r="K1212" s="32">
        <v>150000</v>
      </c>
      <c r="L1212" s="32">
        <v>133508.87</v>
      </c>
      <c r="M1212" s="32">
        <v>98606.93</v>
      </c>
      <c r="N1212" s="32">
        <v>96805.26</v>
      </c>
      <c r="O1212" s="32">
        <v>96805.26</v>
      </c>
    </row>
    <row r="1213" spans="1:15" x14ac:dyDescent="0.2">
      <c r="A1213" s="1" t="str">
        <f>MID(Tabla1[[#This Row],[Org 2]],1,2)</f>
        <v>11</v>
      </c>
      <c r="B1213" s="30" t="s">
        <v>277</v>
      </c>
      <c r="C1213" s="30" t="s">
        <v>141</v>
      </c>
      <c r="D1213" s="11" t="str">
        <f>VLOOKUP(Tabla1[[#This Row],[Prog.]],Hoja2!B:C,2,FALSE)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30" t="s">
        <v>472</v>
      </c>
      <c r="H1213" s="31" t="s">
        <v>473</v>
      </c>
      <c r="I1213" s="32">
        <v>110000</v>
      </c>
      <c r="J1213" s="32">
        <v>0</v>
      </c>
      <c r="K1213" s="32">
        <v>110000</v>
      </c>
      <c r="L1213" s="32">
        <v>110000</v>
      </c>
      <c r="M1213" s="32">
        <v>110000</v>
      </c>
      <c r="N1213" s="32">
        <v>109601.97</v>
      </c>
      <c r="O1213" s="32">
        <v>109601.97</v>
      </c>
    </row>
    <row r="1214" spans="1:15" x14ac:dyDescent="0.2">
      <c r="A1214" s="1" t="str">
        <f>MID(Tabla1[[#This Row],[Org 2]],1,2)</f>
        <v>11</v>
      </c>
      <c r="B1214" s="30" t="s">
        <v>277</v>
      </c>
      <c r="C1214" s="30" t="s">
        <v>141</v>
      </c>
      <c r="D1214" s="11" t="str">
        <f>VLOOKUP(Tabla1[[#This Row],[Prog.]],Hoja2!B:C,2,FALSE)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30" t="s">
        <v>604</v>
      </c>
      <c r="H1214" s="31" t="s">
        <v>605</v>
      </c>
      <c r="I1214" s="32">
        <v>1200</v>
      </c>
      <c r="J1214" s="32">
        <v>0</v>
      </c>
      <c r="K1214" s="32">
        <v>1200</v>
      </c>
      <c r="L1214" s="32">
        <v>587.86</v>
      </c>
      <c r="M1214" s="32">
        <v>587.86</v>
      </c>
      <c r="N1214" s="32">
        <v>587.86</v>
      </c>
      <c r="O1214" s="32">
        <v>587.86</v>
      </c>
    </row>
    <row r="1215" spans="1:15" x14ac:dyDescent="0.2">
      <c r="A1215" s="1" t="str">
        <f>MID(Tabla1[[#This Row],[Org 2]],1,2)</f>
        <v>11</v>
      </c>
      <c r="B1215" s="30" t="s">
        <v>277</v>
      </c>
      <c r="C1215" s="30" t="s">
        <v>141</v>
      </c>
      <c r="D1215" s="11" t="str">
        <f>VLOOKUP(Tabla1[[#This Row],[Prog.]],Hoja2!B:C,2,FALSE)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30" t="s">
        <v>606</v>
      </c>
      <c r="H1215" s="31" t="s">
        <v>607</v>
      </c>
      <c r="I1215" s="32">
        <v>85000</v>
      </c>
      <c r="J1215" s="32">
        <v>0</v>
      </c>
      <c r="K1215" s="32">
        <v>85000</v>
      </c>
      <c r="L1215" s="32">
        <v>77000</v>
      </c>
      <c r="M1215" s="32">
        <v>77000</v>
      </c>
      <c r="N1215" s="32">
        <v>69103.789999999994</v>
      </c>
      <c r="O1215" s="32">
        <v>69103.789999999994</v>
      </c>
    </row>
    <row r="1216" spans="1:15" x14ac:dyDescent="0.2">
      <c r="A1216" s="1" t="str">
        <f>MID(Tabla1[[#This Row],[Org 2]],1,2)</f>
        <v>11</v>
      </c>
      <c r="B1216" s="30" t="s">
        <v>277</v>
      </c>
      <c r="C1216" s="30" t="s">
        <v>141</v>
      </c>
      <c r="D1216" s="11" t="str">
        <f>VLOOKUP(Tabla1[[#This Row],[Prog.]],Hoja2!B:C,2,FALSE)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30" t="s">
        <v>576</v>
      </c>
      <c r="H1216" s="31" t="s">
        <v>577</v>
      </c>
      <c r="I1216" s="32">
        <v>185000</v>
      </c>
      <c r="J1216" s="32">
        <v>0</v>
      </c>
      <c r="K1216" s="32">
        <v>185000</v>
      </c>
      <c r="L1216" s="32">
        <v>186000</v>
      </c>
      <c r="M1216" s="32">
        <v>186000</v>
      </c>
      <c r="N1216" s="32">
        <v>127864.64</v>
      </c>
      <c r="O1216" s="32">
        <v>127864.64</v>
      </c>
    </row>
    <row r="1217" spans="1:15" x14ac:dyDescent="0.2">
      <c r="A1217" s="1" t="str">
        <f>MID(Tabla1[[#This Row],[Org 2]],1,2)</f>
        <v>11</v>
      </c>
      <c r="B1217" s="30" t="s">
        <v>277</v>
      </c>
      <c r="C1217" s="30" t="s">
        <v>141</v>
      </c>
      <c r="D1217" s="11" t="str">
        <f>VLOOKUP(Tabla1[[#This Row],[Prog.]],Hoja2!B:C,2,FALSE)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30" t="s">
        <v>578</v>
      </c>
      <c r="H1217" s="31" t="s">
        <v>579</v>
      </c>
      <c r="I1217" s="32">
        <v>150000</v>
      </c>
      <c r="J1217" s="32">
        <v>0</v>
      </c>
      <c r="K1217" s="32">
        <v>150000</v>
      </c>
      <c r="L1217" s="32">
        <v>149644.4</v>
      </c>
      <c r="M1217" s="32">
        <v>149644.4</v>
      </c>
      <c r="N1217" s="32">
        <v>103831.64</v>
      </c>
      <c r="O1217" s="32">
        <v>23614.69</v>
      </c>
    </row>
    <row r="1218" spans="1:15" x14ac:dyDescent="0.2">
      <c r="A1218" s="1" t="str">
        <f>MID(Tabla1[[#This Row],[Org 2]],1,2)</f>
        <v>11</v>
      </c>
      <c r="B1218" s="30" t="s">
        <v>277</v>
      </c>
      <c r="C1218" s="30" t="s">
        <v>141</v>
      </c>
      <c r="D1218" s="11" t="str">
        <f>VLOOKUP(Tabla1[[#This Row],[Prog.]],Hoja2!B:C,2,FALSE)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30" t="s">
        <v>680</v>
      </c>
      <c r="H1218" s="31" t="s">
        <v>681</v>
      </c>
      <c r="I1218" s="32">
        <v>1000</v>
      </c>
      <c r="J1218" s="32">
        <v>0</v>
      </c>
      <c r="K1218" s="32">
        <v>1000</v>
      </c>
      <c r="L1218" s="32">
        <v>0</v>
      </c>
      <c r="M1218" s="32">
        <v>0</v>
      </c>
      <c r="N1218" s="32">
        <v>0</v>
      </c>
      <c r="O1218" s="32">
        <v>0</v>
      </c>
    </row>
    <row r="1219" spans="1:15" x14ac:dyDescent="0.2">
      <c r="A1219" s="1" t="str">
        <f>MID(Tabla1[[#This Row],[Org 2]],1,2)</f>
        <v>11</v>
      </c>
      <c r="B1219" s="30" t="s">
        <v>277</v>
      </c>
      <c r="C1219" s="30" t="s">
        <v>141</v>
      </c>
      <c r="D1219" s="11" t="str">
        <f>VLOOKUP(Tabla1[[#This Row],[Prog.]],Hoja2!B:C,2,FALSE)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30" t="s">
        <v>580</v>
      </c>
      <c r="H1219" s="31" t="s">
        <v>581</v>
      </c>
      <c r="I1219" s="32">
        <v>1000</v>
      </c>
      <c r="J1219" s="32">
        <v>0</v>
      </c>
      <c r="K1219" s="32">
        <v>1000</v>
      </c>
      <c r="L1219" s="32">
        <v>0</v>
      </c>
      <c r="M1219" s="32">
        <v>0</v>
      </c>
      <c r="N1219" s="32">
        <v>0</v>
      </c>
      <c r="O1219" s="32">
        <v>0</v>
      </c>
    </row>
    <row r="1220" spans="1:15" x14ac:dyDescent="0.2">
      <c r="A1220" s="1" t="str">
        <f>MID(Tabla1[[#This Row],[Org 2]],1,2)</f>
        <v>11</v>
      </c>
      <c r="B1220" s="30" t="s">
        <v>277</v>
      </c>
      <c r="C1220" s="30" t="s">
        <v>141</v>
      </c>
      <c r="D1220" s="11" t="str">
        <f>VLOOKUP(Tabla1[[#This Row],[Prog.]],Hoja2!B:C,2,FALSE)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30" t="s">
        <v>476</v>
      </c>
      <c r="H1220" s="31" t="s">
        <v>477</v>
      </c>
      <c r="I1220" s="32">
        <v>35000</v>
      </c>
      <c r="J1220" s="32">
        <v>0</v>
      </c>
      <c r="K1220" s="32">
        <v>35000</v>
      </c>
      <c r="L1220" s="32">
        <v>58306.92</v>
      </c>
      <c r="M1220" s="32">
        <v>44638.61</v>
      </c>
      <c r="N1220" s="32">
        <v>33919.58</v>
      </c>
      <c r="O1220" s="32">
        <v>33919.58</v>
      </c>
    </row>
    <row r="1221" spans="1:15" x14ac:dyDescent="0.2">
      <c r="A1221" s="1" t="str">
        <f>MID(Tabla1[[#This Row],[Org 2]],1,2)</f>
        <v>11</v>
      </c>
      <c r="B1221" s="30" t="s">
        <v>277</v>
      </c>
      <c r="C1221" s="30" t="s">
        <v>141</v>
      </c>
      <c r="D1221" s="11" t="str">
        <f>VLOOKUP(Tabla1[[#This Row],[Prog.]],Hoja2!B:C,2,FALSE)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30" t="s">
        <v>705</v>
      </c>
      <c r="H1221" s="31" t="s">
        <v>706</v>
      </c>
      <c r="I1221" s="32">
        <v>17000</v>
      </c>
      <c r="J1221" s="32">
        <v>-15000</v>
      </c>
      <c r="K1221" s="32">
        <v>2000</v>
      </c>
      <c r="L1221" s="32">
        <v>580.79999999999995</v>
      </c>
      <c r="M1221" s="32">
        <v>580.79999999999995</v>
      </c>
      <c r="N1221" s="32">
        <v>484</v>
      </c>
      <c r="O1221" s="32">
        <v>484</v>
      </c>
    </row>
    <row r="1222" spans="1:15" x14ac:dyDescent="0.2">
      <c r="A1222" s="1" t="str">
        <f>MID(Tabla1[[#This Row],[Org 2]],1,2)</f>
        <v>11</v>
      </c>
      <c r="B1222" s="30" t="s">
        <v>277</v>
      </c>
      <c r="C1222" s="30" t="s">
        <v>141</v>
      </c>
      <c r="D1222" s="11" t="str">
        <f>VLOOKUP(Tabla1[[#This Row],[Prog.]],Hoja2!B:C,2,FALSE)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30" t="s">
        <v>554</v>
      </c>
      <c r="H1222" s="31" t="s">
        <v>555</v>
      </c>
      <c r="I1222" s="32">
        <v>500</v>
      </c>
      <c r="J1222" s="32">
        <v>0</v>
      </c>
      <c r="K1222" s="32">
        <v>500</v>
      </c>
      <c r="L1222" s="32">
        <v>250</v>
      </c>
      <c r="M1222" s="32">
        <v>250</v>
      </c>
      <c r="N1222" s="32">
        <v>136.88999999999999</v>
      </c>
      <c r="O1222" s="32">
        <v>136.88999999999999</v>
      </c>
    </row>
    <row r="1223" spans="1:15" x14ac:dyDescent="0.2">
      <c r="A1223" s="1" t="str">
        <f>MID(Tabla1[[#This Row],[Org 2]],1,2)</f>
        <v>11</v>
      </c>
      <c r="B1223" s="30" t="s">
        <v>277</v>
      </c>
      <c r="C1223" s="30" t="s">
        <v>141</v>
      </c>
      <c r="D1223" s="11" t="str">
        <f>VLOOKUP(Tabla1[[#This Row],[Prog.]],Hoja2!B:C,2,FALSE)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30" t="s">
        <v>478</v>
      </c>
      <c r="H1223" s="31" t="s">
        <v>479</v>
      </c>
      <c r="I1223" s="32">
        <v>2000</v>
      </c>
      <c r="J1223" s="32">
        <v>0</v>
      </c>
      <c r="K1223" s="32">
        <v>2000</v>
      </c>
      <c r="L1223" s="32">
        <v>1217.4100000000001</v>
      </c>
      <c r="M1223" s="32">
        <v>1217.4100000000001</v>
      </c>
      <c r="N1223" s="32">
        <v>1217.4100000000001</v>
      </c>
      <c r="O1223" s="32">
        <v>1217.4100000000001</v>
      </c>
    </row>
    <row r="1224" spans="1:15" x14ac:dyDescent="0.2">
      <c r="A1224" s="1" t="str">
        <f>MID(Tabla1[[#This Row],[Org 2]],1,2)</f>
        <v>11</v>
      </c>
      <c r="B1224" s="30" t="s">
        <v>277</v>
      </c>
      <c r="C1224" s="30" t="s">
        <v>141</v>
      </c>
      <c r="D1224" s="11" t="str">
        <f>VLOOKUP(Tabla1[[#This Row],[Prog.]],Hoja2!B:C,2,FALSE)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30" t="s">
        <v>588</v>
      </c>
      <c r="H1224" s="31" t="s">
        <v>589</v>
      </c>
      <c r="I1224" s="32">
        <v>6000</v>
      </c>
      <c r="J1224" s="32">
        <v>0</v>
      </c>
      <c r="K1224" s="32">
        <v>6000</v>
      </c>
      <c r="L1224" s="32">
        <v>3209.46</v>
      </c>
      <c r="M1224" s="32">
        <v>3209.46</v>
      </c>
      <c r="N1224" s="32">
        <v>3209.46</v>
      </c>
      <c r="O1224" s="32">
        <v>3209.46</v>
      </c>
    </row>
    <row r="1225" spans="1:15" x14ac:dyDescent="0.2">
      <c r="A1225" s="1" t="str">
        <f>MID(Tabla1[[#This Row],[Org 2]],1,2)</f>
        <v>11</v>
      </c>
      <c r="B1225" s="30" t="s">
        <v>277</v>
      </c>
      <c r="C1225" s="30" t="s">
        <v>141</v>
      </c>
      <c r="D1225" s="11" t="str">
        <f>VLOOKUP(Tabla1[[#This Row],[Prog.]],Hoja2!B:C,2,FALSE)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30" t="s">
        <v>556</v>
      </c>
      <c r="H1225" s="31" t="s">
        <v>557</v>
      </c>
      <c r="I1225" s="32">
        <v>8000</v>
      </c>
      <c r="J1225" s="32">
        <v>0</v>
      </c>
      <c r="K1225" s="32">
        <v>8000</v>
      </c>
      <c r="L1225" s="32">
        <v>10842.95</v>
      </c>
      <c r="M1225" s="32">
        <v>10842.95</v>
      </c>
      <c r="N1225" s="32">
        <v>8354.58</v>
      </c>
      <c r="O1225" s="32">
        <v>8354.58</v>
      </c>
    </row>
    <row r="1226" spans="1:15" x14ac:dyDescent="0.2">
      <c r="A1226" s="1" t="str">
        <f>MID(Tabla1[[#This Row],[Org 2]],1,2)</f>
        <v>11</v>
      </c>
      <c r="B1226" s="30" t="s">
        <v>277</v>
      </c>
      <c r="C1226" s="30" t="s">
        <v>141</v>
      </c>
      <c r="D1226" s="11" t="str">
        <f>VLOOKUP(Tabla1[[#This Row],[Prog.]],Hoja2!B:C,2,FALSE)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30" t="s">
        <v>480</v>
      </c>
      <c r="H1226" s="31" t="s">
        <v>481</v>
      </c>
      <c r="I1226" s="32">
        <v>5000</v>
      </c>
      <c r="J1226" s="32">
        <v>0</v>
      </c>
      <c r="K1226" s="32">
        <v>5000</v>
      </c>
      <c r="L1226" s="32">
        <v>0</v>
      </c>
      <c r="M1226" s="32">
        <v>0</v>
      </c>
      <c r="N1226" s="32">
        <v>0</v>
      </c>
      <c r="O1226" s="32">
        <v>0</v>
      </c>
    </row>
    <row r="1227" spans="1:15" x14ac:dyDescent="0.2">
      <c r="A1227" s="1" t="str">
        <f>MID(Tabla1[[#This Row],[Org 2]],1,2)</f>
        <v>11</v>
      </c>
      <c r="B1227" s="30" t="s">
        <v>277</v>
      </c>
      <c r="C1227" s="30" t="s">
        <v>141</v>
      </c>
      <c r="D1227" s="11" t="str">
        <f>VLOOKUP(Tabla1[[#This Row],[Prog.]],Hoja2!B:C,2,FALSE)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30" t="s">
        <v>567</v>
      </c>
      <c r="H1227" s="31" t="s">
        <v>568</v>
      </c>
      <c r="I1227" s="32">
        <v>1000</v>
      </c>
      <c r="J1227" s="32">
        <v>0</v>
      </c>
      <c r="K1227" s="32">
        <v>1000</v>
      </c>
      <c r="L1227" s="32">
        <v>3154.38</v>
      </c>
      <c r="M1227" s="32">
        <v>3154.38</v>
      </c>
      <c r="N1227" s="32">
        <v>3154.38</v>
      </c>
      <c r="O1227" s="32">
        <v>3154.38</v>
      </c>
    </row>
    <row r="1228" spans="1:15" x14ac:dyDescent="0.2">
      <c r="A1228" s="1" t="str">
        <f>MID(Tabla1[[#This Row],[Org 2]],1,2)</f>
        <v>11</v>
      </c>
      <c r="B1228" s="30" t="s">
        <v>277</v>
      </c>
      <c r="C1228" s="30" t="s">
        <v>141</v>
      </c>
      <c r="D1228" s="11" t="str">
        <f>VLOOKUP(Tabla1[[#This Row],[Prog.]],Hoja2!B:C,2,FALSE)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30" t="s">
        <v>484</v>
      </c>
      <c r="H1228" s="31" t="s">
        <v>485</v>
      </c>
      <c r="I1228" s="32">
        <v>35000</v>
      </c>
      <c r="J1228" s="32">
        <v>0</v>
      </c>
      <c r="K1228" s="32">
        <v>35000</v>
      </c>
      <c r="L1228" s="32">
        <v>24312.28</v>
      </c>
      <c r="M1228" s="32">
        <v>18566.599999999999</v>
      </c>
      <c r="N1228" s="32">
        <v>15979.03</v>
      </c>
      <c r="O1228" s="32">
        <v>15823.67</v>
      </c>
    </row>
    <row r="1229" spans="1:15" x14ac:dyDescent="0.2">
      <c r="A1229" s="1" t="str">
        <f>MID(Tabla1[[#This Row],[Org 2]],1,2)</f>
        <v>11</v>
      </c>
      <c r="B1229" s="30" t="s">
        <v>277</v>
      </c>
      <c r="C1229" s="30" t="s">
        <v>141</v>
      </c>
      <c r="D1229" s="11" t="str">
        <f>VLOOKUP(Tabla1[[#This Row],[Prog.]],Hoja2!B:C,2,FALSE)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30" t="s">
        <v>486</v>
      </c>
      <c r="H1229" s="31" t="s">
        <v>487</v>
      </c>
      <c r="I1229" s="32">
        <v>135000</v>
      </c>
      <c r="J1229" s="32">
        <v>0</v>
      </c>
      <c r="K1229" s="32">
        <v>135000</v>
      </c>
      <c r="L1229" s="32">
        <v>131496.69</v>
      </c>
      <c r="M1229" s="32">
        <v>131496.69</v>
      </c>
      <c r="N1229" s="32">
        <v>98622.45</v>
      </c>
      <c r="O1229" s="32">
        <v>98622.45</v>
      </c>
    </row>
    <row r="1230" spans="1:15" x14ac:dyDescent="0.2">
      <c r="A1230" s="1" t="str">
        <f>MID(Tabla1[[#This Row],[Org 2]],1,2)</f>
        <v>11</v>
      </c>
      <c r="B1230" s="30" t="s">
        <v>277</v>
      </c>
      <c r="C1230" s="30" t="s">
        <v>141</v>
      </c>
      <c r="D1230" s="11" t="str">
        <f>VLOOKUP(Tabla1[[#This Row],[Prog.]],Hoja2!B:C,2,FALSE)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30" t="s">
        <v>668</v>
      </c>
      <c r="H1230" s="31" t="s">
        <v>669</v>
      </c>
      <c r="I1230" s="32">
        <v>890000</v>
      </c>
      <c r="J1230" s="32">
        <v>0</v>
      </c>
      <c r="K1230" s="32">
        <v>890000</v>
      </c>
      <c r="L1230" s="32">
        <v>900000</v>
      </c>
      <c r="M1230" s="32">
        <v>900000</v>
      </c>
      <c r="N1230" s="32">
        <v>571804.80000000005</v>
      </c>
      <c r="O1230" s="32">
        <v>571804.80000000005</v>
      </c>
    </row>
    <row r="1231" spans="1:15" x14ac:dyDescent="0.2">
      <c r="A1231" s="1" t="str">
        <f>MID(Tabla1[[#This Row],[Org 2]],1,2)</f>
        <v>11</v>
      </c>
      <c r="B1231" s="30" t="s">
        <v>277</v>
      </c>
      <c r="C1231" s="30" t="s">
        <v>141</v>
      </c>
      <c r="D1231" s="11" t="str">
        <f>VLOOKUP(Tabla1[[#This Row],[Prog.]],Hoja2!B:C,2,FALSE)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30" t="s">
        <v>488</v>
      </c>
      <c r="H1231" s="31" t="s">
        <v>489</v>
      </c>
      <c r="I1231" s="32">
        <v>10000</v>
      </c>
      <c r="J1231" s="32">
        <v>0</v>
      </c>
      <c r="K1231" s="32">
        <v>10000</v>
      </c>
      <c r="L1231" s="32">
        <v>3963.96</v>
      </c>
      <c r="M1231" s="32">
        <v>3963.96</v>
      </c>
      <c r="N1231" s="32">
        <v>3963.96</v>
      </c>
      <c r="O1231" s="32">
        <v>3963.96</v>
      </c>
    </row>
    <row r="1232" spans="1:15" x14ac:dyDescent="0.2">
      <c r="A1232" s="1" t="str">
        <f>MID(Tabla1[[#This Row],[Org 2]],1,2)</f>
        <v>11</v>
      </c>
      <c r="B1232" s="30" t="s">
        <v>277</v>
      </c>
      <c r="C1232" s="30" t="s">
        <v>141</v>
      </c>
      <c r="D1232" s="11" t="str">
        <f>VLOOKUP(Tabla1[[#This Row],[Prog.]],Hoja2!B:C,2,FALSE)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30" t="s">
        <v>490</v>
      </c>
      <c r="H1232" s="31" t="s">
        <v>491</v>
      </c>
      <c r="I1232" s="32">
        <v>525000</v>
      </c>
      <c r="J1232" s="32">
        <v>-43200</v>
      </c>
      <c r="K1232" s="32">
        <v>481800</v>
      </c>
      <c r="L1232" s="32">
        <v>400262.38</v>
      </c>
      <c r="M1232" s="32">
        <v>400262.38</v>
      </c>
      <c r="N1232" s="32">
        <v>323924.93</v>
      </c>
      <c r="O1232" s="32">
        <v>323924.93</v>
      </c>
    </row>
    <row r="1233" spans="1:15" x14ac:dyDescent="0.2">
      <c r="A1233" s="1" t="str">
        <f>MID(Tabla1[[#This Row],[Org 2]],1,2)</f>
        <v>11</v>
      </c>
      <c r="B1233" s="30" t="s">
        <v>277</v>
      </c>
      <c r="C1233" s="30" t="s">
        <v>141</v>
      </c>
      <c r="D1233" s="11" t="str">
        <f>VLOOKUP(Tabla1[[#This Row],[Prog.]],Hoja2!B:C,2,FALSE)</f>
        <v>Policía municipal</v>
      </c>
      <c r="E1233" s="12" t="str">
        <f t="shared" si="46"/>
        <v>2</v>
      </c>
      <c r="F1233" s="12" t="str">
        <f t="shared" si="47"/>
        <v>23</v>
      </c>
      <c r="G1233" s="30" t="s">
        <v>492</v>
      </c>
      <c r="H1233" s="31" t="s">
        <v>493</v>
      </c>
      <c r="I1233" s="32">
        <v>5000</v>
      </c>
      <c r="J1233" s="32">
        <v>0</v>
      </c>
      <c r="K1233" s="32">
        <v>5000</v>
      </c>
      <c r="L1233" s="32">
        <v>130.9</v>
      </c>
      <c r="M1233" s="32">
        <v>130.9</v>
      </c>
      <c r="N1233" s="32">
        <v>130.9</v>
      </c>
      <c r="O1233" s="32">
        <v>130.9</v>
      </c>
    </row>
    <row r="1234" spans="1:15" x14ac:dyDescent="0.2">
      <c r="A1234" s="1" t="str">
        <f>MID(Tabla1[[#This Row],[Org 2]],1,2)</f>
        <v>11</v>
      </c>
      <c r="B1234" s="30" t="s">
        <v>277</v>
      </c>
      <c r="C1234" s="30" t="s">
        <v>141</v>
      </c>
      <c r="D1234" s="11" t="str">
        <f>VLOOKUP(Tabla1[[#This Row],[Prog.]],Hoja2!B:C,2,FALSE)</f>
        <v>Policía municipal</v>
      </c>
      <c r="E1234" s="12" t="str">
        <f t="shared" si="46"/>
        <v>2</v>
      </c>
      <c r="F1234" s="12" t="str">
        <f t="shared" si="47"/>
        <v>23</v>
      </c>
      <c r="G1234" s="30" t="s">
        <v>494</v>
      </c>
      <c r="H1234" s="31" t="s">
        <v>495</v>
      </c>
      <c r="I1234" s="32">
        <v>4000</v>
      </c>
      <c r="J1234" s="32">
        <v>0</v>
      </c>
      <c r="K1234" s="32">
        <v>4000</v>
      </c>
      <c r="L1234" s="32">
        <v>677.33</v>
      </c>
      <c r="M1234" s="32">
        <v>677.33</v>
      </c>
      <c r="N1234" s="32">
        <v>677.33</v>
      </c>
      <c r="O1234" s="32">
        <v>677.33</v>
      </c>
    </row>
    <row r="1235" spans="1:15" x14ac:dyDescent="0.2">
      <c r="A1235" s="1" t="str">
        <f>MID(Tabla1[[#This Row],[Org 2]],1,2)</f>
        <v>11</v>
      </c>
      <c r="B1235" s="30" t="s">
        <v>277</v>
      </c>
      <c r="C1235" s="30" t="s">
        <v>141</v>
      </c>
      <c r="D1235" s="11" t="str">
        <f>VLOOKUP(Tabla1[[#This Row],[Prog.]],Hoja2!B:C,2,FALSE)</f>
        <v>Policía municipal</v>
      </c>
      <c r="E1235" s="12" t="str">
        <f t="shared" si="46"/>
        <v>6</v>
      </c>
      <c r="F1235" s="12" t="str">
        <f t="shared" si="47"/>
        <v>62</v>
      </c>
      <c r="G1235" s="30" t="s">
        <v>540</v>
      </c>
      <c r="H1235" s="31" t="s">
        <v>541</v>
      </c>
      <c r="I1235" s="32">
        <v>0</v>
      </c>
      <c r="J1235" s="32">
        <v>32701.5</v>
      </c>
      <c r="K1235" s="32">
        <v>32701.5</v>
      </c>
      <c r="L1235" s="32">
        <v>30404.68</v>
      </c>
      <c r="M1235" s="32">
        <v>30404.68</v>
      </c>
      <c r="N1235" s="32">
        <v>14701.5</v>
      </c>
      <c r="O1235" s="32">
        <v>14701.5</v>
      </c>
    </row>
    <row r="1236" spans="1:15" x14ac:dyDescent="0.2">
      <c r="A1236" s="1" t="str">
        <f>MID(Tabla1[[#This Row],[Org 2]],1,2)</f>
        <v>11</v>
      </c>
      <c r="B1236" s="30" t="s">
        <v>277</v>
      </c>
      <c r="C1236" s="30" t="s">
        <v>141</v>
      </c>
      <c r="D1236" s="11" t="str">
        <f>VLOOKUP(Tabla1[[#This Row],[Prog.]],Hoja2!B:C,2,FALSE)</f>
        <v>Policía municipal</v>
      </c>
      <c r="E1236" s="12" t="str">
        <f t="shared" si="46"/>
        <v>6</v>
      </c>
      <c r="F1236" s="12" t="str">
        <f t="shared" si="47"/>
        <v>62</v>
      </c>
      <c r="G1236" s="30" t="s">
        <v>542</v>
      </c>
      <c r="H1236" s="31" t="s">
        <v>543</v>
      </c>
      <c r="I1236" s="32">
        <v>335090</v>
      </c>
      <c r="J1236" s="32">
        <v>310102.07</v>
      </c>
      <c r="K1236" s="32">
        <v>645192.06999999995</v>
      </c>
      <c r="L1236" s="32">
        <v>644193.43999999994</v>
      </c>
      <c r="M1236" s="32">
        <v>644193.43999999994</v>
      </c>
      <c r="N1236" s="32">
        <v>402742.63</v>
      </c>
      <c r="O1236" s="32">
        <v>402742.63</v>
      </c>
    </row>
    <row r="1237" spans="1:15" x14ac:dyDescent="0.2">
      <c r="A1237" s="1" t="str">
        <f>MID(Tabla1[[#This Row],[Org 2]],1,2)</f>
        <v>11</v>
      </c>
      <c r="B1237" s="30" t="s">
        <v>277</v>
      </c>
      <c r="C1237" s="30" t="s">
        <v>141</v>
      </c>
      <c r="D1237" s="11" t="str">
        <f>VLOOKUP(Tabla1[[#This Row],[Prog.]],Hoja2!B:C,2,FALSE)</f>
        <v>Policía municipal</v>
      </c>
      <c r="E1237" s="12" t="str">
        <f t="shared" si="46"/>
        <v>6</v>
      </c>
      <c r="F1237" s="12" t="str">
        <f t="shared" si="47"/>
        <v>62</v>
      </c>
      <c r="G1237" s="30" t="s">
        <v>747</v>
      </c>
      <c r="H1237" s="31" t="s">
        <v>748</v>
      </c>
      <c r="I1237" s="32">
        <v>35000</v>
      </c>
      <c r="J1237" s="32">
        <v>0</v>
      </c>
      <c r="K1237" s="32">
        <v>35000</v>
      </c>
      <c r="L1237" s="32">
        <v>35000</v>
      </c>
      <c r="M1237" s="32">
        <v>35000</v>
      </c>
      <c r="N1237" s="32">
        <v>34194.6</v>
      </c>
      <c r="O1237" s="32">
        <v>34194.6</v>
      </c>
    </row>
    <row r="1238" spans="1:15" x14ac:dyDescent="0.2">
      <c r="A1238" s="1" t="str">
        <f>MID(Tabla1[[#This Row],[Org 2]],1,2)</f>
        <v>11</v>
      </c>
      <c r="B1238" s="30" t="s">
        <v>277</v>
      </c>
      <c r="C1238" s="30" t="s">
        <v>141</v>
      </c>
      <c r="D1238" s="11" t="str">
        <f>VLOOKUP(Tabla1[[#This Row],[Prog.]],Hoja2!B:C,2,FALSE)</f>
        <v>Policía municipal</v>
      </c>
      <c r="E1238" s="12" t="str">
        <f t="shared" si="46"/>
        <v>6</v>
      </c>
      <c r="F1238" s="12" t="str">
        <f t="shared" si="47"/>
        <v>63</v>
      </c>
      <c r="G1238" s="30" t="s">
        <v>544</v>
      </c>
      <c r="H1238" s="31" t="s">
        <v>537</v>
      </c>
      <c r="I1238" s="32">
        <v>50000</v>
      </c>
      <c r="J1238" s="32">
        <v>16000</v>
      </c>
      <c r="K1238" s="32">
        <v>66000</v>
      </c>
      <c r="L1238" s="32">
        <v>15826.8</v>
      </c>
      <c r="M1238" s="32">
        <v>15826.8</v>
      </c>
      <c r="N1238" s="32">
        <v>0</v>
      </c>
      <c r="O1238" s="32">
        <v>0</v>
      </c>
    </row>
    <row r="1239" spans="1:15" x14ac:dyDescent="0.2">
      <c r="A1239" s="1" t="str">
        <f>MID(Tabla1[[#This Row],[Org 2]],1,2)</f>
        <v>11</v>
      </c>
      <c r="B1239" s="30" t="s">
        <v>277</v>
      </c>
      <c r="C1239" s="30" t="s">
        <v>141</v>
      </c>
      <c r="D1239" s="11" t="str">
        <f>VLOOKUP(Tabla1[[#This Row],[Prog.]],Hoja2!B:C,2,FALSE)</f>
        <v>Policía municipal</v>
      </c>
      <c r="E1239" s="12" t="str">
        <f t="shared" si="46"/>
        <v>6</v>
      </c>
      <c r="F1239" s="12" t="str">
        <f t="shared" si="47"/>
        <v>63</v>
      </c>
      <c r="G1239" s="30" t="s">
        <v>545</v>
      </c>
      <c r="H1239" s="31" t="s">
        <v>539</v>
      </c>
      <c r="I1239" s="32">
        <v>0</v>
      </c>
      <c r="J1239" s="32">
        <v>8200</v>
      </c>
      <c r="K1239" s="32">
        <v>8200</v>
      </c>
      <c r="L1239" s="32">
        <v>7627.14</v>
      </c>
      <c r="M1239" s="32">
        <v>7627.14</v>
      </c>
      <c r="N1239" s="32">
        <v>0</v>
      </c>
      <c r="O1239" s="32">
        <v>0</v>
      </c>
    </row>
    <row r="1240" spans="1:15" x14ac:dyDescent="0.2">
      <c r="A1240" s="1" t="str">
        <f>MID(Tabla1[[#This Row],[Org 2]],1,2)</f>
        <v>11</v>
      </c>
      <c r="B1240" s="30" t="s">
        <v>277</v>
      </c>
      <c r="C1240" s="30" t="s">
        <v>141</v>
      </c>
      <c r="D1240" s="11" t="str">
        <f>VLOOKUP(Tabla1[[#This Row],[Prog.]],Hoja2!B:C,2,FALSE)</f>
        <v>Policía municipal</v>
      </c>
      <c r="E1240" s="12" t="str">
        <f t="shared" ref="E1240:E1248" si="48">LEFT(G1240,1)</f>
        <v>6</v>
      </c>
      <c r="F1240" s="12" t="str">
        <f t="shared" ref="F1240:F1248" si="49">LEFT(G1240,2)</f>
        <v>64</v>
      </c>
      <c r="G1240" s="30" t="s">
        <v>698</v>
      </c>
      <c r="H1240" s="31" t="s">
        <v>699</v>
      </c>
      <c r="I1240" s="32">
        <v>141301</v>
      </c>
      <c r="J1240" s="32">
        <v>95473.22</v>
      </c>
      <c r="K1240" s="32">
        <v>236774.22</v>
      </c>
      <c r="L1240" s="32">
        <v>236773.89</v>
      </c>
      <c r="M1240" s="32">
        <v>236773.89</v>
      </c>
      <c r="N1240" s="32">
        <v>54297.54</v>
      </c>
      <c r="O1240" s="32">
        <v>54297.54</v>
      </c>
    </row>
    <row r="1241" spans="1:15" x14ac:dyDescent="0.2">
      <c r="A1241" s="1" t="str">
        <f>MID(Tabla1[[#This Row],[Org 2]],1,2)</f>
        <v>11</v>
      </c>
      <c r="B1241" s="30" t="s">
        <v>277</v>
      </c>
      <c r="C1241" s="30" t="s">
        <v>142</v>
      </c>
      <c r="D1241" s="11" t="str">
        <f>VLOOKUP(Tabla1[[#This Row],[Prog.]],Hoja2!B:C,2,FALSE)</f>
        <v>Protección civil</v>
      </c>
      <c r="E1241" s="12" t="str">
        <f t="shared" si="48"/>
        <v>1</v>
      </c>
      <c r="F1241" s="12" t="str">
        <f t="shared" si="49"/>
        <v>12</v>
      </c>
      <c r="G1241" s="30" t="s">
        <v>437</v>
      </c>
      <c r="H1241" s="31" t="s">
        <v>438</v>
      </c>
      <c r="I1241" s="32">
        <v>7684</v>
      </c>
      <c r="J1241" s="32">
        <v>0</v>
      </c>
      <c r="K1241" s="32">
        <v>7684</v>
      </c>
      <c r="L1241" s="32">
        <v>0</v>
      </c>
      <c r="M1241" s="32">
        <v>0</v>
      </c>
      <c r="N1241" s="32">
        <v>0</v>
      </c>
      <c r="O1241" s="32">
        <v>0</v>
      </c>
    </row>
    <row r="1242" spans="1:15" x14ac:dyDescent="0.2">
      <c r="A1242" s="1" t="str">
        <f>MID(Tabla1[[#This Row],[Org 2]],1,2)</f>
        <v>11</v>
      </c>
      <c r="B1242" s="30" t="s">
        <v>277</v>
      </c>
      <c r="C1242" s="30" t="s">
        <v>142</v>
      </c>
      <c r="D1242" s="11" t="str">
        <f>VLOOKUP(Tabla1[[#This Row],[Prog.]],Hoja2!B:C,2,FALSE)</f>
        <v>Protección civil</v>
      </c>
      <c r="E1242" s="12" t="str">
        <f t="shared" si="48"/>
        <v>1</v>
      </c>
      <c r="F1242" s="12" t="str">
        <f t="shared" si="49"/>
        <v>12</v>
      </c>
      <c r="G1242" s="30" t="s">
        <v>445</v>
      </c>
      <c r="H1242" s="31" t="s">
        <v>446</v>
      </c>
      <c r="I1242" s="32">
        <v>4858</v>
      </c>
      <c r="J1242" s="32">
        <v>0</v>
      </c>
      <c r="K1242" s="32">
        <v>4858</v>
      </c>
      <c r="L1242" s="32">
        <v>0</v>
      </c>
      <c r="M1242" s="32">
        <v>0</v>
      </c>
      <c r="N1242" s="32">
        <v>0</v>
      </c>
      <c r="O1242" s="32">
        <v>0</v>
      </c>
    </row>
    <row r="1243" spans="1:15" x14ac:dyDescent="0.2">
      <c r="A1243" s="1" t="str">
        <f>MID(Tabla1[[#This Row],[Org 2]],1,2)</f>
        <v>11</v>
      </c>
      <c r="B1243" s="30" t="s">
        <v>277</v>
      </c>
      <c r="C1243" s="30" t="s">
        <v>142</v>
      </c>
      <c r="D1243" s="11" t="str">
        <f>VLOOKUP(Tabla1[[#This Row],[Prog.]],Hoja2!B:C,2,FALSE)</f>
        <v>Protección civil</v>
      </c>
      <c r="E1243" s="12" t="str">
        <f t="shared" si="48"/>
        <v>1</v>
      </c>
      <c r="F1243" s="12" t="str">
        <f t="shared" si="49"/>
        <v>12</v>
      </c>
      <c r="G1243" s="30" t="s">
        <v>447</v>
      </c>
      <c r="H1243" s="31" t="s">
        <v>448</v>
      </c>
      <c r="I1243" s="32">
        <v>13666</v>
      </c>
      <c r="J1243" s="32">
        <v>0</v>
      </c>
      <c r="K1243" s="32">
        <v>13666</v>
      </c>
      <c r="L1243" s="32">
        <v>0</v>
      </c>
      <c r="M1243" s="32">
        <v>0</v>
      </c>
      <c r="N1243" s="32">
        <v>0</v>
      </c>
      <c r="O1243" s="32">
        <v>0</v>
      </c>
    </row>
    <row r="1244" spans="1:15" x14ac:dyDescent="0.2">
      <c r="A1244" s="1" t="str">
        <f>MID(Tabla1[[#This Row],[Org 2]],1,2)</f>
        <v>11</v>
      </c>
      <c r="B1244" s="30" t="s">
        <v>277</v>
      </c>
      <c r="C1244" s="30" t="s">
        <v>142</v>
      </c>
      <c r="D1244" s="11" t="str">
        <f>VLOOKUP(Tabla1[[#This Row],[Prog.]],Hoja2!B:C,2,FALSE)</f>
        <v>Protección civil</v>
      </c>
      <c r="E1244" s="12" t="str">
        <f t="shared" si="48"/>
        <v>1</v>
      </c>
      <c r="F1244" s="12" t="str">
        <f t="shared" si="49"/>
        <v>15</v>
      </c>
      <c r="G1244" s="30" t="s">
        <v>682</v>
      </c>
      <c r="H1244" s="31" t="s">
        <v>683</v>
      </c>
      <c r="I1244" s="32">
        <v>1800</v>
      </c>
      <c r="J1244" s="32">
        <v>0</v>
      </c>
      <c r="K1244" s="32">
        <v>1800</v>
      </c>
      <c r="L1244" s="32">
        <v>0</v>
      </c>
      <c r="M1244" s="32">
        <v>0</v>
      </c>
      <c r="N1244" s="32">
        <v>0</v>
      </c>
      <c r="O1244" s="32">
        <v>0</v>
      </c>
    </row>
    <row r="1245" spans="1:15" x14ac:dyDescent="0.2">
      <c r="A1245" s="1" t="str">
        <f>MID(Tabla1[[#This Row],[Org 2]],1,2)</f>
        <v>11</v>
      </c>
      <c r="B1245" s="30" t="s">
        <v>277</v>
      </c>
      <c r="C1245" s="30" t="s">
        <v>142</v>
      </c>
      <c r="D1245" s="11" t="str">
        <f>VLOOKUP(Tabla1[[#This Row],[Prog.]],Hoja2!B:C,2,FALSE)</f>
        <v>Protección civil</v>
      </c>
      <c r="E1245" s="12" t="str">
        <f t="shared" si="48"/>
        <v>2</v>
      </c>
      <c r="F1245" s="12" t="str">
        <f t="shared" si="49"/>
        <v>22</v>
      </c>
      <c r="G1245" s="30" t="s">
        <v>478</v>
      </c>
      <c r="H1245" s="31" t="s">
        <v>479</v>
      </c>
      <c r="I1245" s="32">
        <v>2550</v>
      </c>
      <c r="J1245" s="32">
        <v>0</v>
      </c>
      <c r="K1245" s="32">
        <v>2550</v>
      </c>
      <c r="L1245" s="32">
        <v>2021.51</v>
      </c>
      <c r="M1245" s="32">
        <v>2021.51</v>
      </c>
      <c r="N1245" s="32">
        <v>2021.51</v>
      </c>
      <c r="O1245" s="32">
        <v>2021.51</v>
      </c>
    </row>
    <row r="1246" spans="1:15" x14ac:dyDescent="0.2">
      <c r="A1246" s="1" t="str">
        <f>MID(Tabla1[[#This Row],[Org 2]],1,2)</f>
        <v>11</v>
      </c>
      <c r="B1246" s="30" t="s">
        <v>277</v>
      </c>
      <c r="C1246" s="30" t="s">
        <v>142</v>
      </c>
      <c r="D1246" s="11" t="str">
        <f>VLOOKUP(Tabla1[[#This Row],[Prog.]],Hoja2!B:C,2,FALSE)</f>
        <v>Protección civil</v>
      </c>
      <c r="E1246" s="12" t="str">
        <f t="shared" si="48"/>
        <v>4</v>
      </c>
      <c r="F1246" s="12" t="str">
        <f t="shared" si="49"/>
        <v>48</v>
      </c>
      <c r="G1246" s="30" t="s">
        <v>913</v>
      </c>
      <c r="H1246" s="31" t="s">
        <v>914</v>
      </c>
      <c r="I1246" s="32">
        <v>17500</v>
      </c>
      <c r="J1246" s="32">
        <v>0</v>
      </c>
      <c r="K1246" s="32">
        <v>17500</v>
      </c>
      <c r="L1246" s="32">
        <v>17500</v>
      </c>
      <c r="M1246" s="32">
        <v>17500</v>
      </c>
      <c r="N1246" s="32">
        <v>17500</v>
      </c>
      <c r="O1246" s="32">
        <v>17500</v>
      </c>
    </row>
    <row r="1247" spans="1:15" x14ac:dyDescent="0.2">
      <c r="A1247" s="1" t="str">
        <f>MID(Tabla1[[#This Row],[Org 2]],1,2)</f>
        <v>11</v>
      </c>
      <c r="B1247" s="30" t="s">
        <v>277</v>
      </c>
      <c r="C1247" s="30" t="s">
        <v>142</v>
      </c>
      <c r="D1247" s="11" t="str">
        <f>VLOOKUP(Tabla1[[#This Row],[Prog.]],Hoja2!B:C,2,FALSE)</f>
        <v>Protección civil</v>
      </c>
      <c r="E1247" s="12" t="str">
        <f t="shared" si="48"/>
        <v>4</v>
      </c>
      <c r="F1247" s="12" t="str">
        <f t="shared" si="49"/>
        <v>48</v>
      </c>
      <c r="G1247" s="30" t="s">
        <v>915</v>
      </c>
      <c r="H1247" s="31" t="s">
        <v>916</v>
      </c>
      <c r="I1247" s="32">
        <v>7500</v>
      </c>
      <c r="J1247" s="32">
        <v>0</v>
      </c>
      <c r="K1247" s="32">
        <v>7500</v>
      </c>
      <c r="L1247" s="32">
        <v>7500</v>
      </c>
      <c r="M1247" s="32">
        <v>7500</v>
      </c>
      <c r="N1247" s="32">
        <v>7500</v>
      </c>
      <c r="O1247" s="32">
        <v>7500</v>
      </c>
    </row>
    <row r="1248" spans="1:15" x14ac:dyDescent="0.2">
      <c r="A1248" s="1" t="str">
        <f>MID(Tabla1[[#This Row],[Org 2]],1,2)</f>
        <v>11</v>
      </c>
      <c r="B1248" s="30" t="s">
        <v>277</v>
      </c>
      <c r="C1248" s="30" t="s">
        <v>142</v>
      </c>
      <c r="D1248" s="11" t="str">
        <f>VLOOKUP(Tabla1[[#This Row],[Prog.]],Hoja2!B:C,2,FALSE)</f>
        <v>Protección civil</v>
      </c>
      <c r="E1248" s="12" t="str">
        <f t="shared" si="48"/>
        <v>4</v>
      </c>
      <c r="F1248" s="12" t="str">
        <f t="shared" si="49"/>
        <v>48</v>
      </c>
      <c r="G1248" s="30" t="s">
        <v>917</v>
      </c>
      <c r="H1248" s="31" t="s">
        <v>918</v>
      </c>
      <c r="I1248" s="32">
        <v>10000</v>
      </c>
      <c r="J1248" s="32">
        <v>0</v>
      </c>
      <c r="K1248" s="32">
        <v>10000</v>
      </c>
      <c r="L1248" s="32">
        <v>10000</v>
      </c>
      <c r="M1248" s="32">
        <v>10000</v>
      </c>
      <c r="N1248" s="32">
        <v>10000</v>
      </c>
      <c r="O1248" s="32">
        <v>10000</v>
      </c>
    </row>
    <row r="1249" spans="1:15" x14ac:dyDescent="0.2">
      <c r="A1249" s="1" t="str">
        <f>MID(Tabla1[[#This Row],[Org 2]],1,2)</f>
        <v>11</v>
      </c>
      <c r="B1249" s="30" t="s">
        <v>277</v>
      </c>
      <c r="C1249" s="30" t="s">
        <v>143</v>
      </c>
      <c r="D1249" s="11" t="str">
        <f>VLOOKUP(Tabla1[[#This Row],[Prog.]],Hoja2!B:C,2,FALSE)</f>
        <v>Prevención y extinción de incendios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30" t="s">
        <v>435</v>
      </c>
      <c r="H1249" s="31" t="s">
        <v>436</v>
      </c>
      <c r="I1249" s="32">
        <v>17476</v>
      </c>
      <c r="J1249" s="32">
        <v>0</v>
      </c>
      <c r="K1249" s="32">
        <v>17476</v>
      </c>
      <c r="L1249" s="32">
        <v>18235.240000000002</v>
      </c>
      <c r="M1249" s="32">
        <v>18235.240000000002</v>
      </c>
      <c r="N1249" s="32">
        <v>15497.84</v>
      </c>
      <c r="O1249" s="32">
        <v>15497.84</v>
      </c>
    </row>
    <row r="1250" spans="1:15" x14ac:dyDescent="0.2">
      <c r="A1250" s="1" t="str">
        <f>MID(Tabla1[[#This Row],[Org 2]],1,2)</f>
        <v>11</v>
      </c>
      <c r="B1250" s="30" t="s">
        <v>277</v>
      </c>
      <c r="C1250" s="30" t="s">
        <v>143</v>
      </c>
      <c r="D1250" s="11" t="str">
        <f>VLOOKUP(Tabla1[[#This Row],[Prog.]],Hoja2!B:C,2,FALSE)</f>
        <v>Prevención y extinción de incendios</v>
      </c>
      <c r="E1250" s="12" t="str">
        <f t="shared" si="50"/>
        <v>1</v>
      </c>
      <c r="F1250" s="12" t="str">
        <f t="shared" si="51"/>
        <v>12</v>
      </c>
      <c r="G1250" s="30" t="s">
        <v>437</v>
      </c>
      <c r="H1250" s="31" t="s">
        <v>438</v>
      </c>
      <c r="I1250" s="32">
        <v>215139</v>
      </c>
      <c r="J1250" s="32">
        <v>-80000</v>
      </c>
      <c r="K1250" s="32">
        <v>135139</v>
      </c>
      <c r="L1250" s="32">
        <v>125162.04</v>
      </c>
      <c r="M1250" s="32">
        <v>125162.04</v>
      </c>
      <c r="N1250" s="32">
        <v>106786.13</v>
      </c>
      <c r="O1250" s="32">
        <v>106786.13</v>
      </c>
    </row>
    <row r="1251" spans="1:15" x14ac:dyDescent="0.2">
      <c r="A1251" s="1" t="str">
        <f>MID(Tabla1[[#This Row],[Org 2]],1,2)</f>
        <v>11</v>
      </c>
      <c r="B1251" s="30" t="s">
        <v>277</v>
      </c>
      <c r="C1251" s="30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1</v>
      </c>
      <c r="F1251" s="12" t="str">
        <f t="shared" si="51"/>
        <v>12</v>
      </c>
      <c r="G1251" s="30" t="s">
        <v>439</v>
      </c>
      <c r="H1251" s="31" t="s">
        <v>440</v>
      </c>
      <c r="I1251" s="32">
        <v>1971349</v>
      </c>
      <c r="J1251" s="32">
        <v>-190000</v>
      </c>
      <c r="K1251" s="32">
        <v>1781349</v>
      </c>
      <c r="L1251" s="32">
        <v>1638769.26</v>
      </c>
      <c r="M1251" s="32">
        <v>1638769.26</v>
      </c>
      <c r="N1251" s="32">
        <v>1410199.17</v>
      </c>
      <c r="O1251" s="32">
        <v>1410199.17</v>
      </c>
    </row>
    <row r="1252" spans="1:15" x14ac:dyDescent="0.2">
      <c r="A1252" s="1" t="str">
        <f>MID(Tabla1[[#This Row],[Org 2]],1,2)</f>
        <v>11</v>
      </c>
      <c r="B1252" s="30" t="s">
        <v>277</v>
      </c>
      <c r="C1252" s="30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30" t="s">
        <v>441</v>
      </c>
      <c r="H1252" s="31" t="s">
        <v>442</v>
      </c>
      <c r="I1252" s="32">
        <v>45285</v>
      </c>
      <c r="J1252" s="32">
        <v>0</v>
      </c>
      <c r="K1252" s="32">
        <v>45285</v>
      </c>
      <c r="L1252" s="32">
        <v>48470.239999999998</v>
      </c>
      <c r="M1252" s="32">
        <v>48470.239999999998</v>
      </c>
      <c r="N1252" s="32">
        <v>39887.35</v>
      </c>
      <c r="O1252" s="32">
        <v>39887.35</v>
      </c>
    </row>
    <row r="1253" spans="1:15" x14ac:dyDescent="0.2">
      <c r="A1253" s="1" t="str">
        <f>MID(Tabla1[[#This Row],[Org 2]],1,2)</f>
        <v>11</v>
      </c>
      <c r="B1253" s="30" t="s">
        <v>277</v>
      </c>
      <c r="C1253" s="30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1</v>
      </c>
      <c r="F1253" s="12" t="str">
        <f t="shared" si="51"/>
        <v>12</v>
      </c>
      <c r="G1253" s="30" t="s">
        <v>443</v>
      </c>
      <c r="H1253" s="31" t="s">
        <v>444</v>
      </c>
      <c r="I1253" s="32">
        <v>375655</v>
      </c>
      <c r="J1253" s="32">
        <v>0</v>
      </c>
      <c r="K1253" s="32">
        <v>375655</v>
      </c>
      <c r="L1253" s="32">
        <v>360785.93</v>
      </c>
      <c r="M1253" s="32">
        <v>360785.93</v>
      </c>
      <c r="N1253" s="32">
        <v>306033.3</v>
      </c>
      <c r="O1253" s="32">
        <v>306033.3</v>
      </c>
    </row>
    <row r="1254" spans="1:15" x14ac:dyDescent="0.2">
      <c r="A1254" s="1" t="str">
        <f>MID(Tabla1[[#This Row],[Org 2]],1,2)</f>
        <v>11</v>
      </c>
      <c r="B1254" s="30" t="s">
        <v>277</v>
      </c>
      <c r="C1254" s="30" t="s">
        <v>143</v>
      </c>
      <c r="D1254" s="11" t="str">
        <f>VLOOKUP(Tabla1[[#This Row],[Prog.]],Hoja2!B:C,2,FALSE)</f>
        <v>Prevención y extinción de incendios</v>
      </c>
      <c r="E1254" s="12" t="str">
        <f t="shared" si="50"/>
        <v>1</v>
      </c>
      <c r="F1254" s="12" t="str">
        <f t="shared" si="51"/>
        <v>12</v>
      </c>
      <c r="G1254" s="30" t="s">
        <v>445</v>
      </c>
      <c r="H1254" s="31" t="s">
        <v>446</v>
      </c>
      <c r="I1254" s="32">
        <v>1268353</v>
      </c>
      <c r="J1254" s="32">
        <v>-170000</v>
      </c>
      <c r="K1254" s="32">
        <v>1098353</v>
      </c>
      <c r="L1254" s="32">
        <v>1044474.45</v>
      </c>
      <c r="M1254" s="32">
        <v>1044474.45</v>
      </c>
      <c r="N1254" s="32">
        <v>880560.01</v>
      </c>
      <c r="O1254" s="32">
        <v>880560.01</v>
      </c>
    </row>
    <row r="1255" spans="1:15" x14ac:dyDescent="0.2">
      <c r="A1255" s="1" t="str">
        <f>MID(Tabla1[[#This Row],[Org 2]],1,2)</f>
        <v>11</v>
      </c>
      <c r="B1255" s="30" t="s">
        <v>277</v>
      </c>
      <c r="C1255" s="30" t="s">
        <v>143</v>
      </c>
      <c r="D1255" s="11" t="str">
        <f>VLOOKUP(Tabla1[[#This Row],[Prog.]],Hoja2!B:C,2,FALSE)</f>
        <v>Prevención y extinción de incendios</v>
      </c>
      <c r="E1255" s="12" t="str">
        <f t="shared" si="50"/>
        <v>1</v>
      </c>
      <c r="F1255" s="12" t="str">
        <f t="shared" si="51"/>
        <v>12</v>
      </c>
      <c r="G1255" s="30" t="s">
        <v>447</v>
      </c>
      <c r="H1255" s="31" t="s">
        <v>448</v>
      </c>
      <c r="I1255" s="32">
        <v>3803229</v>
      </c>
      <c r="J1255" s="32">
        <v>-340000</v>
      </c>
      <c r="K1255" s="32">
        <v>3463229</v>
      </c>
      <c r="L1255" s="32">
        <v>3607776.25</v>
      </c>
      <c r="M1255" s="32">
        <v>3607776.25</v>
      </c>
      <c r="N1255" s="32">
        <v>3156941.7</v>
      </c>
      <c r="O1255" s="32">
        <v>3156941.7</v>
      </c>
    </row>
    <row r="1256" spans="1:15" x14ac:dyDescent="0.2">
      <c r="A1256" s="1" t="str">
        <f>MID(Tabla1[[#This Row],[Org 2]],1,2)</f>
        <v>11</v>
      </c>
      <c r="B1256" s="30" t="s">
        <v>277</v>
      </c>
      <c r="C1256" s="30" t="s">
        <v>143</v>
      </c>
      <c r="D1256" s="11" t="str">
        <f>VLOOKUP(Tabla1[[#This Row],[Prog.]],Hoja2!B:C,2,FALSE)</f>
        <v>Prevención y extinción de incendios</v>
      </c>
      <c r="E1256" s="12" t="str">
        <f t="shared" si="50"/>
        <v>1</v>
      </c>
      <c r="F1256" s="12" t="str">
        <f t="shared" si="51"/>
        <v>12</v>
      </c>
      <c r="G1256" s="30" t="s">
        <v>449</v>
      </c>
      <c r="H1256" s="31" t="s">
        <v>450</v>
      </c>
      <c r="I1256" s="32">
        <v>172708</v>
      </c>
      <c r="J1256" s="32">
        <v>0</v>
      </c>
      <c r="K1256" s="32">
        <v>172708</v>
      </c>
      <c r="L1256" s="32">
        <v>183755.36</v>
      </c>
      <c r="M1256" s="32">
        <v>183755.36</v>
      </c>
      <c r="N1256" s="32">
        <v>152138.94</v>
      </c>
      <c r="O1256" s="32">
        <v>152138.94</v>
      </c>
    </row>
    <row r="1257" spans="1:15" x14ac:dyDescent="0.2">
      <c r="A1257" s="1" t="str">
        <f>MID(Tabla1[[#This Row],[Org 2]],1,2)</f>
        <v>11</v>
      </c>
      <c r="B1257" s="30" t="s">
        <v>277</v>
      </c>
      <c r="C1257" s="30" t="s">
        <v>143</v>
      </c>
      <c r="D1257" s="11" t="str">
        <f>VLOOKUP(Tabla1[[#This Row],[Prog.]],Hoja2!B:C,2,FALSE)</f>
        <v>Prevención y extinción de incendios</v>
      </c>
      <c r="E1257" s="12" t="str">
        <f t="shared" si="50"/>
        <v>1</v>
      </c>
      <c r="F1257" s="12" t="str">
        <f t="shared" si="51"/>
        <v>15</v>
      </c>
      <c r="G1257" s="30" t="s">
        <v>682</v>
      </c>
      <c r="H1257" s="31" t="s">
        <v>683</v>
      </c>
      <c r="I1257" s="32">
        <v>470000</v>
      </c>
      <c r="J1257" s="32">
        <v>90000</v>
      </c>
      <c r="K1257" s="32">
        <v>560000</v>
      </c>
      <c r="L1257" s="32">
        <v>492790.58</v>
      </c>
      <c r="M1257" s="32">
        <v>492790.58</v>
      </c>
      <c r="N1257" s="32">
        <v>492239.81</v>
      </c>
      <c r="O1257" s="32">
        <v>492239.81</v>
      </c>
    </row>
    <row r="1258" spans="1:15" x14ac:dyDescent="0.2">
      <c r="A1258" s="1" t="str">
        <f>MID(Tabla1[[#This Row],[Org 2]],1,2)</f>
        <v>11</v>
      </c>
      <c r="B1258" s="30" t="s">
        <v>277</v>
      </c>
      <c r="C1258" s="30" t="s">
        <v>143</v>
      </c>
      <c r="D1258" s="11" t="str">
        <f>VLOOKUP(Tabla1[[#This Row],[Prog.]],Hoja2!B:C,2,FALSE)</f>
        <v>Prevención y extinción de incendios</v>
      </c>
      <c r="E1258" s="12" t="str">
        <f t="shared" si="50"/>
        <v>1</v>
      </c>
      <c r="F1258" s="12" t="str">
        <f t="shared" si="51"/>
        <v>15</v>
      </c>
      <c r="G1258" s="30" t="s">
        <v>573</v>
      </c>
      <c r="H1258" s="31" t="s">
        <v>574</v>
      </c>
      <c r="I1258" s="32">
        <v>400000</v>
      </c>
      <c r="J1258" s="32">
        <v>560000</v>
      </c>
      <c r="K1258" s="32">
        <v>960000</v>
      </c>
      <c r="L1258" s="32">
        <v>760846.88</v>
      </c>
      <c r="M1258" s="32">
        <v>760846.88</v>
      </c>
      <c r="N1258" s="32">
        <v>760711.1</v>
      </c>
      <c r="O1258" s="32">
        <v>760711.1</v>
      </c>
    </row>
    <row r="1259" spans="1:15" x14ac:dyDescent="0.2">
      <c r="A1259" s="1" t="str">
        <f>MID(Tabla1[[#This Row],[Org 2]],1,2)</f>
        <v>11</v>
      </c>
      <c r="B1259" s="30" t="s">
        <v>277</v>
      </c>
      <c r="C1259" s="30" t="s">
        <v>143</v>
      </c>
      <c r="D1259" s="11" t="str">
        <f>VLOOKUP(Tabla1[[#This Row],[Prog.]],Hoja2!B:C,2,FALSE)</f>
        <v>Prevención y extinción de incendios</v>
      </c>
      <c r="E1259" s="12" t="str">
        <f t="shared" si="50"/>
        <v>1</v>
      </c>
      <c r="F1259" s="12" t="str">
        <f t="shared" si="51"/>
        <v>16</v>
      </c>
      <c r="G1259" s="30" t="s">
        <v>688</v>
      </c>
      <c r="H1259" s="31" t="s">
        <v>689</v>
      </c>
      <c r="I1259" s="32">
        <v>80000</v>
      </c>
      <c r="J1259" s="32">
        <v>0</v>
      </c>
      <c r="K1259" s="32">
        <v>80000</v>
      </c>
      <c r="L1259" s="32">
        <v>79938</v>
      </c>
      <c r="M1259" s="32">
        <v>2178</v>
      </c>
      <c r="N1259" s="32">
        <v>2178</v>
      </c>
      <c r="O1259" s="32">
        <v>2178</v>
      </c>
    </row>
    <row r="1260" spans="1:15" x14ac:dyDescent="0.2">
      <c r="A1260" s="1" t="str">
        <f>MID(Tabla1[[#This Row],[Org 2]],1,2)</f>
        <v>11</v>
      </c>
      <c r="B1260" s="30" t="s">
        <v>277</v>
      </c>
      <c r="C1260" s="30" t="s">
        <v>143</v>
      </c>
      <c r="D1260" s="11" t="str">
        <f>VLOOKUP(Tabla1[[#This Row],[Prog.]],Hoja2!B:C,2,FALSE)</f>
        <v>Prevención y extinción de incendios</v>
      </c>
      <c r="E1260" s="12" t="str">
        <f t="shared" si="50"/>
        <v>2</v>
      </c>
      <c r="F1260" s="12" t="str">
        <f t="shared" si="51"/>
        <v>20</v>
      </c>
      <c r="G1260" s="30" t="s">
        <v>458</v>
      </c>
      <c r="H1260" s="31" t="s">
        <v>459</v>
      </c>
      <c r="I1260" s="32">
        <v>1700</v>
      </c>
      <c r="J1260" s="32">
        <v>0</v>
      </c>
      <c r="K1260" s="32">
        <v>1700</v>
      </c>
      <c r="L1260" s="32">
        <v>0</v>
      </c>
      <c r="M1260" s="32">
        <v>0</v>
      </c>
      <c r="N1260" s="32">
        <v>0</v>
      </c>
      <c r="O1260" s="32">
        <v>0</v>
      </c>
    </row>
    <row r="1261" spans="1:15" x14ac:dyDescent="0.2">
      <c r="A1261" s="1" t="str">
        <f>MID(Tabla1[[#This Row],[Org 2]],1,2)</f>
        <v>11</v>
      </c>
      <c r="B1261" s="30" t="s">
        <v>277</v>
      </c>
      <c r="C1261" s="30" t="s">
        <v>143</v>
      </c>
      <c r="D1261" s="11" t="str">
        <f>VLOOKUP(Tabla1[[#This Row],[Prog.]],Hoja2!B:C,2,FALSE)</f>
        <v>Prevención y extinción de incendios</v>
      </c>
      <c r="E1261" s="12" t="str">
        <f t="shared" si="50"/>
        <v>2</v>
      </c>
      <c r="F1261" s="12" t="str">
        <f t="shared" si="51"/>
        <v>20</v>
      </c>
      <c r="G1261" s="30" t="s">
        <v>460</v>
      </c>
      <c r="H1261" s="31" t="s">
        <v>461</v>
      </c>
      <c r="I1261" s="32">
        <v>1500</v>
      </c>
      <c r="J1261" s="32">
        <v>0</v>
      </c>
      <c r="K1261" s="32">
        <v>1500</v>
      </c>
      <c r="L1261" s="32">
        <v>983.13</v>
      </c>
      <c r="M1261" s="32">
        <v>983.13</v>
      </c>
      <c r="N1261" s="32">
        <v>0</v>
      </c>
      <c r="O1261" s="32">
        <v>0</v>
      </c>
    </row>
    <row r="1262" spans="1:15" x14ac:dyDescent="0.2">
      <c r="A1262" s="1" t="str">
        <f>MID(Tabla1[[#This Row],[Org 2]],1,2)</f>
        <v>11</v>
      </c>
      <c r="B1262" s="30" t="s">
        <v>277</v>
      </c>
      <c r="C1262" s="30" t="s">
        <v>143</v>
      </c>
      <c r="D1262" s="11" t="str">
        <f>VLOOKUP(Tabla1[[#This Row],[Prog.]],Hoja2!B:C,2,FALSE)</f>
        <v>Prevención y extinción de incendios</v>
      </c>
      <c r="E1262" s="12" t="str">
        <f t="shared" si="50"/>
        <v>2</v>
      </c>
      <c r="F1262" s="12" t="str">
        <f t="shared" si="51"/>
        <v>21</v>
      </c>
      <c r="G1262" s="30" t="s">
        <v>462</v>
      </c>
      <c r="H1262" s="31" t="s">
        <v>463</v>
      </c>
      <c r="I1262" s="32">
        <v>988</v>
      </c>
      <c r="J1262" s="32">
        <v>5000</v>
      </c>
      <c r="K1262" s="32">
        <v>5988</v>
      </c>
      <c r="L1262" s="32">
        <v>25194.62</v>
      </c>
      <c r="M1262" s="32">
        <v>25194.62</v>
      </c>
      <c r="N1262" s="32">
        <v>0</v>
      </c>
      <c r="O1262" s="32">
        <v>0</v>
      </c>
    </row>
    <row r="1263" spans="1:15" x14ac:dyDescent="0.2">
      <c r="A1263" s="1" t="str">
        <f>MID(Tabla1[[#This Row],[Org 2]],1,2)</f>
        <v>11</v>
      </c>
      <c r="B1263" s="30" t="s">
        <v>277</v>
      </c>
      <c r="C1263" s="30" t="s">
        <v>143</v>
      </c>
      <c r="D1263" s="11" t="str">
        <f>VLOOKUP(Tabla1[[#This Row],[Prog.]],Hoja2!B:C,2,FALSE)</f>
        <v>Prevención y extinción de incendios</v>
      </c>
      <c r="E1263" s="12" t="str">
        <f t="shared" si="50"/>
        <v>2</v>
      </c>
      <c r="F1263" s="12" t="str">
        <f t="shared" si="51"/>
        <v>21</v>
      </c>
      <c r="G1263" s="30" t="s">
        <v>464</v>
      </c>
      <c r="H1263" s="31" t="s">
        <v>465</v>
      </c>
      <c r="I1263" s="32">
        <v>139000</v>
      </c>
      <c r="J1263" s="32">
        <v>15000</v>
      </c>
      <c r="K1263" s="32">
        <v>154000</v>
      </c>
      <c r="L1263" s="32">
        <v>113048.73</v>
      </c>
      <c r="M1263" s="32">
        <v>111112.73</v>
      </c>
      <c r="N1263" s="32">
        <v>32325.9</v>
      </c>
      <c r="O1263" s="32">
        <v>32325.9</v>
      </c>
    </row>
    <row r="1264" spans="1:15" x14ac:dyDescent="0.2">
      <c r="A1264" s="1" t="str">
        <f>MID(Tabla1[[#This Row],[Org 2]],1,2)</f>
        <v>11</v>
      </c>
      <c r="B1264" s="30" t="s">
        <v>277</v>
      </c>
      <c r="C1264" s="30" t="s">
        <v>143</v>
      </c>
      <c r="D1264" s="11" t="str">
        <f>VLOOKUP(Tabla1[[#This Row],[Prog.]],Hoja2!B:C,2,FALSE)</f>
        <v>Prevención y extinción de incendios</v>
      </c>
      <c r="E1264" s="12" t="str">
        <f t="shared" si="50"/>
        <v>2</v>
      </c>
      <c r="F1264" s="12" t="str">
        <f t="shared" si="51"/>
        <v>21</v>
      </c>
      <c r="G1264" s="30" t="s">
        <v>466</v>
      </c>
      <c r="H1264" s="31" t="s">
        <v>467</v>
      </c>
      <c r="I1264" s="32">
        <v>50000</v>
      </c>
      <c r="J1264" s="32">
        <v>10000</v>
      </c>
      <c r="K1264" s="32">
        <v>60000</v>
      </c>
      <c r="L1264" s="32">
        <v>41106.07</v>
      </c>
      <c r="M1264" s="32">
        <v>27793.58</v>
      </c>
      <c r="N1264" s="32">
        <v>16893.990000000002</v>
      </c>
      <c r="O1264" s="32">
        <v>16893.990000000002</v>
      </c>
    </row>
    <row r="1265" spans="1:15" x14ac:dyDescent="0.2">
      <c r="A1265" s="1" t="str">
        <f>MID(Tabla1[[#This Row],[Org 2]],1,2)</f>
        <v>11</v>
      </c>
      <c r="B1265" s="30" t="s">
        <v>277</v>
      </c>
      <c r="C1265" s="30" t="s">
        <v>143</v>
      </c>
      <c r="D1265" s="11" t="str">
        <f>VLOOKUP(Tabla1[[#This Row],[Prog.]],Hoja2!B:C,2,FALSE)</f>
        <v>Prevención y extinción de incendios</v>
      </c>
      <c r="E1265" s="12" t="str">
        <f t="shared" si="50"/>
        <v>2</v>
      </c>
      <c r="F1265" s="12" t="str">
        <f t="shared" si="51"/>
        <v>22</v>
      </c>
      <c r="G1265" s="30" t="s">
        <v>472</v>
      </c>
      <c r="H1265" s="31" t="s">
        <v>473</v>
      </c>
      <c r="I1265" s="32">
        <v>30000</v>
      </c>
      <c r="J1265" s="32">
        <v>0</v>
      </c>
      <c r="K1265" s="32">
        <v>30000</v>
      </c>
      <c r="L1265" s="32">
        <v>30000</v>
      </c>
      <c r="M1265" s="32">
        <v>30000</v>
      </c>
      <c r="N1265" s="32">
        <v>27873.8</v>
      </c>
      <c r="O1265" s="32">
        <v>27873.8</v>
      </c>
    </row>
    <row r="1266" spans="1:15" x14ac:dyDescent="0.2">
      <c r="A1266" s="1" t="str">
        <f>MID(Tabla1[[#This Row],[Org 2]],1,2)</f>
        <v>11</v>
      </c>
      <c r="B1266" s="30" t="s">
        <v>277</v>
      </c>
      <c r="C1266" s="30" t="s">
        <v>143</v>
      </c>
      <c r="D1266" s="11" t="str">
        <f>VLOOKUP(Tabla1[[#This Row],[Prog.]],Hoja2!B:C,2,FALSE)</f>
        <v>Prevención y extinción de incendios</v>
      </c>
      <c r="E1266" s="12" t="str">
        <f t="shared" si="50"/>
        <v>2</v>
      </c>
      <c r="F1266" s="12" t="str">
        <f t="shared" si="51"/>
        <v>22</v>
      </c>
      <c r="G1266" s="30" t="s">
        <v>606</v>
      </c>
      <c r="H1266" s="31" t="s">
        <v>607</v>
      </c>
      <c r="I1266" s="32">
        <v>40000</v>
      </c>
      <c r="J1266" s="32">
        <v>0</v>
      </c>
      <c r="K1266" s="32">
        <v>40000</v>
      </c>
      <c r="L1266" s="32">
        <v>35000</v>
      </c>
      <c r="M1266" s="32">
        <v>35000</v>
      </c>
      <c r="N1266" s="32">
        <v>25545.95</v>
      </c>
      <c r="O1266" s="32">
        <v>25545.95</v>
      </c>
    </row>
    <row r="1267" spans="1:15" x14ac:dyDescent="0.2">
      <c r="A1267" s="1" t="str">
        <f>MID(Tabla1[[#This Row],[Org 2]],1,2)</f>
        <v>11</v>
      </c>
      <c r="B1267" s="30" t="s">
        <v>277</v>
      </c>
      <c r="C1267" s="30" t="s">
        <v>143</v>
      </c>
      <c r="D1267" s="11" t="str">
        <f>VLOOKUP(Tabla1[[#This Row],[Prog.]],Hoja2!B:C,2,FALSE)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30" t="s">
        <v>576</v>
      </c>
      <c r="H1267" s="31" t="s">
        <v>577</v>
      </c>
      <c r="I1267" s="32">
        <v>25000</v>
      </c>
      <c r="J1267" s="32">
        <v>0</v>
      </c>
      <c r="K1267" s="32">
        <v>25000</v>
      </c>
      <c r="L1267" s="32">
        <v>21500</v>
      </c>
      <c r="M1267" s="32">
        <v>21500</v>
      </c>
      <c r="N1267" s="32">
        <v>6477.35</v>
      </c>
      <c r="O1267" s="32">
        <v>6477.35</v>
      </c>
    </row>
    <row r="1268" spans="1:15" x14ac:dyDescent="0.2">
      <c r="A1268" s="1" t="str">
        <f>MID(Tabla1[[#This Row],[Org 2]],1,2)</f>
        <v>11</v>
      </c>
      <c r="B1268" s="30" t="s">
        <v>277</v>
      </c>
      <c r="C1268" s="30" t="s">
        <v>143</v>
      </c>
      <c r="D1268" s="11" t="str">
        <f>VLOOKUP(Tabla1[[#This Row],[Prog.]],Hoja2!B:C,2,FALSE)</f>
        <v>Prevención y extinción de incendios</v>
      </c>
      <c r="E1268" s="12" t="str">
        <f t="shared" si="50"/>
        <v>2</v>
      </c>
      <c r="F1268" s="12" t="str">
        <f t="shared" si="51"/>
        <v>22</v>
      </c>
      <c r="G1268" s="30" t="s">
        <v>578</v>
      </c>
      <c r="H1268" s="31" t="s">
        <v>579</v>
      </c>
      <c r="I1268" s="32">
        <v>100000</v>
      </c>
      <c r="J1268" s="32">
        <v>0</v>
      </c>
      <c r="K1268" s="32">
        <v>100000</v>
      </c>
      <c r="L1268" s="32">
        <v>93230.17</v>
      </c>
      <c r="M1268" s="32">
        <v>93230.17</v>
      </c>
      <c r="N1268" s="32">
        <v>16842.87</v>
      </c>
      <c r="O1268" s="32">
        <v>16842.87</v>
      </c>
    </row>
    <row r="1269" spans="1:15" x14ac:dyDescent="0.2">
      <c r="A1269" s="1" t="str">
        <f>MID(Tabla1[[#This Row],[Org 2]],1,2)</f>
        <v>11</v>
      </c>
      <c r="B1269" s="30" t="s">
        <v>277</v>
      </c>
      <c r="C1269" s="30" t="s">
        <v>143</v>
      </c>
      <c r="D1269" s="11" t="str">
        <f>VLOOKUP(Tabla1[[#This Row],[Prog.]],Hoja2!B:C,2,FALSE)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30" t="s">
        <v>680</v>
      </c>
      <c r="H1269" s="31" t="s">
        <v>681</v>
      </c>
      <c r="I1269" s="32">
        <v>384</v>
      </c>
      <c r="J1269" s="32">
        <v>0</v>
      </c>
      <c r="K1269" s="32">
        <v>384</v>
      </c>
      <c r="L1269" s="32">
        <v>0</v>
      </c>
      <c r="M1269" s="32">
        <v>0</v>
      </c>
      <c r="N1269" s="32">
        <v>0</v>
      </c>
      <c r="O1269" s="32">
        <v>0</v>
      </c>
    </row>
    <row r="1270" spans="1:15" x14ac:dyDescent="0.2">
      <c r="A1270" s="1" t="str">
        <f>MID(Tabla1[[#This Row],[Org 2]],1,2)</f>
        <v>11</v>
      </c>
      <c r="B1270" s="30" t="s">
        <v>277</v>
      </c>
      <c r="C1270" s="30" t="s">
        <v>143</v>
      </c>
      <c r="D1270" s="11" t="str">
        <f>VLOOKUP(Tabla1[[#This Row],[Prog.]],Hoja2!B:C,2,FALSE)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30" t="s">
        <v>580</v>
      </c>
      <c r="H1270" s="31" t="s">
        <v>581</v>
      </c>
      <c r="I1270" s="32">
        <v>2881</v>
      </c>
      <c r="J1270" s="32">
        <v>0</v>
      </c>
      <c r="K1270" s="32">
        <v>2881</v>
      </c>
      <c r="L1270" s="32">
        <v>0</v>
      </c>
      <c r="M1270" s="32">
        <v>0</v>
      </c>
      <c r="N1270" s="32">
        <v>0</v>
      </c>
      <c r="O1270" s="32">
        <v>0</v>
      </c>
    </row>
    <row r="1271" spans="1:15" x14ac:dyDescent="0.2">
      <c r="A1271" s="1" t="str">
        <f>MID(Tabla1[[#This Row],[Org 2]],1,2)</f>
        <v>11</v>
      </c>
      <c r="B1271" s="30" t="s">
        <v>277</v>
      </c>
      <c r="C1271" s="30" t="s">
        <v>143</v>
      </c>
      <c r="D1271" s="11" t="str">
        <f>VLOOKUP(Tabla1[[#This Row],[Prog.]],Hoja2!B:C,2,FALSE)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30" t="s">
        <v>476</v>
      </c>
      <c r="H1271" s="31" t="s">
        <v>477</v>
      </c>
      <c r="I1271" s="32">
        <v>35000</v>
      </c>
      <c r="J1271" s="32">
        <v>0</v>
      </c>
      <c r="K1271" s="32">
        <v>35000</v>
      </c>
      <c r="L1271" s="32">
        <v>65821.539999999994</v>
      </c>
      <c r="M1271" s="32">
        <v>62549.29</v>
      </c>
      <c r="N1271" s="32">
        <v>54338.559999999998</v>
      </c>
      <c r="O1271" s="32">
        <v>54338.559999999998</v>
      </c>
    </row>
    <row r="1272" spans="1:15" x14ac:dyDescent="0.2">
      <c r="A1272" s="1" t="str">
        <f>MID(Tabla1[[#This Row],[Org 2]],1,2)</f>
        <v>11</v>
      </c>
      <c r="B1272" s="30" t="s">
        <v>277</v>
      </c>
      <c r="C1272" s="30" t="s">
        <v>143</v>
      </c>
      <c r="D1272" s="11" t="str">
        <f>VLOOKUP(Tabla1[[#This Row],[Prog.]],Hoja2!B:C,2,FALSE)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30" t="s">
        <v>705</v>
      </c>
      <c r="H1272" s="31" t="s">
        <v>706</v>
      </c>
      <c r="I1272" s="32">
        <v>2060</v>
      </c>
      <c r="J1272" s="32">
        <v>0</v>
      </c>
      <c r="K1272" s="32">
        <v>2060</v>
      </c>
      <c r="L1272" s="32">
        <v>0</v>
      </c>
      <c r="M1272" s="32">
        <v>0</v>
      </c>
      <c r="N1272" s="32">
        <v>0</v>
      </c>
      <c r="O1272" s="32">
        <v>0</v>
      </c>
    </row>
    <row r="1273" spans="1:15" x14ac:dyDescent="0.2">
      <c r="A1273" s="1" t="str">
        <f>MID(Tabla1[[#This Row],[Org 2]],1,2)</f>
        <v>11</v>
      </c>
      <c r="B1273" s="30" t="s">
        <v>277</v>
      </c>
      <c r="C1273" s="30" t="s">
        <v>143</v>
      </c>
      <c r="D1273" s="11" t="str">
        <f>VLOOKUP(Tabla1[[#This Row],[Prog.]],Hoja2!B:C,2,FALSE)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30" t="s">
        <v>478</v>
      </c>
      <c r="H1273" s="31" t="s">
        <v>479</v>
      </c>
      <c r="I1273" s="32">
        <v>406</v>
      </c>
      <c r="J1273" s="32">
        <v>0</v>
      </c>
      <c r="K1273" s="32">
        <v>406</v>
      </c>
      <c r="L1273" s="32">
        <v>0</v>
      </c>
      <c r="M1273" s="32">
        <v>0</v>
      </c>
      <c r="N1273" s="32">
        <v>0</v>
      </c>
      <c r="O1273" s="32">
        <v>0</v>
      </c>
    </row>
    <row r="1274" spans="1:15" x14ac:dyDescent="0.2">
      <c r="A1274" s="1" t="str">
        <f>MID(Tabla1[[#This Row],[Org 2]],1,2)</f>
        <v>11</v>
      </c>
      <c r="B1274" s="30" t="s">
        <v>277</v>
      </c>
      <c r="C1274" s="30" t="s">
        <v>143</v>
      </c>
      <c r="D1274" s="11" t="str">
        <f>VLOOKUP(Tabla1[[#This Row],[Prog.]],Hoja2!B:C,2,FALSE)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30" t="s">
        <v>588</v>
      </c>
      <c r="H1274" s="31" t="s">
        <v>589</v>
      </c>
      <c r="I1274" s="32">
        <v>3500</v>
      </c>
      <c r="J1274" s="32">
        <v>0</v>
      </c>
      <c r="K1274" s="32">
        <v>3500</v>
      </c>
      <c r="L1274" s="32">
        <v>2700</v>
      </c>
      <c r="M1274" s="32">
        <v>2700</v>
      </c>
      <c r="N1274" s="32">
        <v>1507.1</v>
      </c>
      <c r="O1274" s="32">
        <v>1507.1</v>
      </c>
    </row>
    <row r="1275" spans="1:15" x14ac:dyDescent="0.2">
      <c r="A1275" s="1" t="str">
        <f>MID(Tabla1[[#This Row],[Org 2]],1,2)</f>
        <v>11</v>
      </c>
      <c r="B1275" s="30" t="s">
        <v>277</v>
      </c>
      <c r="C1275" s="30" t="s">
        <v>143</v>
      </c>
      <c r="D1275" s="11" t="str">
        <f>VLOOKUP(Tabla1[[#This Row],[Prog.]],Hoja2!B:C,2,FALSE)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30" t="s">
        <v>480</v>
      </c>
      <c r="H1275" s="31" t="s">
        <v>481</v>
      </c>
      <c r="I1275" s="32">
        <v>1500</v>
      </c>
      <c r="J1275" s="32">
        <v>0</v>
      </c>
      <c r="K1275" s="32">
        <v>1500</v>
      </c>
      <c r="L1275" s="32">
        <v>0</v>
      </c>
      <c r="M1275" s="32">
        <v>0</v>
      </c>
      <c r="N1275" s="32">
        <v>0</v>
      </c>
      <c r="O1275" s="32">
        <v>0</v>
      </c>
    </row>
    <row r="1276" spans="1:15" x14ac:dyDescent="0.2">
      <c r="A1276" s="1" t="str">
        <f>MID(Tabla1[[#This Row],[Org 2]],1,2)</f>
        <v>11</v>
      </c>
      <c r="B1276" s="30" t="s">
        <v>277</v>
      </c>
      <c r="C1276" s="30" t="s">
        <v>143</v>
      </c>
      <c r="D1276" s="11" t="str">
        <f>VLOOKUP(Tabla1[[#This Row],[Prog.]],Hoja2!B:C,2,FALSE)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30" t="s">
        <v>666</v>
      </c>
      <c r="H1276" s="31" t="s">
        <v>667</v>
      </c>
      <c r="I1276" s="32">
        <v>500</v>
      </c>
      <c r="J1276" s="32">
        <v>0</v>
      </c>
      <c r="K1276" s="32">
        <v>500</v>
      </c>
      <c r="L1276" s="32">
        <v>0</v>
      </c>
      <c r="M1276" s="32">
        <v>0</v>
      </c>
      <c r="N1276" s="32">
        <v>0</v>
      </c>
      <c r="O1276" s="32">
        <v>0</v>
      </c>
    </row>
    <row r="1277" spans="1:15" x14ac:dyDescent="0.2">
      <c r="A1277" s="1" t="str">
        <f>MID(Tabla1[[#This Row],[Org 2]],1,2)</f>
        <v>11</v>
      </c>
      <c r="B1277" s="30" t="s">
        <v>277</v>
      </c>
      <c r="C1277" s="30" t="s">
        <v>143</v>
      </c>
      <c r="D1277" s="11" t="str">
        <f>VLOOKUP(Tabla1[[#This Row],[Prog.]],Hoja2!B:C,2,FALSE)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30" t="s">
        <v>484</v>
      </c>
      <c r="H1277" s="31" t="s">
        <v>485</v>
      </c>
      <c r="I1277" s="32">
        <v>15000</v>
      </c>
      <c r="J1277" s="32">
        <v>10000</v>
      </c>
      <c r="K1277" s="32">
        <v>25000</v>
      </c>
      <c r="L1277" s="32">
        <v>16840.62</v>
      </c>
      <c r="M1277" s="32">
        <v>1840.62</v>
      </c>
      <c r="N1277" s="32">
        <v>1840.62</v>
      </c>
      <c r="O1277" s="32">
        <v>1840.62</v>
      </c>
    </row>
    <row r="1278" spans="1:15" x14ac:dyDescent="0.2">
      <c r="A1278" s="1" t="str">
        <f>MID(Tabla1[[#This Row],[Org 2]],1,2)</f>
        <v>11</v>
      </c>
      <c r="B1278" s="30" t="s">
        <v>277</v>
      </c>
      <c r="C1278" s="30" t="s">
        <v>143</v>
      </c>
      <c r="D1278" s="11" t="str">
        <f>VLOOKUP(Tabla1[[#This Row],[Prog.]],Hoja2!B:C,2,FALSE)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30" t="s">
        <v>486</v>
      </c>
      <c r="H1278" s="31" t="s">
        <v>487</v>
      </c>
      <c r="I1278" s="32">
        <v>65000</v>
      </c>
      <c r="J1278" s="32">
        <v>0</v>
      </c>
      <c r="K1278" s="32">
        <v>65000</v>
      </c>
      <c r="L1278" s="32">
        <v>63052.32</v>
      </c>
      <c r="M1278" s="32">
        <v>63052.32</v>
      </c>
      <c r="N1278" s="32">
        <v>47514.82</v>
      </c>
      <c r="O1278" s="32">
        <v>47514.82</v>
      </c>
    </row>
    <row r="1279" spans="1:15" x14ac:dyDescent="0.2">
      <c r="A1279" s="1" t="str">
        <f>MID(Tabla1[[#This Row],[Org 2]],1,2)</f>
        <v>11</v>
      </c>
      <c r="B1279" s="30" t="s">
        <v>277</v>
      </c>
      <c r="C1279" s="30" t="s">
        <v>143</v>
      </c>
      <c r="D1279" s="11" t="str">
        <f>VLOOKUP(Tabla1[[#This Row],[Prog.]],Hoja2!B:C,2,FALSE)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30" t="s">
        <v>490</v>
      </c>
      <c r="H1279" s="31" t="s">
        <v>491</v>
      </c>
      <c r="I1279" s="32">
        <v>0</v>
      </c>
      <c r="J1279" s="32">
        <v>6000</v>
      </c>
      <c r="K1279" s="32">
        <v>6000</v>
      </c>
      <c r="L1279" s="32">
        <v>363</v>
      </c>
      <c r="M1279" s="32">
        <v>363</v>
      </c>
      <c r="N1279" s="32">
        <v>0</v>
      </c>
      <c r="O1279" s="32">
        <v>0</v>
      </c>
    </row>
    <row r="1280" spans="1:15" x14ac:dyDescent="0.2">
      <c r="A1280" s="1" t="str">
        <f>MID(Tabla1[[#This Row],[Org 2]],1,2)</f>
        <v>11</v>
      </c>
      <c r="B1280" s="30" t="s">
        <v>277</v>
      </c>
      <c r="C1280" s="30" t="s">
        <v>143</v>
      </c>
      <c r="D1280" s="11" t="str">
        <f>VLOOKUP(Tabla1[[#This Row],[Prog.]],Hoja2!B:C,2,FALSE)</f>
        <v>Prevención y extinción de incendios</v>
      </c>
      <c r="E1280" s="12" t="str">
        <f t="shared" si="50"/>
        <v>2</v>
      </c>
      <c r="F1280" s="12" t="str">
        <f t="shared" si="51"/>
        <v>23</v>
      </c>
      <c r="G1280" s="30" t="s">
        <v>492</v>
      </c>
      <c r="H1280" s="31" t="s">
        <v>493</v>
      </c>
      <c r="I1280" s="32">
        <v>480</v>
      </c>
      <c r="J1280" s="32">
        <v>0</v>
      </c>
      <c r="K1280" s="32">
        <v>480</v>
      </c>
      <c r="L1280" s="32">
        <v>378.36</v>
      </c>
      <c r="M1280" s="32">
        <v>378.36</v>
      </c>
      <c r="N1280" s="32">
        <v>378.36</v>
      </c>
      <c r="O1280" s="32">
        <v>378.36</v>
      </c>
    </row>
    <row r="1281" spans="1:15" x14ac:dyDescent="0.2">
      <c r="A1281" s="1" t="str">
        <f>MID(Tabla1[[#This Row],[Org 2]],1,2)</f>
        <v>11</v>
      </c>
      <c r="B1281" s="30" t="s">
        <v>277</v>
      </c>
      <c r="C1281" s="30" t="s">
        <v>143</v>
      </c>
      <c r="D1281" s="11" t="str">
        <f>VLOOKUP(Tabla1[[#This Row],[Prog.]],Hoja2!B:C,2,FALSE)</f>
        <v>Prevención y extinción de incendios</v>
      </c>
      <c r="E1281" s="12" t="str">
        <f t="shared" si="50"/>
        <v>2</v>
      </c>
      <c r="F1281" s="12" t="str">
        <f t="shared" si="51"/>
        <v>23</v>
      </c>
      <c r="G1281" s="30" t="s">
        <v>494</v>
      </c>
      <c r="H1281" s="31" t="s">
        <v>495</v>
      </c>
      <c r="I1281" s="32">
        <v>480</v>
      </c>
      <c r="J1281" s="32">
        <v>0</v>
      </c>
      <c r="K1281" s="32">
        <v>480</v>
      </c>
      <c r="L1281" s="32">
        <v>421.9</v>
      </c>
      <c r="M1281" s="32">
        <v>421.9</v>
      </c>
      <c r="N1281" s="32">
        <v>421.9</v>
      </c>
      <c r="O1281" s="32">
        <v>421.9</v>
      </c>
    </row>
    <row r="1282" spans="1:15" x14ac:dyDescent="0.2">
      <c r="A1282" s="1" t="str">
        <f>MID(Tabla1[[#This Row],[Org 2]],1,2)</f>
        <v>11</v>
      </c>
      <c r="B1282" s="30" t="s">
        <v>277</v>
      </c>
      <c r="C1282" s="30" t="s">
        <v>143</v>
      </c>
      <c r="D1282" s="11" t="str">
        <f>VLOOKUP(Tabla1[[#This Row],[Prog.]],Hoja2!B:C,2,FALSE)</f>
        <v>Prevención y extinción de incendios</v>
      </c>
      <c r="E1282" s="12" t="str">
        <f t="shared" si="50"/>
        <v>4</v>
      </c>
      <c r="F1282" s="12" t="str">
        <f t="shared" si="51"/>
        <v>48</v>
      </c>
      <c r="G1282" s="30" t="s">
        <v>919</v>
      </c>
      <c r="H1282" s="31" t="s">
        <v>920</v>
      </c>
      <c r="I1282" s="32">
        <v>2000</v>
      </c>
      <c r="J1282" s="32">
        <v>0</v>
      </c>
      <c r="K1282" s="32">
        <v>2000</v>
      </c>
      <c r="L1282" s="32">
        <v>0</v>
      </c>
      <c r="M1282" s="32">
        <v>0</v>
      </c>
      <c r="N1282" s="32">
        <v>0</v>
      </c>
      <c r="O1282" s="32">
        <v>0</v>
      </c>
    </row>
    <row r="1283" spans="1:15" x14ac:dyDescent="0.2">
      <c r="A1283" s="1" t="str">
        <f>MID(Tabla1[[#This Row],[Org 2]],1,2)</f>
        <v>11</v>
      </c>
      <c r="B1283" s="30" t="s">
        <v>277</v>
      </c>
      <c r="C1283" s="30" t="s">
        <v>143</v>
      </c>
      <c r="D1283" s="11" t="str">
        <f>VLOOKUP(Tabla1[[#This Row],[Prog.]],Hoja2!B:C,2,FALSE)</f>
        <v>Prevención y extinción de incendios</v>
      </c>
      <c r="E1283" s="12" t="str">
        <f t="shared" si="50"/>
        <v>6</v>
      </c>
      <c r="F1283" s="12" t="str">
        <f t="shared" si="51"/>
        <v>62</v>
      </c>
      <c r="G1283" s="30" t="s">
        <v>538</v>
      </c>
      <c r="H1283" s="31" t="s">
        <v>539</v>
      </c>
      <c r="I1283" s="32">
        <v>170000</v>
      </c>
      <c r="J1283" s="32">
        <v>0</v>
      </c>
      <c r="K1283" s="32">
        <v>170000</v>
      </c>
      <c r="L1283" s="32">
        <v>169862</v>
      </c>
      <c r="M1283" s="32">
        <v>86132.42</v>
      </c>
      <c r="N1283" s="32">
        <v>44516.04</v>
      </c>
      <c r="O1283" s="32">
        <v>44516.04</v>
      </c>
    </row>
    <row r="1284" spans="1:15" x14ac:dyDescent="0.2">
      <c r="A1284" s="1" t="str">
        <f>MID(Tabla1[[#This Row],[Org 2]],1,2)</f>
        <v>11</v>
      </c>
      <c r="B1284" s="30" t="s">
        <v>277</v>
      </c>
      <c r="C1284" s="30" t="s">
        <v>143</v>
      </c>
      <c r="D1284" s="11" t="str">
        <f>VLOOKUP(Tabla1[[#This Row],[Prog.]],Hoja2!B:C,2,FALSE)</f>
        <v>Prevención y extinción de incendios</v>
      </c>
      <c r="E1284" s="12" t="str">
        <f t="shared" si="50"/>
        <v>6</v>
      </c>
      <c r="F1284" s="12" t="str">
        <f t="shared" si="51"/>
        <v>62</v>
      </c>
      <c r="G1284" s="30" t="s">
        <v>921</v>
      </c>
      <c r="H1284" s="31" t="s">
        <v>922</v>
      </c>
      <c r="I1284" s="32">
        <v>0</v>
      </c>
      <c r="J1284" s="32">
        <v>838196.04</v>
      </c>
      <c r="K1284" s="32">
        <v>838196.04</v>
      </c>
      <c r="L1284" s="32">
        <v>838196.04</v>
      </c>
      <c r="M1284" s="32">
        <v>838196.04</v>
      </c>
      <c r="N1284" s="32">
        <v>838196.04</v>
      </c>
      <c r="O1284" s="32">
        <v>838196.04</v>
      </c>
    </row>
    <row r="1285" spans="1:15" x14ac:dyDescent="0.2">
      <c r="A1285" s="1" t="str">
        <f>MID(Tabla1[[#This Row],[Org 2]],1,2)</f>
        <v>11</v>
      </c>
      <c r="B1285" s="30" t="s">
        <v>277</v>
      </c>
      <c r="C1285" s="30" t="s">
        <v>143</v>
      </c>
      <c r="D1285" s="11" t="str">
        <f>VLOOKUP(Tabla1[[#This Row],[Prog.]],Hoja2!B:C,2,FALSE)</f>
        <v>Prevención y extinción de incendios</v>
      </c>
      <c r="E1285" s="12" t="str">
        <f t="shared" ref="E1285:E1295" si="52">LEFT(G1285,1)</f>
        <v>6</v>
      </c>
      <c r="F1285" s="12" t="str">
        <f t="shared" ref="F1285:F1295" si="53">LEFT(G1285,2)</f>
        <v>62</v>
      </c>
      <c r="G1285" s="30" t="s">
        <v>542</v>
      </c>
      <c r="H1285" s="31" t="s">
        <v>543</v>
      </c>
      <c r="I1285" s="32">
        <v>143439</v>
      </c>
      <c r="J1285" s="32">
        <v>91697.34</v>
      </c>
      <c r="K1285" s="32">
        <v>235136.34</v>
      </c>
      <c r="L1285" s="32">
        <v>235135.39</v>
      </c>
      <c r="M1285" s="32">
        <v>235135.39</v>
      </c>
      <c r="N1285" s="32">
        <v>131365.82999999999</v>
      </c>
      <c r="O1285" s="32">
        <v>131365.82999999999</v>
      </c>
    </row>
    <row r="1286" spans="1:15" x14ac:dyDescent="0.2">
      <c r="A1286" s="1" t="str">
        <f>MID(Tabla1[[#This Row],[Org 2]],1,2)</f>
        <v>11</v>
      </c>
      <c r="B1286" s="30" t="s">
        <v>277</v>
      </c>
      <c r="C1286" s="30" t="s">
        <v>144</v>
      </c>
      <c r="D1286" s="11" t="str">
        <f>VLOOKUP(Tabla1[[#This Row],[Prog.]],Hoja2!B:C,2,FALSE)</f>
        <v>Recogida de residuos</v>
      </c>
      <c r="E1286" s="12" t="str">
        <f t="shared" si="52"/>
        <v>1</v>
      </c>
      <c r="F1286" s="12" t="str">
        <f t="shared" si="53"/>
        <v>12</v>
      </c>
      <c r="G1286" s="30" t="s">
        <v>435</v>
      </c>
      <c r="H1286" s="31" t="s">
        <v>436</v>
      </c>
      <c r="I1286" s="32">
        <v>17476</v>
      </c>
      <c r="J1286" s="32">
        <v>0</v>
      </c>
      <c r="K1286" s="32">
        <v>17476</v>
      </c>
      <c r="L1286" s="32">
        <v>0</v>
      </c>
      <c r="M1286" s="32">
        <v>0</v>
      </c>
      <c r="N1286" s="32">
        <v>0</v>
      </c>
      <c r="O1286" s="32">
        <v>0</v>
      </c>
    </row>
    <row r="1287" spans="1:15" x14ac:dyDescent="0.2">
      <c r="A1287" s="1" t="str">
        <f>MID(Tabla1[[#This Row],[Org 2]],1,2)</f>
        <v>11</v>
      </c>
      <c r="B1287" s="30" t="s">
        <v>277</v>
      </c>
      <c r="C1287" s="30" t="s">
        <v>144</v>
      </c>
      <c r="D1287" s="11" t="str">
        <f>VLOOKUP(Tabla1[[#This Row],[Prog.]],Hoja2!B:C,2,FALSE)</f>
        <v>Recogida de residuos</v>
      </c>
      <c r="E1287" s="12" t="str">
        <f t="shared" si="52"/>
        <v>1</v>
      </c>
      <c r="F1287" s="12" t="str">
        <f t="shared" si="53"/>
        <v>12</v>
      </c>
      <c r="G1287" s="30" t="s">
        <v>437</v>
      </c>
      <c r="H1287" s="31" t="s">
        <v>438</v>
      </c>
      <c r="I1287" s="32">
        <v>30734</v>
      </c>
      <c r="J1287" s="32">
        <v>0</v>
      </c>
      <c r="K1287" s="32">
        <v>30734</v>
      </c>
      <c r="L1287" s="32">
        <v>30</v>
      </c>
      <c r="M1287" s="32">
        <v>30</v>
      </c>
      <c r="N1287" s="32">
        <v>21.6</v>
      </c>
      <c r="O1287" s="32">
        <v>21.6</v>
      </c>
    </row>
    <row r="1288" spans="1:15" x14ac:dyDescent="0.2">
      <c r="A1288" s="1" t="str">
        <f>MID(Tabla1[[#This Row],[Org 2]],1,2)</f>
        <v>11</v>
      </c>
      <c r="B1288" s="30" t="s">
        <v>277</v>
      </c>
      <c r="C1288" s="30" t="s">
        <v>144</v>
      </c>
      <c r="D1288" s="11" t="str">
        <f>VLOOKUP(Tabla1[[#This Row],[Prog.]],Hoja2!B:C,2,FALSE)</f>
        <v>Recogida de residuos</v>
      </c>
      <c r="E1288" s="12" t="str">
        <f t="shared" si="52"/>
        <v>1</v>
      </c>
      <c r="F1288" s="12" t="str">
        <f t="shared" si="53"/>
        <v>12</v>
      </c>
      <c r="G1288" s="30" t="s">
        <v>439</v>
      </c>
      <c r="H1288" s="31" t="s">
        <v>440</v>
      </c>
      <c r="I1288" s="32">
        <v>23539</v>
      </c>
      <c r="J1288" s="32">
        <v>0</v>
      </c>
      <c r="K1288" s="32">
        <v>23539</v>
      </c>
      <c r="L1288" s="32">
        <v>12038.61</v>
      </c>
      <c r="M1288" s="32">
        <v>12038.61</v>
      </c>
      <c r="N1288" s="32">
        <v>10276.620000000001</v>
      </c>
      <c r="O1288" s="32">
        <v>10276.620000000001</v>
      </c>
    </row>
    <row r="1289" spans="1:15" x14ac:dyDescent="0.2">
      <c r="A1289" s="1" t="str">
        <f>MID(Tabla1[[#This Row],[Org 2]],1,2)</f>
        <v>11</v>
      </c>
      <c r="B1289" s="30" t="s">
        <v>277</v>
      </c>
      <c r="C1289" s="30" t="s">
        <v>144</v>
      </c>
      <c r="D1289" s="11" t="str">
        <f>VLOOKUP(Tabla1[[#This Row],[Prog.]],Hoja2!B:C,2,FALSE)</f>
        <v>Recogida de residuos</v>
      </c>
      <c r="E1289" s="12" t="str">
        <f t="shared" si="52"/>
        <v>1</v>
      </c>
      <c r="F1289" s="12" t="str">
        <f t="shared" si="53"/>
        <v>12</v>
      </c>
      <c r="G1289" s="30" t="s">
        <v>441</v>
      </c>
      <c r="H1289" s="31" t="s">
        <v>442</v>
      </c>
      <c r="I1289" s="32">
        <v>29928</v>
      </c>
      <c r="J1289" s="32">
        <v>0</v>
      </c>
      <c r="K1289" s="32">
        <v>29928</v>
      </c>
      <c r="L1289" s="32">
        <v>37481.910000000003</v>
      </c>
      <c r="M1289" s="32">
        <v>37481.910000000003</v>
      </c>
      <c r="N1289" s="32">
        <v>29809.38</v>
      </c>
      <c r="O1289" s="32">
        <v>29809.38</v>
      </c>
    </row>
    <row r="1290" spans="1:15" x14ac:dyDescent="0.2">
      <c r="A1290" s="1" t="str">
        <f>MID(Tabla1[[#This Row],[Org 2]],1,2)</f>
        <v>11</v>
      </c>
      <c r="B1290" s="30" t="s">
        <v>277</v>
      </c>
      <c r="C1290" s="30" t="s">
        <v>144</v>
      </c>
      <c r="D1290" s="11" t="str">
        <f>VLOOKUP(Tabla1[[#This Row],[Prog.]],Hoja2!B:C,2,FALSE)</f>
        <v>Recogida de residuos</v>
      </c>
      <c r="E1290" s="12" t="str">
        <f t="shared" si="52"/>
        <v>1</v>
      </c>
      <c r="F1290" s="12" t="str">
        <f t="shared" si="53"/>
        <v>12</v>
      </c>
      <c r="G1290" s="30" t="s">
        <v>443</v>
      </c>
      <c r="H1290" s="31" t="s">
        <v>444</v>
      </c>
      <c r="I1290" s="32">
        <v>1194</v>
      </c>
      <c r="J1290" s="32">
        <v>0</v>
      </c>
      <c r="K1290" s="32">
        <v>1194</v>
      </c>
      <c r="L1290" s="32">
        <v>1513.8</v>
      </c>
      <c r="M1290" s="32">
        <v>1513.8</v>
      </c>
      <c r="N1290" s="32">
        <v>1185.69</v>
      </c>
      <c r="O1290" s="32">
        <v>1185.69</v>
      </c>
    </row>
    <row r="1291" spans="1:15" x14ac:dyDescent="0.2">
      <c r="A1291" s="1" t="str">
        <f>MID(Tabla1[[#This Row],[Org 2]],1,2)</f>
        <v>11</v>
      </c>
      <c r="B1291" s="30" t="s">
        <v>277</v>
      </c>
      <c r="C1291" s="30" t="s">
        <v>144</v>
      </c>
      <c r="D1291" s="11" t="str">
        <f>VLOOKUP(Tabla1[[#This Row],[Prog.]],Hoja2!B:C,2,FALSE)</f>
        <v>Recogida de residuos</v>
      </c>
      <c r="E1291" s="12" t="str">
        <f t="shared" si="52"/>
        <v>1</v>
      </c>
      <c r="F1291" s="12" t="str">
        <f t="shared" si="53"/>
        <v>12</v>
      </c>
      <c r="G1291" s="30" t="s">
        <v>445</v>
      </c>
      <c r="H1291" s="31" t="s">
        <v>446</v>
      </c>
      <c r="I1291" s="32">
        <v>54715</v>
      </c>
      <c r="J1291" s="32">
        <v>0</v>
      </c>
      <c r="K1291" s="32">
        <v>54715</v>
      </c>
      <c r="L1291" s="32">
        <v>26319.51</v>
      </c>
      <c r="M1291" s="32">
        <v>26319.51</v>
      </c>
      <c r="N1291" s="32">
        <v>21034.89</v>
      </c>
      <c r="O1291" s="32">
        <v>21034.89</v>
      </c>
    </row>
    <row r="1292" spans="1:15" x14ac:dyDescent="0.2">
      <c r="A1292" s="1" t="str">
        <f>MID(Tabla1[[#This Row],[Org 2]],1,2)</f>
        <v>11</v>
      </c>
      <c r="B1292" s="30" t="s">
        <v>277</v>
      </c>
      <c r="C1292" s="30" t="s">
        <v>144</v>
      </c>
      <c r="D1292" s="11" t="str">
        <f>VLOOKUP(Tabla1[[#This Row],[Prog.]],Hoja2!B:C,2,FALSE)</f>
        <v>Recogida de residuos</v>
      </c>
      <c r="E1292" s="12" t="str">
        <f t="shared" si="52"/>
        <v>1</v>
      </c>
      <c r="F1292" s="12" t="str">
        <f t="shared" si="53"/>
        <v>12</v>
      </c>
      <c r="G1292" s="30" t="s">
        <v>447</v>
      </c>
      <c r="H1292" s="31" t="s">
        <v>448</v>
      </c>
      <c r="I1292" s="32">
        <v>134358</v>
      </c>
      <c r="J1292" s="32">
        <v>0</v>
      </c>
      <c r="K1292" s="32">
        <v>134358</v>
      </c>
      <c r="L1292" s="32">
        <v>67399.48</v>
      </c>
      <c r="M1292" s="32">
        <v>67399.48</v>
      </c>
      <c r="N1292" s="32">
        <v>55671.83</v>
      </c>
      <c r="O1292" s="32">
        <v>55671.83</v>
      </c>
    </row>
    <row r="1293" spans="1:15" x14ac:dyDescent="0.2">
      <c r="A1293" s="1" t="str">
        <f>MID(Tabla1[[#This Row],[Org 2]],1,2)</f>
        <v>11</v>
      </c>
      <c r="B1293" s="30" t="s">
        <v>277</v>
      </c>
      <c r="C1293" s="30" t="s">
        <v>144</v>
      </c>
      <c r="D1293" s="11" t="str">
        <f>VLOOKUP(Tabla1[[#This Row],[Prog.]],Hoja2!B:C,2,FALSE)</f>
        <v>Recogida de residuos</v>
      </c>
      <c r="E1293" s="12" t="str">
        <f t="shared" si="52"/>
        <v>1</v>
      </c>
      <c r="F1293" s="12" t="str">
        <f t="shared" si="53"/>
        <v>12</v>
      </c>
      <c r="G1293" s="30" t="s">
        <v>449</v>
      </c>
      <c r="H1293" s="31" t="s">
        <v>450</v>
      </c>
      <c r="I1293" s="32">
        <v>1298</v>
      </c>
      <c r="J1293" s="32">
        <v>0</v>
      </c>
      <c r="K1293" s="32">
        <v>1298</v>
      </c>
      <c r="L1293" s="32">
        <v>1711.35</v>
      </c>
      <c r="M1293" s="32">
        <v>1711.35</v>
      </c>
      <c r="N1293" s="32">
        <v>1422.57</v>
      </c>
      <c r="O1293" s="32">
        <v>1422.57</v>
      </c>
    </row>
    <row r="1294" spans="1:15" x14ac:dyDescent="0.2">
      <c r="A1294" s="1" t="str">
        <f>MID(Tabla1[[#This Row],[Org 2]],1,2)</f>
        <v>11</v>
      </c>
      <c r="B1294" s="30" t="s">
        <v>277</v>
      </c>
      <c r="C1294" s="30" t="s">
        <v>144</v>
      </c>
      <c r="D1294" s="11" t="str">
        <f>VLOOKUP(Tabla1[[#This Row],[Prog.]],Hoja2!B:C,2,FALSE)</f>
        <v>Recogida de residuos</v>
      </c>
      <c r="E1294" s="12" t="str">
        <f t="shared" si="52"/>
        <v>1</v>
      </c>
      <c r="F1294" s="12" t="str">
        <f t="shared" si="53"/>
        <v>13</v>
      </c>
      <c r="G1294" s="30" t="s">
        <v>451</v>
      </c>
      <c r="H1294" s="31" t="s">
        <v>434</v>
      </c>
      <c r="I1294" s="32">
        <v>2634760</v>
      </c>
      <c r="J1294" s="32">
        <v>-100000</v>
      </c>
      <c r="K1294" s="32">
        <v>2534760</v>
      </c>
      <c r="L1294" s="32">
        <v>2129297.12</v>
      </c>
      <c r="M1294" s="32">
        <v>2129297.12</v>
      </c>
      <c r="N1294" s="32">
        <v>1803690.32</v>
      </c>
      <c r="O1294" s="32">
        <v>1803690.32</v>
      </c>
    </row>
    <row r="1295" spans="1:15" x14ac:dyDescent="0.2">
      <c r="A1295" s="1" t="str">
        <f>MID(Tabla1[[#This Row],[Org 2]],1,2)</f>
        <v>11</v>
      </c>
      <c r="B1295" s="30" t="s">
        <v>277</v>
      </c>
      <c r="C1295" s="30" t="s">
        <v>144</v>
      </c>
      <c r="D1295" s="11" t="str">
        <f>VLOOKUP(Tabla1[[#This Row],[Prog.]],Hoja2!B:C,2,FALSE)</f>
        <v>Recogida de residuos</v>
      </c>
      <c r="E1295" s="12" t="str">
        <f t="shared" si="52"/>
        <v>1</v>
      </c>
      <c r="F1295" s="12" t="str">
        <f t="shared" si="53"/>
        <v>13</v>
      </c>
      <c r="G1295" s="30" t="s">
        <v>571</v>
      </c>
      <c r="H1295" s="31" t="s">
        <v>572</v>
      </c>
      <c r="I1295" s="32">
        <v>162000</v>
      </c>
      <c r="J1295" s="32">
        <v>0</v>
      </c>
      <c r="K1295" s="32">
        <v>162000</v>
      </c>
      <c r="L1295" s="32">
        <v>98756.74</v>
      </c>
      <c r="M1295" s="32">
        <v>98756.74</v>
      </c>
      <c r="N1295" s="32">
        <v>84300.94</v>
      </c>
      <c r="O1295" s="32">
        <v>84300.94</v>
      </c>
    </row>
    <row r="1296" spans="1:15" x14ac:dyDescent="0.2">
      <c r="A1296" s="1" t="str">
        <f>MID(Tabla1[[#This Row],[Org 2]],1,2)</f>
        <v>11</v>
      </c>
      <c r="B1296" s="30" t="s">
        <v>277</v>
      </c>
      <c r="C1296" s="30" t="s">
        <v>144</v>
      </c>
      <c r="D1296" s="11" t="str">
        <f>VLOOKUP(Tabla1[[#This Row],[Prog.]],Hoja2!B:C,2,FALSE)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13</v>
      </c>
      <c r="G1296" s="30" t="s">
        <v>452</v>
      </c>
      <c r="H1296" s="31" t="s">
        <v>453</v>
      </c>
      <c r="I1296" s="32">
        <v>2891483</v>
      </c>
      <c r="J1296" s="32">
        <v>0</v>
      </c>
      <c r="K1296" s="32">
        <v>2891483</v>
      </c>
      <c r="L1296" s="32">
        <v>2763891.59</v>
      </c>
      <c r="M1296" s="32">
        <v>2763891.59</v>
      </c>
      <c r="N1296" s="32">
        <v>2456897.21</v>
      </c>
      <c r="O1296" s="32">
        <v>2456897.21</v>
      </c>
    </row>
    <row r="1297" spans="1:15" x14ac:dyDescent="0.2">
      <c r="A1297" s="1" t="str">
        <f>MID(Tabla1[[#This Row],[Org 2]],1,2)</f>
        <v>11</v>
      </c>
      <c r="B1297" s="30" t="s">
        <v>277</v>
      </c>
      <c r="C1297" s="30" t="s">
        <v>144</v>
      </c>
      <c r="D1297" s="11" t="str">
        <f>VLOOKUP(Tabla1[[#This Row],[Prog.]],Hoja2!B:C,2,FALSE)</f>
        <v>Recogida de residuos</v>
      </c>
      <c r="E1297" s="12" t="str">
        <f t="shared" si="54"/>
        <v>1</v>
      </c>
      <c r="F1297" s="12" t="str">
        <f t="shared" si="55"/>
        <v>13</v>
      </c>
      <c r="G1297" s="30" t="s">
        <v>454</v>
      </c>
      <c r="H1297" s="31" t="s">
        <v>455</v>
      </c>
      <c r="I1297" s="32">
        <v>200000</v>
      </c>
      <c r="J1297" s="32">
        <v>405000</v>
      </c>
      <c r="K1297" s="32">
        <v>605000</v>
      </c>
      <c r="L1297" s="32">
        <v>1116924.5900000001</v>
      </c>
      <c r="M1297" s="32">
        <v>1116924.5900000001</v>
      </c>
      <c r="N1297" s="32">
        <v>1005198.88</v>
      </c>
      <c r="O1297" s="32">
        <v>1005198.88</v>
      </c>
    </row>
    <row r="1298" spans="1:15" x14ac:dyDescent="0.2">
      <c r="A1298" s="1" t="str">
        <f>MID(Tabla1[[#This Row],[Org 2]],1,2)</f>
        <v>11</v>
      </c>
      <c r="B1298" s="30" t="s">
        <v>277</v>
      </c>
      <c r="C1298" s="30" t="s">
        <v>144</v>
      </c>
      <c r="D1298" s="11" t="str">
        <f>VLOOKUP(Tabla1[[#This Row],[Prog.]],Hoja2!B:C,2,FALSE)</f>
        <v>Recogida de residuos</v>
      </c>
      <c r="E1298" s="12" t="str">
        <f t="shared" si="54"/>
        <v>1</v>
      </c>
      <c r="F1298" s="12" t="str">
        <f t="shared" si="55"/>
        <v>15</v>
      </c>
      <c r="G1298" s="30" t="s">
        <v>682</v>
      </c>
      <c r="H1298" s="31" t="s">
        <v>683</v>
      </c>
      <c r="I1298" s="32">
        <v>63500</v>
      </c>
      <c r="J1298" s="32">
        <v>0</v>
      </c>
      <c r="K1298" s="32">
        <v>63500</v>
      </c>
      <c r="L1298" s="32">
        <v>61660</v>
      </c>
      <c r="M1298" s="32">
        <v>61660</v>
      </c>
      <c r="N1298" s="32">
        <v>61540.78</v>
      </c>
      <c r="O1298" s="32">
        <v>61540.78</v>
      </c>
    </row>
    <row r="1299" spans="1:15" x14ac:dyDescent="0.2">
      <c r="A1299" s="1" t="str">
        <f>MID(Tabla1[[#This Row],[Org 2]],1,2)</f>
        <v>11</v>
      </c>
      <c r="B1299" s="30" t="s">
        <v>277</v>
      </c>
      <c r="C1299" s="30" t="s">
        <v>144</v>
      </c>
      <c r="D1299" s="11" t="str">
        <f>VLOOKUP(Tabla1[[#This Row],[Prog.]],Hoja2!B:C,2,FALSE)</f>
        <v>Recogida de residuos</v>
      </c>
      <c r="E1299" s="12" t="str">
        <f t="shared" si="54"/>
        <v>2</v>
      </c>
      <c r="F1299" s="12" t="str">
        <f t="shared" si="55"/>
        <v>20</v>
      </c>
      <c r="G1299" s="30" t="s">
        <v>819</v>
      </c>
      <c r="H1299" s="31" t="s">
        <v>820</v>
      </c>
      <c r="I1299" s="32">
        <v>18000</v>
      </c>
      <c r="J1299" s="32">
        <v>-18000</v>
      </c>
      <c r="K1299" s="32">
        <v>0</v>
      </c>
      <c r="L1299" s="32">
        <v>0</v>
      </c>
      <c r="M1299" s="32">
        <v>0</v>
      </c>
      <c r="N1299" s="32">
        <v>0</v>
      </c>
      <c r="O1299" s="32">
        <v>0</v>
      </c>
    </row>
    <row r="1300" spans="1:15" x14ac:dyDescent="0.2">
      <c r="A1300" s="1" t="str">
        <f>MID(Tabla1[[#This Row],[Org 2]],1,2)</f>
        <v>11</v>
      </c>
      <c r="B1300" s="30" t="s">
        <v>277</v>
      </c>
      <c r="C1300" s="30" t="s">
        <v>144</v>
      </c>
      <c r="D1300" s="11" t="str">
        <f>VLOOKUP(Tabla1[[#This Row],[Prog.]],Hoja2!B:C,2,FALSE)</f>
        <v>Recogida de residuos</v>
      </c>
      <c r="E1300" s="12" t="str">
        <f t="shared" si="54"/>
        <v>2</v>
      </c>
      <c r="F1300" s="12" t="str">
        <f t="shared" si="55"/>
        <v>20</v>
      </c>
      <c r="G1300" s="30" t="s">
        <v>458</v>
      </c>
      <c r="H1300" s="31" t="s">
        <v>459</v>
      </c>
      <c r="I1300" s="32">
        <v>1500</v>
      </c>
      <c r="J1300" s="32">
        <v>0</v>
      </c>
      <c r="K1300" s="32">
        <v>1500</v>
      </c>
      <c r="L1300" s="32">
        <v>1102.5999999999999</v>
      </c>
      <c r="M1300" s="32">
        <v>1102.5999999999999</v>
      </c>
      <c r="N1300" s="32">
        <v>826.72</v>
      </c>
      <c r="O1300" s="32">
        <v>826.72</v>
      </c>
    </row>
    <row r="1301" spans="1:15" x14ac:dyDescent="0.2">
      <c r="A1301" s="1" t="str">
        <f>MID(Tabla1[[#This Row],[Org 2]],1,2)</f>
        <v>11</v>
      </c>
      <c r="B1301" s="30" t="s">
        <v>277</v>
      </c>
      <c r="C1301" s="30" t="s">
        <v>144</v>
      </c>
      <c r="D1301" s="11" t="str">
        <f>VLOOKUP(Tabla1[[#This Row],[Prog.]],Hoja2!B:C,2,FALSE)</f>
        <v>Recogida de residuos</v>
      </c>
      <c r="E1301" s="12" t="str">
        <f t="shared" si="54"/>
        <v>2</v>
      </c>
      <c r="F1301" s="12" t="str">
        <f t="shared" si="55"/>
        <v>20</v>
      </c>
      <c r="G1301" s="30" t="s">
        <v>460</v>
      </c>
      <c r="H1301" s="31" t="s">
        <v>461</v>
      </c>
      <c r="I1301" s="32">
        <v>145000</v>
      </c>
      <c r="J1301" s="32">
        <v>48288</v>
      </c>
      <c r="K1301" s="32">
        <v>193288</v>
      </c>
      <c r="L1301" s="32">
        <v>193092</v>
      </c>
      <c r="M1301" s="32">
        <v>193092</v>
      </c>
      <c r="N1301" s="32">
        <v>130771.59</v>
      </c>
      <c r="O1301" s="32">
        <v>130771.59</v>
      </c>
    </row>
    <row r="1302" spans="1:15" x14ac:dyDescent="0.2">
      <c r="A1302" s="1" t="str">
        <f>MID(Tabla1[[#This Row],[Org 2]],1,2)</f>
        <v>11</v>
      </c>
      <c r="B1302" s="30" t="s">
        <v>277</v>
      </c>
      <c r="C1302" s="30" t="s">
        <v>144</v>
      </c>
      <c r="D1302" s="11" t="str">
        <f>VLOOKUP(Tabla1[[#This Row],[Prog.]],Hoja2!B:C,2,FALSE)</f>
        <v>Recogida de residuos</v>
      </c>
      <c r="E1302" s="12" t="str">
        <f t="shared" si="54"/>
        <v>2</v>
      </c>
      <c r="F1302" s="12" t="str">
        <f t="shared" si="55"/>
        <v>21</v>
      </c>
      <c r="G1302" s="30" t="s">
        <v>462</v>
      </c>
      <c r="H1302" s="31" t="s">
        <v>463</v>
      </c>
      <c r="I1302" s="32">
        <v>20000</v>
      </c>
      <c r="J1302" s="32">
        <v>36285</v>
      </c>
      <c r="K1302" s="32">
        <v>56285</v>
      </c>
      <c r="L1302" s="32">
        <v>18595.599999999999</v>
      </c>
      <c r="M1302" s="32">
        <v>18595.599999999999</v>
      </c>
      <c r="N1302" s="32">
        <v>15152.18</v>
      </c>
      <c r="O1302" s="32">
        <v>15152.18</v>
      </c>
    </row>
    <row r="1303" spans="1:15" x14ac:dyDescent="0.2">
      <c r="A1303" s="1" t="str">
        <f>MID(Tabla1[[#This Row],[Org 2]],1,2)</f>
        <v>11</v>
      </c>
      <c r="B1303" s="30" t="s">
        <v>277</v>
      </c>
      <c r="C1303" s="30" t="s">
        <v>144</v>
      </c>
      <c r="D1303" s="11" t="str">
        <f>VLOOKUP(Tabla1[[#This Row],[Prog.]],Hoja2!B:C,2,FALSE)</f>
        <v>Recogida de residuos</v>
      </c>
      <c r="E1303" s="12" t="str">
        <f t="shared" si="54"/>
        <v>2</v>
      </c>
      <c r="F1303" s="12" t="str">
        <f t="shared" si="55"/>
        <v>21</v>
      </c>
      <c r="G1303" s="30" t="s">
        <v>464</v>
      </c>
      <c r="H1303" s="31" t="s">
        <v>465</v>
      </c>
      <c r="I1303" s="32">
        <v>100000</v>
      </c>
      <c r="J1303" s="32">
        <v>0</v>
      </c>
      <c r="K1303" s="32">
        <v>100000</v>
      </c>
      <c r="L1303" s="32">
        <v>146974.45000000001</v>
      </c>
      <c r="M1303" s="32">
        <v>123263.37</v>
      </c>
      <c r="N1303" s="32">
        <v>109333.74</v>
      </c>
      <c r="O1303" s="32">
        <v>109333.74</v>
      </c>
    </row>
    <row r="1304" spans="1:15" x14ac:dyDescent="0.2">
      <c r="A1304" s="1" t="str">
        <f>MID(Tabla1[[#This Row],[Org 2]],1,2)</f>
        <v>11</v>
      </c>
      <c r="B1304" s="30" t="s">
        <v>277</v>
      </c>
      <c r="C1304" s="30" t="s">
        <v>144</v>
      </c>
      <c r="D1304" s="11" t="str">
        <f>VLOOKUP(Tabla1[[#This Row],[Prog.]],Hoja2!B:C,2,FALSE)</f>
        <v>Recogida de residuos</v>
      </c>
      <c r="E1304" s="12" t="str">
        <f t="shared" si="54"/>
        <v>2</v>
      </c>
      <c r="F1304" s="12" t="str">
        <f t="shared" si="55"/>
        <v>21</v>
      </c>
      <c r="G1304" s="30" t="s">
        <v>466</v>
      </c>
      <c r="H1304" s="31" t="s">
        <v>467</v>
      </c>
      <c r="I1304" s="32">
        <v>504330</v>
      </c>
      <c r="J1304" s="32">
        <v>0</v>
      </c>
      <c r="K1304" s="32">
        <v>504330</v>
      </c>
      <c r="L1304" s="32">
        <v>514576.94</v>
      </c>
      <c r="M1304" s="32">
        <v>412882.67</v>
      </c>
      <c r="N1304" s="32">
        <v>398356.97</v>
      </c>
      <c r="O1304" s="32">
        <v>398356.97</v>
      </c>
    </row>
    <row r="1305" spans="1:15" x14ac:dyDescent="0.2">
      <c r="A1305" s="1" t="str">
        <f>MID(Tabla1[[#This Row],[Org 2]],1,2)</f>
        <v>11</v>
      </c>
      <c r="B1305" s="30" t="s">
        <v>277</v>
      </c>
      <c r="C1305" s="30" t="s">
        <v>144</v>
      </c>
      <c r="D1305" s="11" t="str">
        <f>VLOOKUP(Tabla1[[#This Row],[Prog.]],Hoja2!B:C,2,FALSE)</f>
        <v>Recogida de residuos</v>
      </c>
      <c r="E1305" s="12" t="str">
        <f t="shared" si="54"/>
        <v>2</v>
      </c>
      <c r="F1305" s="12" t="str">
        <f t="shared" si="55"/>
        <v>21</v>
      </c>
      <c r="G1305" s="30" t="s">
        <v>923</v>
      </c>
      <c r="H1305" s="31" t="s">
        <v>924</v>
      </c>
      <c r="I1305" s="32">
        <v>40000</v>
      </c>
      <c r="J1305" s="32">
        <v>0</v>
      </c>
      <c r="K1305" s="32">
        <v>40000</v>
      </c>
      <c r="L1305" s="32">
        <v>17641.8</v>
      </c>
      <c r="M1305" s="32">
        <v>17641.8</v>
      </c>
      <c r="N1305" s="32">
        <v>11591.2</v>
      </c>
      <c r="O1305" s="32">
        <v>11591.2</v>
      </c>
    </row>
    <row r="1306" spans="1:15" x14ac:dyDescent="0.2">
      <c r="A1306" s="1" t="str">
        <f>MID(Tabla1[[#This Row],[Org 2]],1,2)</f>
        <v>11</v>
      </c>
      <c r="B1306" s="30" t="s">
        <v>277</v>
      </c>
      <c r="C1306" s="30" t="s">
        <v>144</v>
      </c>
      <c r="D1306" s="11" t="str">
        <f>VLOOKUP(Tabla1[[#This Row],[Prog.]],Hoja2!B:C,2,FALSE)</f>
        <v>Recogida de residuos</v>
      </c>
      <c r="E1306" s="12" t="str">
        <f t="shared" si="54"/>
        <v>2</v>
      </c>
      <c r="F1306" s="12" t="str">
        <f t="shared" si="55"/>
        <v>22</v>
      </c>
      <c r="G1306" s="30" t="s">
        <v>472</v>
      </c>
      <c r="H1306" s="31" t="s">
        <v>473</v>
      </c>
      <c r="I1306" s="32">
        <v>42000</v>
      </c>
      <c r="J1306" s="32">
        <v>0</v>
      </c>
      <c r="K1306" s="32">
        <v>42000</v>
      </c>
      <c r="L1306" s="32">
        <v>40000</v>
      </c>
      <c r="M1306" s="32">
        <v>40000</v>
      </c>
      <c r="N1306" s="32">
        <v>16804.78</v>
      </c>
      <c r="O1306" s="32">
        <v>16804.78</v>
      </c>
    </row>
    <row r="1307" spans="1:15" x14ac:dyDescent="0.2">
      <c r="A1307" s="1" t="str">
        <f>MID(Tabla1[[#This Row],[Org 2]],1,2)</f>
        <v>11</v>
      </c>
      <c r="B1307" s="30" t="s">
        <v>277</v>
      </c>
      <c r="C1307" s="30" t="s">
        <v>144</v>
      </c>
      <c r="D1307" s="11" t="str">
        <f>VLOOKUP(Tabla1[[#This Row],[Prog.]],Hoja2!B:C,2,FALSE)</f>
        <v>Recogida de residuos</v>
      </c>
      <c r="E1307" s="12" t="str">
        <f t="shared" si="54"/>
        <v>2</v>
      </c>
      <c r="F1307" s="12" t="str">
        <f t="shared" si="55"/>
        <v>22</v>
      </c>
      <c r="G1307" s="30" t="s">
        <v>604</v>
      </c>
      <c r="H1307" s="31" t="s">
        <v>605</v>
      </c>
      <c r="I1307" s="32">
        <v>12000</v>
      </c>
      <c r="J1307" s="32">
        <v>0</v>
      </c>
      <c r="K1307" s="32">
        <v>12000</v>
      </c>
      <c r="L1307" s="32">
        <v>4314.2700000000004</v>
      </c>
      <c r="M1307" s="32">
        <v>4314.2700000000004</v>
      </c>
      <c r="N1307" s="32">
        <v>4314.2700000000004</v>
      </c>
      <c r="O1307" s="32">
        <v>4314.2700000000004</v>
      </c>
    </row>
    <row r="1308" spans="1:15" x14ac:dyDescent="0.2">
      <c r="A1308" s="1" t="str">
        <f>MID(Tabla1[[#This Row],[Org 2]],1,2)</f>
        <v>11</v>
      </c>
      <c r="B1308" s="30" t="s">
        <v>277</v>
      </c>
      <c r="C1308" s="30" t="s">
        <v>144</v>
      </c>
      <c r="D1308" s="11" t="str">
        <f>VLOOKUP(Tabla1[[#This Row],[Prog.]],Hoja2!B:C,2,FALSE)</f>
        <v>Recogida de residuos</v>
      </c>
      <c r="E1308" s="12" t="str">
        <f t="shared" si="54"/>
        <v>2</v>
      </c>
      <c r="F1308" s="12" t="str">
        <f t="shared" si="55"/>
        <v>22</v>
      </c>
      <c r="G1308" s="30" t="s">
        <v>606</v>
      </c>
      <c r="H1308" s="31" t="s">
        <v>607</v>
      </c>
      <c r="I1308" s="32">
        <v>40000</v>
      </c>
      <c r="J1308" s="32">
        <v>0</v>
      </c>
      <c r="K1308" s="32">
        <v>40000</v>
      </c>
      <c r="L1308" s="32">
        <v>40000</v>
      </c>
      <c r="M1308" s="32">
        <v>40000</v>
      </c>
      <c r="N1308" s="32">
        <v>21484.080000000002</v>
      </c>
      <c r="O1308" s="32">
        <v>21484.080000000002</v>
      </c>
    </row>
    <row r="1309" spans="1:15" x14ac:dyDescent="0.2">
      <c r="A1309" s="1" t="str">
        <f>MID(Tabla1[[#This Row],[Org 2]],1,2)</f>
        <v>11</v>
      </c>
      <c r="B1309" s="30" t="s">
        <v>277</v>
      </c>
      <c r="C1309" s="30" t="s">
        <v>144</v>
      </c>
      <c r="D1309" s="11" t="str">
        <f>VLOOKUP(Tabla1[[#This Row],[Prog.]],Hoja2!B:C,2,FALSE)</f>
        <v>Recogida de residuos</v>
      </c>
      <c r="E1309" s="12" t="str">
        <f t="shared" si="54"/>
        <v>2</v>
      </c>
      <c r="F1309" s="12" t="str">
        <f t="shared" si="55"/>
        <v>22</v>
      </c>
      <c r="G1309" s="30" t="s">
        <v>576</v>
      </c>
      <c r="H1309" s="31" t="s">
        <v>577</v>
      </c>
      <c r="I1309" s="32">
        <v>1085000</v>
      </c>
      <c r="J1309" s="32">
        <v>0</v>
      </c>
      <c r="K1309" s="32">
        <v>1085000</v>
      </c>
      <c r="L1309" s="32">
        <v>1105000</v>
      </c>
      <c r="M1309" s="32">
        <v>1062523.1100000001</v>
      </c>
      <c r="N1309" s="32">
        <v>678718.2</v>
      </c>
      <c r="O1309" s="32">
        <v>678718.2</v>
      </c>
    </row>
    <row r="1310" spans="1:15" x14ac:dyDescent="0.2">
      <c r="A1310" s="1" t="str">
        <f>MID(Tabla1[[#This Row],[Org 2]],1,2)</f>
        <v>11</v>
      </c>
      <c r="B1310" s="30" t="s">
        <v>277</v>
      </c>
      <c r="C1310" s="30" t="s">
        <v>144</v>
      </c>
      <c r="D1310" s="11" t="str">
        <f>VLOOKUP(Tabla1[[#This Row],[Prog.]],Hoja2!B:C,2,FALSE)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30" t="s">
        <v>578</v>
      </c>
      <c r="H1310" s="31" t="s">
        <v>579</v>
      </c>
      <c r="I1310" s="32">
        <v>170000</v>
      </c>
      <c r="J1310" s="32">
        <v>0</v>
      </c>
      <c r="K1310" s="32">
        <v>170000</v>
      </c>
      <c r="L1310" s="32">
        <v>158646.87</v>
      </c>
      <c r="M1310" s="32">
        <v>157445.20000000001</v>
      </c>
      <c r="N1310" s="32">
        <v>7405.86</v>
      </c>
      <c r="O1310" s="32">
        <v>7405.86</v>
      </c>
    </row>
    <row r="1311" spans="1:15" x14ac:dyDescent="0.2">
      <c r="A1311" s="1" t="str">
        <f>MID(Tabla1[[#This Row],[Org 2]],1,2)</f>
        <v>11</v>
      </c>
      <c r="B1311" s="30" t="s">
        <v>277</v>
      </c>
      <c r="C1311" s="30" t="s">
        <v>144</v>
      </c>
      <c r="D1311" s="11" t="str">
        <f>VLOOKUP(Tabla1[[#This Row],[Prog.]],Hoja2!B:C,2,FALSE)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30" t="s">
        <v>580</v>
      </c>
      <c r="H1311" s="31" t="s">
        <v>581</v>
      </c>
      <c r="I1311" s="32">
        <v>5000</v>
      </c>
      <c r="J1311" s="32">
        <v>0</v>
      </c>
      <c r="K1311" s="32">
        <v>5000</v>
      </c>
      <c r="L1311" s="32">
        <v>2500</v>
      </c>
      <c r="M1311" s="32">
        <v>7.82</v>
      </c>
      <c r="N1311" s="32">
        <v>7.82</v>
      </c>
      <c r="O1311" s="32">
        <v>7.82</v>
      </c>
    </row>
    <row r="1312" spans="1:15" x14ac:dyDescent="0.2">
      <c r="A1312" s="1" t="str">
        <f>MID(Tabla1[[#This Row],[Org 2]],1,2)</f>
        <v>11</v>
      </c>
      <c r="B1312" s="30" t="s">
        <v>277</v>
      </c>
      <c r="C1312" s="30" t="s">
        <v>144</v>
      </c>
      <c r="D1312" s="11" t="str">
        <f>VLOOKUP(Tabla1[[#This Row],[Prog.]],Hoja2!B:C,2,FALSE)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30" t="s">
        <v>947</v>
      </c>
      <c r="H1312" s="31" t="s">
        <v>948</v>
      </c>
      <c r="I1312" s="32">
        <v>0</v>
      </c>
      <c r="J1312" s="32">
        <v>0</v>
      </c>
      <c r="K1312" s="32">
        <v>0</v>
      </c>
      <c r="L1312" s="32">
        <v>0</v>
      </c>
      <c r="M1312" s="32">
        <v>0</v>
      </c>
      <c r="N1312" s="32">
        <v>0</v>
      </c>
      <c r="O1312" s="32">
        <v>0</v>
      </c>
    </row>
    <row r="1313" spans="1:15" x14ac:dyDescent="0.2">
      <c r="A1313" s="1" t="str">
        <f>MID(Tabla1[[#This Row],[Org 2]],1,2)</f>
        <v>11</v>
      </c>
      <c r="B1313" s="30" t="s">
        <v>277</v>
      </c>
      <c r="C1313" s="30" t="s">
        <v>144</v>
      </c>
      <c r="D1313" s="11" t="str">
        <f>VLOOKUP(Tabla1[[#This Row],[Prog.]],Hoja2!B:C,2,FALSE)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30" t="s">
        <v>476</v>
      </c>
      <c r="H1313" s="31" t="s">
        <v>477</v>
      </c>
      <c r="I1313" s="32">
        <v>110000</v>
      </c>
      <c r="J1313" s="32">
        <v>0</v>
      </c>
      <c r="K1313" s="32">
        <v>110000</v>
      </c>
      <c r="L1313" s="32">
        <v>184844.21</v>
      </c>
      <c r="M1313" s="32">
        <v>146129.38</v>
      </c>
      <c r="N1313" s="32">
        <v>118735.19</v>
      </c>
      <c r="O1313" s="32">
        <v>118735.19</v>
      </c>
    </row>
    <row r="1314" spans="1:15" x14ac:dyDescent="0.2">
      <c r="A1314" s="1" t="str">
        <f>MID(Tabla1[[#This Row],[Org 2]],1,2)</f>
        <v>11</v>
      </c>
      <c r="B1314" s="30" t="s">
        <v>277</v>
      </c>
      <c r="C1314" s="30" t="s">
        <v>144</v>
      </c>
      <c r="D1314" s="11" t="str">
        <f>VLOOKUP(Tabla1[[#This Row],[Prog.]],Hoja2!B:C,2,FALSE)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30" t="s">
        <v>925</v>
      </c>
      <c r="H1314" s="31" t="s">
        <v>926</v>
      </c>
      <c r="I1314" s="32">
        <v>10000</v>
      </c>
      <c r="J1314" s="32">
        <v>0</v>
      </c>
      <c r="K1314" s="32">
        <v>10000</v>
      </c>
      <c r="L1314" s="32">
        <v>0</v>
      </c>
      <c r="M1314" s="32">
        <v>0</v>
      </c>
      <c r="N1314" s="32">
        <v>0</v>
      </c>
      <c r="O1314" s="32">
        <v>0</v>
      </c>
    </row>
    <row r="1315" spans="1:15" x14ac:dyDescent="0.2">
      <c r="A1315" s="1" t="str">
        <f>MID(Tabla1[[#This Row],[Org 2]],1,2)</f>
        <v>11</v>
      </c>
      <c r="B1315" s="30" t="s">
        <v>277</v>
      </c>
      <c r="C1315" s="30" t="s">
        <v>144</v>
      </c>
      <c r="D1315" s="11" t="str">
        <f>VLOOKUP(Tabla1[[#This Row],[Prog.]],Hoja2!B:C,2,FALSE)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30" t="s">
        <v>588</v>
      </c>
      <c r="H1315" s="31" t="s">
        <v>589</v>
      </c>
      <c r="I1315" s="32">
        <v>12000</v>
      </c>
      <c r="J1315" s="32">
        <v>0</v>
      </c>
      <c r="K1315" s="32">
        <v>12000</v>
      </c>
      <c r="L1315" s="32">
        <v>11660.9</v>
      </c>
      <c r="M1315" s="32">
        <v>11660.9</v>
      </c>
      <c r="N1315" s="32">
        <v>7929.09</v>
      </c>
      <c r="O1315" s="32">
        <v>7929.09</v>
      </c>
    </row>
    <row r="1316" spans="1:15" x14ac:dyDescent="0.2">
      <c r="A1316" s="1" t="str">
        <f>MID(Tabla1[[#This Row],[Org 2]],1,2)</f>
        <v>11</v>
      </c>
      <c r="B1316" s="30" t="s">
        <v>277</v>
      </c>
      <c r="C1316" s="30" t="s">
        <v>144</v>
      </c>
      <c r="D1316" s="11" t="str">
        <f>VLOOKUP(Tabla1[[#This Row],[Prog.]],Hoja2!B:C,2,FALSE)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30" t="s">
        <v>480</v>
      </c>
      <c r="H1316" s="31" t="s">
        <v>481</v>
      </c>
      <c r="I1316" s="32">
        <v>0</v>
      </c>
      <c r="J1316" s="32">
        <v>18000</v>
      </c>
      <c r="K1316" s="32">
        <v>18000</v>
      </c>
      <c r="L1316" s="32">
        <v>2420</v>
      </c>
      <c r="M1316" s="32">
        <v>2420</v>
      </c>
      <c r="N1316" s="32">
        <v>0</v>
      </c>
      <c r="O1316" s="32">
        <v>0</v>
      </c>
    </row>
    <row r="1317" spans="1:15" x14ac:dyDescent="0.2">
      <c r="A1317" s="1" t="str">
        <f>MID(Tabla1[[#This Row],[Org 2]],1,2)</f>
        <v>11</v>
      </c>
      <c r="B1317" s="30" t="s">
        <v>277</v>
      </c>
      <c r="C1317" s="30" t="s">
        <v>144</v>
      </c>
      <c r="D1317" s="11" t="str">
        <f>VLOOKUP(Tabla1[[#This Row],[Prog.]],Hoja2!B:C,2,FALSE)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30" t="s">
        <v>484</v>
      </c>
      <c r="H1317" s="31" t="s">
        <v>485</v>
      </c>
      <c r="I1317" s="32">
        <v>30000</v>
      </c>
      <c r="J1317" s="32">
        <v>-23000</v>
      </c>
      <c r="K1317" s="32">
        <v>7000</v>
      </c>
      <c r="L1317" s="32">
        <v>100</v>
      </c>
      <c r="M1317" s="32">
        <v>100</v>
      </c>
      <c r="N1317" s="32">
        <v>100</v>
      </c>
      <c r="O1317" s="32">
        <v>100</v>
      </c>
    </row>
    <row r="1318" spans="1:15" x14ac:dyDescent="0.2">
      <c r="A1318" s="1" t="str">
        <f>MID(Tabla1[[#This Row],[Org 2]],1,2)</f>
        <v>11</v>
      </c>
      <c r="B1318" s="30" t="s">
        <v>277</v>
      </c>
      <c r="C1318" s="30" t="s">
        <v>144</v>
      </c>
      <c r="D1318" s="11" t="str">
        <f>VLOOKUP(Tabla1[[#This Row],[Prog.]],Hoja2!B:C,2,FALSE)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30" t="s">
        <v>486</v>
      </c>
      <c r="H1318" s="31" t="s">
        <v>487</v>
      </c>
      <c r="I1318" s="32">
        <v>1175000</v>
      </c>
      <c r="J1318" s="32">
        <v>-201288</v>
      </c>
      <c r="K1318" s="32">
        <v>973712</v>
      </c>
      <c r="L1318" s="32">
        <v>968816.02</v>
      </c>
      <c r="M1318" s="32">
        <v>968816.02</v>
      </c>
      <c r="N1318" s="32">
        <v>583129.82999999996</v>
      </c>
      <c r="O1318" s="32">
        <v>583129.82999999996</v>
      </c>
    </row>
    <row r="1319" spans="1:15" x14ac:dyDescent="0.2">
      <c r="A1319" s="1" t="str">
        <f>MID(Tabla1[[#This Row],[Org 2]],1,2)</f>
        <v>11</v>
      </c>
      <c r="B1319" s="30" t="s">
        <v>277</v>
      </c>
      <c r="C1319" s="30" t="s">
        <v>144</v>
      </c>
      <c r="D1319" s="11" t="str">
        <f>VLOOKUP(Tabla1[[#This Row],[Prog.]],Hoja2!B:C,2,FALSE)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30" t="s">
        <v>488</v>
      </c>
      <c r="H1319" s="31" t="s">
        <v>489</v>
      </c>
      <c r="I1319" s="32">
        <v>48500</v>
      </c>
      <c r="J1319" s="32">
        <v>-22000</v>
      </c>
      <c r="K1319" s="32">
        <v>26500</v>
      </c>
      <c r="L1319" s="32">
        <v>30315.64</v>
      </c>
      <c r="M1319" s="32">
        <v>30315.64</v>
      </c>
      <c r="N1319" s="32">
        <v>21814.87</v>
      </c>
      <c r="O1319" s="32">
        <v>21814.87</v>
      </c>
    </row>
    <row r="1320" spans="1:15" x14ac:dyDescent="0.2">
      <c r="A1320" s="1" t="str">
        <f>MID(Tabla1[[#This Row],[Org 2]],1,2)</f>
        <v>11</v>
      </c>
      <c r="B1320" s="30" t="s">
        <v>277</v>
      </c>
      <c r="C1320" s="30" t="s">
        <v>144</v>
      </c>
      <c r="D1320" s="11" t="str">
        <f>VLOOKUP(Tabla1[[#This Row],[Prog.]],Hoja2!B:C,2,FALSE)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30" t="s">
        <v>490</v>
      </c>
      <c r="H1320" s="31" t="s">
        <v>491</v>
      </c>
      <c r="I1320" s="32">
        <v>705000</v>
      </c>
      <c r="J1320" s="32">
        <v>3825</v>
      </c>
      <c r="K1320" s="32">
        <v>708825</v>
      </c>
      <c r="L1320" s="32">
        <v>608562.18999999994</v>
      </c>
      <c r="M1320" s="32">
        <v>546087.14</v>
      </c>
      <c r="N1320" s="32">
        <v>400576.06</v>
      </c>
      <c r="O1320" s="32">
        <v>400576.06</v>
      </c>
    </row>
    <row r="1321" spans="1:15" x14ac:dyDescent="0.2">
      <c r="A1321" s="1" t="str">
        <f>MID(Tabla1[[#This Row],[Org 2]],1,2)</f>
        <v>11</v>
      </c>
      <c r="B1321" s="30" t="s">
        <v>277</v>
      </c>
      <c r="C1321" s="30" t="s">
        <v>144</v>
      </c>
      <c r="D1321" s="11" t="str">
        <f>VLOOKUP(Tabla1[[#This Row],[Prog.]],Hoja2!B:C,2,FALSE)</f>
        <v>Recogida de residuos</v>
      </c>
      <c r="E1321" s="12" t="str">
        <f t="shared" si="56"/>
        <v>2</v>
      </c>
      <c r="F1321" s="12" t="str">
        <f t="shared" si="57"/>
        <v>23</v>
      </c>
      <c r="G1321" s="30" t="s">
        <v>492</v>
      </c>
      <c r="H1321" s="31" t="s">
        <v>493</v>
      </c>
      <c r="I1321" s="32">
        <v>1000</v>
      </c>
      <c r="J1321" s="32">
        <v>0</v>
      </c>
      <c r="K1321" s="32">
        <v>1000</v>
      </c>
      <c r="L1321" s="32">
        <v>42</v>
      </c>
      <c r="M1321" s="32">
        <v>42</v>
      </c>
      <c r="N1321" s="32">
        <v>42</v>
      </c>
      <c r="O1321" s="32">
        <v>42</v>
      </c>
    </row>
    <row r="1322" spans="1:15" x14ac:dyDescent="0.2">
      <c r="A1322" s="1" t="str">
        <f>MID(Tabla1[[#This Row],[Org 2]],1,2)</f>
        <v>11</v>
      </c>
      <c r="B1322" s="30" t="s">
        <v>277</v>
      </c>
      <c r="C1322" s="30" t="s">
        <v>144</v>
      </c>
      <c r="D1322" s="11" t="str">
        <f>VLOOKUP(Tabla1[[#This Row],[Prog.]],Hoja2!B:C,2,FALSE)</f>
        <v>Recogida de residuos</v>
      </c>
      <c r="E1322" s="12" t="str">
        <f t="shared" si="56"/>
        <v>2</v>
      </c>
      <c r="F1322" s="12" t="str">
        <f t="shared" si="57"/>
        <v>23</v>
      </c>
      <c r="G1322" s="30" t="s">
        <v>494</v>
      </c>
      <c r="H1322" s="31" t="s">
        <v>495</v>
      </c>
      <c r="I1322" s="32">
        <v>1000</v>
      </c>
      <c r="J1322" s="32">
        <v>0</v>
      </c>
      <c r="K1322" s="32">
        <v>1000</v>
      </c>
      <c r="L1322" s="32">
        <v>30.7</v>
      </c>
      <c r="M1322" s="32">
        <v>30.7</v>
      </c>
      <c r="N1322" s="32">
        <v>30.7</v>
      </c>
      <c r="O1322" s="32">
        <v>30.7</v>
      </c>
    </row>
    <row r="1323" spans="1:15" x14ac:dyDescent="0.2">
      <c r="A1323" s="1" t="str">
        <f>MID(Tabla1[[#This Row],[Org 2]],1,2)</f>
        <v>11</v>
      </c>
      <c r="B1323" s="30" t="s">
        <v>277</v>
      </c>
      <c r="C1323" s="30" t="s">
        <v>144</v>
      </c>
      <c r="D1323" s="11" t="str">
        <f>VLOOKUP(Tabla1[[#This Row],[Prog.]],Hoja2!B:C,2,FALSE)</f>
        <v>Recogida de residuos</v>
      </c>
      <c r="E1323" s="12" t="str">
        <f t="shared" si="56"/>
        <v>6</v>
      </c>
      <c r="F1323" s="12" t="str">
        <f t="shared" si="57"/>
        <v>62</v>
      </c>
      <c r="G1323" s="30" t="s">
        <v>538</v>
      </c>
      <c r="H1323" s="31" t="s">
        <v>539</v>
      </c>
      <c r="I1323" s="32">
        <v>403643</v>
      </c>
      <c r="J1323" s="32">
        <v>0</v>
      </c>
      <c r="K1323" s="32">
        <v>403643</v>
      </c>
      <c r="L1323" s="32">
        <v>288472.21000000002</v>
      </c>
      <c r="M1323" s="32">
        <v>212877.46</v>
      </c>
      <c r="N1323" s="32">
        <v>186569.9</v>
      </c>
      <c r="O1323" s="32">
        <v>186569.9</v>
      </c>
    </row>
    <row r="1324" spans="1:15" x14ac:dyDescent="0.2">
      <c r="A1324" s="1" t="str">
        <f>MID(Tabla1[[#This Row],[Org 2]],1,2)</f>
        <v>11</v>
      </c>
      <c r="B1324" s="30" t="s">
        <v>277</v>
      </c>
      <c r="C1324" s="30" t="s">
        <v>144</v>
      </c>
      <c r="D1324" s="11" t="str">
        <f>VLOOKUP(Tabla1[[#This Row],[Prog.]],Hoja2!B:C,2,FALSE)</f>
        <v>Recogida de residuos</v>
      </c>
      <c r="E1324" s="12" t="str">
        <f t="shared" si="56"/>
        <v>6</v>
      </c>
      <c r="F1324" s="12" t="str">
        <f t="shared" si="57"/>
        <v>63</v>
      </c>
      <c r="G1324" s="30" t="s">
        <v>545</v>
      </c>
      <c r="H1324" s="31" t="s">
        <v>539</v>
      </c>
      <c r="I1324" s="32">
        <v>250000</v>
      </c>
      <c r="J1324" s="32">
        <v>0</v>
      </c>
      <c r="K1324" s="32">
        <v>250000</v>
      </c>
      <c r="L1324" s="32">
        <v>238000</v>
      </c>
      <c r="M1324" s="32">
        <v>34131.71</v>
      </c>
      <c r="N1324" s="32">
        <v>34131.71</v>
      </c>
      <c r="O1324" s="32">
        <v>34131.71</v>
      </c>
    </row>
    <row r="1325" spans="1:15" x14ac:dyDescent="0.2">
      <c r="A1325" s="1" t="str">
        <f>MID(Tabla1[[#This Row],[Org 2]],1,2)</f>
        <v>11</v>
      </c>
      <c r="B1325" s="30" t="s">
        <v>277</v>
      </c>
      <c r="C1325" s="30" t="s">
        <v>144</v>
      </c>
      <c r="D1325" s="11" t="str">
        <f>VLOOKUP(Tabla1[[#This Row],[Prog.]],Hoja2!B:C,2,FALSE)</f>
        <v>Recogida de residuos</v>
      </c>
      <c r="E1325" s="12" t="str">
        <f t="shared" ref="E1325:E1331" si="58">LEFT(G1325,1)</f>
        <v>6</v>
      </c>
      <c r="F1325" s="12" t="str">
        <f t="shared" ref="F1325:F1331" si="59">LEFT(G1325,2)</f>
        <v>63</v>
      </c>
      <c r="G1325" s="30" t="s">
        <v>927</v>
      </c>
      <c r="H1325" s="31" t="s">
        <v>922</v>
      </c>
      <c r="I1325" s="32">
        <v>1120562</v>
      </c>
      <c r="J1325" s="32">
        <v>0</v>
      </c>
      <c r="K1325" s="32">
        <v>1120562</v>
      </c>
      <c r="L1325" s="32">
        <v>1132561.6399999999</v>
      </c>
      <c r="M1325" s="32">
        <v>1128998.97</v>
      </c>
      <c r="N1325" s="32">
        <v>1128998.97</v>
      </c>
      <c r="O1325" s="32">
        <v>1128998.97</v>
      </c>
    </row>
    <row r="1326" spans="1:15" x14ac:dyDescent="0.2">
      <c r="A1326" s="1" t="str">
        <f>MID(Tabla1[[#This Row],[Org 2]],1,2)</f>
        <v>11</v>
      </c>
      <c r="B1326" s="30" t="s">
        <v>277</v>
      </c>
      <c r="C1326" s="30" t="s">
        <v>144</v>
      </c>
      <c r="D1326" s="11" t="str">
        <f>VLOOKUP(Tabla1[[#This Row],[Prog.]],Hoja2!B:C,2,FALSE)</f>
        <v>Recogida de residuos</v>
      </c>
      <c r="E1326" s="12" t="str">
        <f t="shared" si="58"/>
        <v>6</v>
      </c>
      <c r="F1326" s="12" t="str">
        <f t="shared" si="59"/>
        <v>64</v>
      </c>
      <c r="G1326" s="30" t="s">
        <v>698</v>
      </c>
      <c r="H1326" s="31" t="s">
        <v>699</v>
      </c>
      <c r="I1326" s="32">
        <v>267212</v>
      </c>
      <c r="J1326" s="32">
        <v>0</v>
      </c>
      <c r="K1326" s="32">
        <v>267212</v>
      </c>
      <c r="L1326" s="32">
        <v>267211.87</v>
      </c>
      <c r="M1326" s="32">
        <v>267211.87</v>
      </c>
      <c r="N1326" s="32">
        <v>0</v>
      </c>
      <c r="O1326" s="32">
        <v>0</v>
      </c>
    </row>
    <row r="1327" spans="1:15" x14ac:dyDescent="0.2">
      <c r="A1327" s="1" t="str">
        <f>MID(Tabla1[[#This Row],[Org 2]],1,2)</f>
        <v>11</v>
      </c>
      <c r="B1327" s="30" t="s">
        <v>277</v>
      </c>
      <c r="C1327" s="30" t="s">
        <v>145</v>
      </c>
      <c r="D1327" s="11" t="str">
        <f>VLOOKUP(Tabla1[[#This Row],[Prog.]],Hoja2!B:C,2,FALSE)</f>
        <v>Limpieza viaria</v>
      </c>
      <c r="E1327" s="12" t="str">
        <f t="shared" si="58"/>
        <v>1</v>
      </c>
      <c r="F1327" s="12" t="str">
        <f t="shared" si="59"/>
        <v>12</v>
      </c>
      <c r="G1327" s="30" t="s">
        <v>435</v>
      </c>
      <c r="H1327" s="31" t="s">
        <v>436</v>
      </c>
      <c r="I1327" s="32">
        <v>34951</v>
      </c>
      <c r="J1327" s="32">
        <v>0</v>
      </c>
      <c r="K1327" s="32">
        <v>34951</v>
      </c>
      <c r="L1327" s="32">
        <v>35153.72</v>
      </c>
      <c r="M1327" s="32">
        <v>35153.72</v>
      </c>
      <c r="N1327" s="32">
        <v>29869.37</v>
      </c>
      <c r="O1327" s="32">
        <v>29869.37</v>
      </c>
    </row>
    <row r="1328" spans="1:15" x14ac:dyDescent="0.2">
      <c r="A1328" s="1" t="str">
        <f>MID(Tabla1[[#This Row],[Org 2]],1,2)</f>
        <v>11</v>
      </c>
      <c r="B1328" s="30" t="s">
        <v>277</v>
      </c>
      <c r="C1328" s="30" t="s">
        <v>145</v>
      </c>
      <c r="D1328" s="11" t="str">
        <f>VLOOKUP(Tabla1[[#This Row],[Prog.]],Hoja2!B:C,2,FALSE)</f>
        <v>Limpieza viaria</v>
      </c>
      <c r="E1328" s="12" t="str">
        <f t="shared" si="58"/>
        <v>1</v>
      </c>
      <c r="F1328" s="12" t="str">
        <f t="shared" si="59"/>
        <v>12</v>
      </c>
      <c r="G1328" s="30" t="s">
        <v>439</v>
      </c>
      <c r="H1328" s="31" t="s">
        <v>440</v>
      </c>
      <c r="I1328" s="32">
        <v>35309</v>
      </c>
      <c r="J1328" s="32">
        <v>0</v>
      </c>
      <c r="K1328" s="32">
        <v>35309</v>
      </c>
      <c r="L1328" s="32">
        <v>23008.2</v>
      </c>
      <c r="M1328" s="32">
        <v>23008.2</v>
      </c>
      <c r="N1328" s="32">
        <v>14510.16</v>
      </c>
      <c r="O1328" s="32">
        <v>14510.16</v>
      </c>
    </row>
    <row r="1329" spans="1:15" x14ac:dyDescent="0.2">
      <c r="A1329" s="1" t="str">
        <f>MID(Tabla1[[#This Row],[Org 2]],1,2)</f>
        <v>11</v>
      </c>
      <c r="B1329" s="30" t="s">
        <v>277</v>
      </c>
      <c r="C1329" s="30" t="s">
        <v>145</v>
      </c>
      <c r="D1329" s="11" t="str">
        <f>VLOOKUP(Tabla1[[#This Row],[Prog.]],Hoja2!B:C,2,FALSE)</f>
        <v>Limpieza viaria</v>
      </c>
      <c r="E1329" s="12" t="str">
        <f t="shared" si="58"/>
        <v>1</v>
      </c>
      <c r="F1329" s="12" t="str">
        <f t="shared" si="59"/>
        <v>12</v>
      </c>
      <c r="G1329" s="30" t="s">
        <v>441</v>
      </c>
      <c r="H1329" s="31" t="s">
        <v>442</v>
      </c>
      <c r="I1329" s="32">
        <v>19952</v>
      </c>
      <c r="J1329" s="32">
        <v>0</v>
      </c>
      <c r="K1329" s="32">
        <v>19952</v>
      </c>
      <c r="L1329" s="32">
        <v>20021.23</v>
      </c>
      <c r="M1329" s="32">
        <v>20021.23</v>
      </c>
      <c r="N1329" s="32">
        <v>16979.61</v>
      </c>
      <c r="O1329" s="32">
        <v>16979.61</v>
      </c>
    </row>
    <row r="1330" spans="1:15" x14ac:dyDescent="0.2">
      <c r="A1330" s="1" t="str">
        <f>MID(Tabla1[[#This Row],[Org 2]],1,2)</f>
        <v>11</v>
      </c>
      <c r="B1330" s="30" t="s">
        <v>277</v>
      </c>
      <c r="C1330" s="30" t="s">
        <v>145</v>
      </c>
      <c r="D1330" s="11" t="str">
        <f>VLOOKUP(Tabla1[[#This Row],[Prog.]],Hoja2!B:C,2,FALSE)</f>
        <v>Limpieza viaria</v>
      </c>
      <c r="E1330" s="12" t="str">
        <f t="shared" si="58"/>
        <v>1</v>
      </c>
      <c r="F1330" s="12" t="str">
        <f t="shared" si="59"/>
        <v>12</v>
      </c>
      <c r="G1330" s="30" t="s">
        <v>443</v>
      </c>
      <c r="H1330" s="31" t="s">
        <v>444</v>
      </c>
      <c r="I1330" s="32">
        <v>4708</v>
      </c>
      <c r="J1330" s="32">
        <v>0</v>
      </c>
      <c r="K1330" s="32">
        <v>4708</v>
      </c>
      <c r="L1330" s="32">
        <v>8816.16</v>
      </c>
      <c r="M1330" s="32">
        <v>8816.16</v>
      </c>
      <c r="N1330" s="32">
        <v>6755.99</v>
      </c>
      <c r="O1330" s="32">
        <v>6755.99</v>
      </c>
    </row>
    <row r="1331" spans="1:15" x14ac:dyDescent="0.2">
      <c r="A1331" s="1" t="str">
        <f>MID(Tabla1[[#This Row],[Org 2]],1,2)</f>
        <v>11</v>
      </c>
      <c r="B1331" s="30" t="s">
        <v>277</v>
      </c>
      <c r="C1331" s="30" t="s">
        <v>145</v>
      </c>
      <c r="D1331" s="11" t="str">
        <f>VLOOKUP(Tabla1[[#This Row],[Prog.]],Hoja2!B:C,2,FALSE)</f>
        <v>Limpieza viaria</v>
      </c>
      <c r="E1331" s="12" t="str">
        <f t="shared" si="58"/>
        <v>1</v>
      </c>
      <c r="F1331" s="12" t="str">
        <f t="shared" si="59"/>
        <v>12</v>
      </c>
      <c r="G1331" s="30" t="s">
        <v>445</v>
      </c>
      <c r="H1331" s="31" t="s">
        <v>446</v>
      </c>
      <c r="I1331" s="32">
        <v>52288</v>
      </c>
      <c r="J1331" s="32">
        <v>0</v>
      </c>
      <c r="K1331" s="32">
        <v>52288</v>
      </c>
      <c r="L1331" s="32">
        <v>55828.37</v>
      </c>
      <c r="M1331" s="32">
        <v>55828.37</v>
      </c>
      <c r="N1331" s="32">
        <v>35856.71</v>
      </c>
      <c r="O1331" s="32">
        <v>35856.71</v>
      </c>
    </row>
    <row r="1332" spans="1:15" x14ac:dyDescent="0.2">
      <c r="A1332" s="1" t="str">
        <f>MID(Tabla1[[#This Row],[Org 2]],1,2)</f>
        <v>11</v>
      </c>
      <c r="B1332" s="30" t="s">
        <v>277</v>
      </c>
      <c r="C1332" s="30" t="s">
        <v>145</v>
      </c>
      <c r="D1332" s="11" t="str">
        <f>VLOOKUP(Tabla1[[#This Row],[Prog.]],Hoja2!B:C,2,FALSE)</f>
        <v>Limpieza viaria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30" t="s">
        <v>447</v>
      </c>
      <c r="H1332" s="31" t="s">
        <v>448</v>
      </c>
      <c r="I1332" s="32">
        <v>123940</v>
      </c>
      <c r="J1332" s="32">
        <v>0</v>
      </c>
      <c r="K1332" s="32">
        <v>123940</v>
      </c>
      <c r="L1332" s="32">
        <v>105739.21</v>
      </c>
      <c r="M1332" s="32">
        <v>105739.21</v>
      </c>
      <c r="N1332" s="32">
        <v>87491.6</v>
      </c>
      <c r="O1332" s="32">
        <v>87491.6</v>
      </c>
    </row>
    <row r="1333" spans="1:15" x14ac:dyDescent="0.2">
      <c r="A1333" s="1" t="str">
        <f>MID(Tabla1[[#This Row],[Org 2]],1,2)</f>
        <v>11</v>
      </c>
      <c r="B1333" s="30" t="s">
        <v>277</v>
      </c>
      <c r="C1333" s="30" t="s">
        <v>145</v>
      </c>
      <c r="D1333" s="11" t="str">
        <f>VLOOKUP(Tabla1[[#This Row],[Prog.]],Hoja2!B:C,2,FALSE)</f>
        <v>Limpieza viaria</v>
      </c>
      <c r="E1333" s="12" t="str">
        <f t="shared" si="60"/>
        <v>1</v>
      </c>
      <c r="F1333" s="12" t="str">
        <f t="shared" si="61"/>
        <v>12</v>
      </c>
      <c r="G1333" s="30" t="s">
        <v>449</v>
      </c>
      <c r="H1333" s="31" t="s">
        <v>450</v>
      </c>
      <c r="I1333" s="32">
        <v>4055</v>
      </c>
      <c r="J1333" s="32">
        <v>0</v>
      </c>
      <c r="K1333" s="32">
        <v>4055</v>
      </c>
      <c r="L1333" s="32">
        <v>6420.88</v>
      </c>
      <c r="M1333" s="32">
        <v>6420.88</v>
      </c>
      <c r="N1333" s="32">
        <v>5089.43</v>
      </c>
      <c r="O1333" s="32">
        <v>5089.43</v>
      </c>
    </row>
    <row r="1334" spans="1:15" x14ac:dyDescent="0.2">
      <c r="A1334" s="1" t="str">
        <f>MID(Tabla1[[#This Row],[Org 2]],1,2)</f>
        <v>11</v>
      </c>
      <c r="B1334" s="30" t="s">
        <v>277</v>
      </c>
      <c r="C1334" s="30" t="s">
        <v>145</v>
      </c>
      <c r="D1334" s="11" t="str">
        <f>VLOOKUP(Tabla1[[#This Row],[Prog.]],Hoja2!B:C,2,FALSE)</f>
        <v>Limpieza viaria</v>
      </c>
      <c r="E1334" s="12" t="str">
        <f t="shared" si="60"/>
        <v>1</v>
      </c>
      <c r="F1334" s="12" t="str">
        <f t="shared" si="61"/>
        <v>13</v>
      </c>
      <c r="G1334" s="30" t="s">
        <v>451</v>
      </c>
      <c r="H1334" s="31" t="s">
        <v>434</v>
      </c>
      <c r="I1334" s="32">
        <v>4026479</v>
      </c>
      <c r="J1334" s="32">
        <v>-100000</v>
      </c>
      <c r="K1334" s="32">
        <v>3926479</v>
      </c>
      <c r="L1334" s="32">
        <v>3219545.46</v>
      </c>
      <c r="M1334" s="32">
        <v>3219545.46</v>
      </c>
      <c r="N1334" s="32">
        <v>2731814.76</v>
      </c>
      <c r="O1334" s="32">
        <v>2731814.76</v>
      </c>
    </row>
    <row r="1335" spans="1:15" x14ac:dyDescent="0.2">
      <c r="A1335" s="1" t="str">
        <f>MID(Tabla1[[#This Row],[Org 2]],1,2)</f>
        <v>11</v>
      </c>
      <c r="B1335" s="30" t="s">
        <v>277</v>
      </c>
      <c r="C1335" s="30" t="s">
        <v>145</v>
      </c>
      <c r="D1335" s="11" t="str">
        <f>VLOOKUP(Tabla1[[#This Row],[Prog.]],Hoja2!B:C,2,FALSE)</f>
        <v>Limpieza viaria</v>
      </c>
      <c r="E1335" s="12" t="str">
        <f t="shared" si="60"/>
        <v>1</v>
      </c>
      <c r="F1335" s="12" t="str">
        <f t="shared" si="61"/>
        <v>13</v>
      </c>
      <c r="G1335" s="30" t="s">
        <v>571</v>
      </c>
      <c r="H1335" s="31" t="s">
        <v>572</v>
      </c>
      <c r="I1335" s="32">
        <v>170000</v>
      </c>
      <c r="J1335" s="32">
        <v>0</v>
      </c>
      <c r="K1335" s="32">
        <v>170000</v>
      </c>
      <c r="L1335" s="32">
        <v>165534.91</v>
      </c>
      <c r="M1335" s="32">
        <v>165534.91</v>
      </c>
      <c r="N1335" s="32">
        <v>147876.57999999999</v>
      </c>
      <c r="O1335" s="32">
        <v>147876.57999999999</v>
      </c>
    </row>
    <row r="1336" spans="1:15" x14ac:dyDescent="0.2">
      <c r="A1336" s="1" t="str">
        <f>MID(Tabla1[[#This Row],[Org 2]],1,2)</f>
        <v>11</v>
      </c>
      <c r="B1336" s="30" t="s">
        <v>277</v>
      </c>
      <c r="C1336" s="30" t="s">
        <v>145</v>
      </c>
      <c r="D1336" s="11" t="str">
        <f>VLOOKUP(Tabla1[[#This Row],[Prog.]],Hoja2!B:C,2,FALSE)</f>
        <v>Limpieza viaria</v>
      </c>
      <c r="E1336" s="12" t="str">
        <f t="shared" si="60"/>
        <v>1</v>
      </c>
      <c r="F1336" s="12" t="str">
        <f t="shared" si="61"/>
        <v>13</v>
      </c>
      <c r="G1336" s="30" t="s">
        <v>452</v>
      </c>
      <c r="H1336" s="31" t="s">
        <v>453</v>
      </c>
      <c r="I1336" s="32">
        <v>4552132</v>
      </c>
      <c r="J1336" s="32">
        <v>0</v>
      </c>
      <c r="K1336" s="32">
        <v>4552132</v>
      </c>
      <c r="L1336" s="32">
        <v>4271340.16</v>
      </c>
      <c r="M1336" s="32">
        <v>4271340.16</v>
      </c>
      <c r="N1336" s="32">
        <v>3787039.7</v>
      </c>
      <c r="O1336" s="32">
        <v>3787039.7</v>
      </c>
    </row>
    <row r="1337" spans="1:15" x14ac:dyDescent="0.2">
      <c r="A1337" s="1" t="str">
        <f>MID(Tabla1[[#This Row],[Org 2]],1,2)</f>
        <v>11</v>
      </c>
      <c r="B1337" s="30" t="s">
        <v>277</v>
      </c>
      <c r="C1337" s="30" t="s">
        <v>145</v>
      </c>
      <c r="D1337" s="11" t="str">
        <f>VLOOKUP(Tabla1[[#This Row],[Prog.]],Hoja2!B:C,2,FALSE)</f>
        <v>Limpieza viaria</v>
      </c>
      <c r="E1337" s="12" t="str">
        <f t="shared" si="60"/>
        <v>1</v>
      </c>
      <c r="F1337" s="12" t="str">
        <f t="shared" si="61"/>
        <v>13</v>
      </c>
      <c r="G1337" s="30" t="s">
        <v>454</v>
      </c>
      <c r="H1337" s="31" t="s">
        <v>455</v>
      </c>
      <c r="I1337" s="32">
        <v>400000</v>
      </c>
      <c r="J1337" s="32">
        <v>695000</v>
      </c>
      <c r="K1337" s="32">
        <v>1095000</v>
      </c>
      <c r="L1337" s="32">
        <v>2026812.73</v>
      </c>
      <c r="M1337" s="32">
        <v>2026812.73</v>
      </c>
      <c r="N1337" s="32">
        <v>2026812.73</v>
      </c>
      <c r="O1337" s="32">
        <v>2026812.73</v>
      </c>
    </row>
    <row r="1338" spans="1:15" x14ac:dyDescent="0.2">
      <c r="A1338" s="1" t="str">
        <f>MID(Tabla1[[#This Row],[Org 2]],1,2)</f>
        <v>11</v>
      </c>
      <c r="B1338" s="30" t="s">
        <v>277</v>
      </c>
      <c r="C1338" s="30" t="s">
        <v>145</v>
      </c>
      <c r="D1338" s="11" t="str">
        <f>VLOOKUP(Tabla1[[#This Row],[Prog.]],Hoja2!B:C,2,FALSE)</f>
        <v>Limpieza viaria</v>
      </c>
      <c r="E1338" s="12" t="str">
        <f t="shared" si="60"/>
        <v>1</v>
      </c>
      <c r="F1338" s="12" t="str">
        <f t="shared" si="61"/>
        <v>15</v>
      </c>
      <c r="G1338" s="30" t="s">
        <v>682</v>
      </c>
      <c r="H1338" s="31" t="s">
        <v>683</v>
      </c>
      <c r="I1338" s="32">
        <v>111200</v>
      </c>
      <c r="J1338" s="32">
        <v>0</v>
      </c>
      <c r="K1338" s="32">
        <v>111200</v>
      </c>
      <c r="L1338" s="32">
        <v>107905</v>
      </c>
      <c r="M1338" s="32">
        <v>107905</v>
      </c>
      <c r="N1338" s="32">
        <v>93398.03</v>
      </c>
      <c r="O1338" s="32">
        <v>93398.03</v>
      </c>
    </row>
    <row r="1339" spans="1:15" x14ac:dyDescent="0.2">
      <c r="A1339" s="1" t="str">
        <f>MID(Tabla1[[#This Row],[Org 2]],1,2)</f>
        <v>11</v>
      </c>
      <c r="B1339" s="30" t="s">
        <v>277</v>
      </c>
      <c r="C1339" s="30" t="s">
        <v>145</v>
      </c>
      <c r="D1339" s="11" t="str">
        <f>VLOOKUP(Tabla1[[#This Row],[Prog.]],Hoja2!B:C,2,FALSE)</f>
        <v>Limpieza viaria</v>
      </c>
      <c r="E1339" s="12" t="str">
        <f t="shared" ref="E1339:E1346" si="62">LEFT(G1339,1)</f>
        <v>2</v>
      </c>
      <c r="F1339" s="12" t="str">
        <f t="shared" ref="F1339:F1346" si="63">LEFT(G1339,2)</f>
        <v>20</v>
      </c>
      <c r="G1339" s="30" t="s">
        <v>819</v>
      </c>
      <c r="H1339" s="31" t="s">
        <v>820</v>
      </c>
      <c r="I1339" s="32">
        <v>10000</v>
      </c>
      <c r="J1339" s="32">
        <v>0</v>
      </c>
      <c r="K1339" s="32">
        <v>10000</v>
      </c>
      <c r="L1339" s="32">
        <v>9002.4</v>
      </c>
      <c r="M1339" s="32">
        <v>9002.4</v>
      </c>
      <c r="N1339" s="32">
        <v>7502</v>
      </c>
      <c r="O1339" s="32">
        <v>6751.8</v>
      </c>
    </row>
    <row r="1340" spans="1:15" x14ac:dyDescent="0.2">
      <c r="A1340" s="1" t="str">
        <f>MID(Tabla1[[#This Row],[Org 2]],1,2)</f>
        <v>11</v>
      </c>
      <c r="B1340" s="30" t="s">
        <v>277</v>
      </c>
      <c r="C1340" s="30" t="s">
        <v>145</v>
      </c>
      <c r="D1340" s="11" t="str">
        <f>VLOOKUP(Tabla1[[#This Row],[Prog.]],Hoja2!B:C,2,FALSE)</f>
        <v>Limpieza viaria</v>
      </c>
      <c r="E1340" s="12" t="str">
        <f t="shared" si="62"/>
        <v>2</v>
      </c>
      <c r="F1340" s="12" t="str">
        <f t="shared" si="63"/>
        <v>20</v>
      </c>
      <c r="G1340" s="30" t="s">
        <v>458</v>
      </c>
      <c r="H1340" s="31" t="s">
        <v>459</v>
      </c>
      <c r="I1340" s="32">
        <v>0</v>
      </c>
      <c r="J1340" s="32">
        <v>65340</v>
      </c>
      <c r="K1340" s="32">
        <v>65340</v>
      </c>
      <c r="L1340" s="32">
        <v>17965.38</v>
      </c>
      <c r="M1340" s="32">
        <v>17965.38</v>
      </c>
      <c r="N1340" s="32">
        <v>10764.72</v>
      </c>
      <c r="O1340" s="32">
        <v>10764.72</v>
      </c>
    </row>
    <row r="1341" spans="1:15" x14ac:dyDescent="0.2">
      <c r="A1341" s="1" t="str">
        <f>MID(Tabla1[[#This Row],[Org 2]],1,2)</f>
        <v>11</v>
      </c>
      <c r="B1341" s="30" t="s">
        <v>277</v>
      </c>
      <c r="C1341" s="30" t="s">
        <v>145</v>
      </c>
      <c r="D1341" s="11" t="str">
        <f>VLOOKUP(Tabla1[[#This Row],[Prog.]],Hoja2!B:C,2,FALSE)</f>
        <v>Limpieza viaria</v>
      </c>
      <c r="E1341" s="12" t="str">
        <f t="shared" si="62"/>
        <v>2</v>
      </c>
      <c r="F1341" s="12" t="str">
        <f t="shared" si="63"/>
        <v>20</v>
      </c>
      <c r="G1341" s="30" t="s">
        <v>460</v>
      </c>
      <c r="H1341" s="31" t="s">
        <v>461</v>
      </c>
      <c r="I1341" s="32">
        <v>5000</v>
      </c>
      <c r="J1341" s="32">
        <v>0</v>
      </c>
      <c r="K1341" s="32">
        <v>5000</v>
      </c>
      <c r="L1341" s="32">
        <v>0</v>
      </c>
      <c r="M1341" s="32">
        <v>0</v>
      </c>
      <c r="N1341" s="32">
        <v>0</v>
      </c>
      <c r="O1341" s="32">
        <v>0</v>
      </c>
    </row>
    <row r="1342" spans="1:15" x14ac:dyDescent="0.2">
      <c r="A1342" s="1" t="str">
        <f>MID(Tabla1[[#This Row],[Org 2]],1,2)</f>
        <v>11</v>
      </c>
      <c r="B1342" s="30" t="s">
        <v>277</v>
      </c>
      <c r="C1342" s="30" t="s">
        <v>145</v>
      </c>
      <c r="D1342" s="11" t="str">
        <f>VLOOKUP(Tabla1[[#This Row],[Prog.]],Hoja2!B:C,2,FALSE)</f>
        <v>Limpieza viaria</v>
      </c>
      <c r="E1342" s="12" t="str">
        <f t="shared" si="62"/>
        <v>2</v>
      </c>
      <c r="F1342" s="12" t="str">
        <f t="shared" si="63"/>
        <v>21</v>
      </c>
      <c r="G1342" s="30" t="s">
        <v>462</v>
      </c>
      <c r="H1342" s="31" t="s">
        <v>463</v>
      </c>
      <c r="I1342" s="32">
        <v>5000</v>
      </c>
      <c r="J1342" s="32">
        <v>0</v>
      </c>
      <c r="K1342" s="32">
        <v>5000</v>
      </c>
      <c r="L1342" s="32">
        <v>25724.77</v>
      </c>
      <c r="M1342" s="32">
        <v>25724.77</v>
      </c>
      <c r="N1342" s="32">
        <v>9220.3700000000008</v>
      </c>
      <c r="O1342" s="32">
        <v>9220.3700000000008</v>
      </c>
    </row>
    <row r="1343" spans="1:15" x14ac:dyDescent="0.2">
      <c r="A1343" s="1" t="str">
        <f>MID(Tabla1[[#This Row],[Org 2]],1,2)</f>
        <v>11</v>
      </c>
      <c r="B1343" s="30" t="s">
        <v>277</v>
      </c>
      <c r="C1343" s="30" t="s">
        <v>145</v>
      </c>
      <c r="D1343" s="11" t="str">
        <f>VLOOKUP(Tabla1[[#This Row],[Prog.]],Hoja2!B:C,2,FALSE)</f>
        <v>Limpieza viaria</v>
      </c>
      <c r="E1343" s="12" t="str">
        <f t="shared" si="62"/>
        <v>2</v>
      </c>
      <c r="F1343" s="12" t="str">
        <f t="shared" si="63"/>
        <v>21</v>
      </c>
      <c r="G1343" s="30" t="s">
        <v>464</v>
      </c>
      <c r="H1343" s="31" t="s">
        <v>465</v>
      </c>
      <c r="I1343" s="32">
        <v>20000</v>
      </c>
      <c r="J1343" s="32">
        <v>0</v>
      </c>
      <c r="K1343" s="32">
        <v>20000</v>
      </c>
      <c r="L1343" s="32">
        <v>10256.41</v>
      </c>
      <c r="M1343" s="32">
        <v>10256.41</v>
      </c>
      <c r="N1343" s="32">
        <v>3398.26</v>
      </c>
      <c r="O1343" s="32">
        <v>3398.26</v>
      </c>
    </row>
    <row r="1344" spans="1:15" x14ac:dyDescent="0.2">
      <c r="A1344" s="1" t="str">
        <f>MID(Tabla1[[#This Row],[Org 2]],1,2)</f>
        <v>11</v>
      </c>
      <c r="B1344" s="30" t="s">
        <v>277</v>
      </c>
      <c r="C1344" s="30" t="s">
        <v>145</v>
      </c>
      <c r="D1344" s="11" t="str">
        <f>VLOOKUP(Tabla1[[#This Row],[Prog.]],Hoja2!B:C,2,FALSE)</f>
        <v>Limpieza viaria</v>
      </c>
      <c r="E1344" s="12" t="str">
        <f t="shared" si="62"/>
        <v>2</v>
      </c>
      <c r="F1344" s="12" t="str">
        <f t="shared" si="63"/>
        <v>21</v>
      </c>
      <c r="G1344" s="30" t="s">
        <v>466</v>
      </c>
      <c r="H1344" s="31" t="s">
        <v>467</v>
      </c>
      <c r="I1344" s="32">
        <v>180000</v>
      </c>
      <c r="J1344" s="32">
        <v>0</v>
      </c>
      <c r="K1344" s="32">
        <v>180000</v>
      </c>
      <c r="L1344" s="32">
        <v>157000</v>
      </c>
      <c r="M1344" s="32">
        <v>122336.68</v>
      </c>
      <c r="N1344" s="32">
        <v>117580.51</v>
      </c>
      <c r="O1344" s="32">
        <v>117580.51</v>
      </c>
    </row>
    <row r="1345" spans="1:15" x14ac:dyDescent="0.2">
      <c r="A1345" s="1" t="str">
        <f>MID(Tabla1[[#This Row],[Org 2]],1,2)</f>
        <v>11</v>
      </c>
      <c r="B1345" s="30" t="s">
        <v>277</v>
      </c>
      <c r="C1345" s="30" t="s">
        <v>145</v>
      </c>
      <c r="D1345" s="11" t="str">
        <f>VLOOKUP(Tabla1[[#This Row],[Prog.]],Hoja2!B:C,2,FALSE)</f>
        <v>Limpieza viaria</v>
      </c>
      <c r="E1345" s="12" t="str">
        <f t="shared" si="62"/>
        <v>2</v>
      </c>
      <c r="F1345" s="12" t="str">
        <f t="shared" si="63"/>
        <v>21</v>
      </c>
      <c r="G1345" s="30" t="s">
        <v>923</v>
      </c>
      <c r="H1345" s="31" t="s">
        <v>924</v>
      </c>
      <c r="I1345" s="32">
        <v>5000</v>
      </c>
      <c r="J1345" s="32">
        <v>0</v>
      </c>
      <c r="K1345" s="32">
        <v>5000</v>
      </c>
      <c r="L1345" s="32">
        <v>0</v>
      </c>
      <c r="M1345" s="32">
        <v>0</v>
      </c>
      <c r="N1345" s="32">
        <v>0</v>
      </c>
      <c r="O1345" s="32">
        <v>0</v>
      </c>
    </row>
    <row r="1346" spans="1:15" x14ac:dyDescent="0.2">
      <c r="A1346" s="1" t="str">
        <f>MID(Tabla1[[#This Row],[Org 2]],1,2)</f>
        <v>11</v>
      </c>
      <c r="B1346" s="30" t="s">
        <v>277</v>
      </c>
      <c r="C1346" s="30" t="s">
        <v>145</v>
      </c>
      <c r="D1346" s="11" t="str">
        <f>VLOOKUP(Tabla1[[#This Row],[Prog.]],Hoja2!B:C,2,FALSE)</f>
        <v>Limpieza viaria</v>
      </c>
      <c r="E1346" s="12" t="str">
        <f t="shared" si="62"/>
        <v>2</v>
      </c>
      <c r="F1346" s="12" t="str">
        <f t="shared" si="63"/>
        <v>22</v>
      </c>
      <c r="G1346" s="30" t="s">
        <v>472</v>
      </c>
      <c r="H1346" s="31" t="s">
        <v>473</v>
      </c>
      <c r="I1346" s="32">
        <v>67000</v>
      </c>
      <c r="J1346" s="32">
        <v>0</v>
      </c>
      <c r="K1346" s="32">
        <v>67000</v>
      </c>
      <c r="L1346" s="32">
        <v>70000</v>
      </c>
      <c r="M1346" s="32">
        <v>70000</v>
      </c>
      <c r="N1346" s="32">
        <v>32891.56</v>
      </c>
      <c r="O1346" s="32">
        <v>32891.56</v>
      </c>
    </row>
    <row r="1347" spans="1:15" x14ac:dyDescent="0.2">
      <c r="A1347" s="1" t="str">
        <f>MID(Tabla1[[#This Row],[Org 2]],1,2)</f>
        <v>11</v>
      </c>
      <c r="B1347" s="30" t="s">
        <v>277</v>
      </c>
      <c r="C1347" s="30" t="s">
        <v>145</v>
      </c>
      <c r="D1347" s="11" t="str">
        <f>VLOOKUP(Tabla1[[#This Row],[Prog.]],Hoja2!B:C,2,FALSE)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30" t="s">
        <v>576</v>
      </c>
      <c r="H1347" s="31" t="s">
        <v>577</v>
      </c>
      <c r="I1347" s="32">
        <v>290000</v>
      </c>
      <c r="J1347" s="32">
        <v>-28094.86</v>
      </c>
      <c r="K1347" s="32">
        <v>261905.14</v>
      </c>
      <c r="L1347" s="32">
        <v>211000</v>
      </c>
      <c r="M1347" s="32">
        <v>211000</v>
      </c>
      <c r="N1347" s="32">
        <v>5762.37</v>
      </c>
      <c r="O1347" s="32">
        <v>5762.37</v>
      </c>
    </row>
    <row r="1348" spans="1:15" x14ac:dyDescent="0.2">
      <c r="A1348" s="1" t="str">
        <f>MID(Tabla1[[#This Row],[Org 2]],1,2)</f>
        <v>11</v>
      </c>
      <c r="B1348" s="30" t="s">
        <v>277</v>
      </c>
      <c r="C1348" s="30" t="s">
        <v>145</v>
      </c>
      <c r="D1348" s="11" t="str">
        <f>VLOOKUP(Tabla1[[#This Row],[Prog.]],Hoja2!B:C,2,FALSE)</f>
        <v>Limpieza viaria</v>
      </c>
      <c r="E1348" s="12" t="str">
        <f t="shared" si="64"/>
        <v>2</v>
      </c>
      <c r="F1348" s="12" t="str">
        <f t="shared" si="65"/>
        <v>22</v>
      </c>
      <c r="G1348" s="30" t="s">
        <v>578</v>
      </c>
      <c r="H1348" s="31" t="s">
        <v>579</v>
      </c>
      <c r="I1348" s="32">
        <v>250000</v>
      </c>
      <c r="J1348" s="32">
        <v>0</v>
      </c>
      <c r="K1348" s="32">
        <v>250000</v>
      </c>
      <c r="L1348" s="32">
        <v>246606.05</v>
      </c>
      <c r="M1348" s="32">
        <v>245809.05</v>
      </c>
      <c r="N1348" s="32">
        <v>10838.46</v>
      </c>
      <c r="O1348" s="32">
        <v>10838.46</v>
      </c>
    </row>
    <row r="1349" spans="1:15" x14ac:dyDescent="0.2">
      <c r="A1349" s="1" t="str">
        <f>MID(Tabla1[[#This Row],[Org 2]],1,2)</f>
        <v>11</v>
      </c>
      <c r="B1349" s="30" t="s">
        <v>277</v>
      </c>
      <c r="C1349" s="30" t="s">
        <v>145</v>
      </c>
      <c r="D1349" s="11" t="str">
        <f>VLOOKUP(Tabla1[[#This Row],[Prog.]],Hoja2!B:C,2,FALSE)</f>
        <v>Limpieza viaria</v>
      </c>
      <c r="E1349" s="12" t="str">
        <f t="shared" si="64"/>
        <v>2</v>
      </c>
      <c r="F1349" s="12" t="str">
        <f t="shared" si="65"/>
        <v>22</v>
      </c>
      <c r="G1349" s="30" t="s">
        <v>680</v>
      </c>
      <c r="H1349" s="31" t="s">
        <v>681</v>
      </c>
      <c r="I1349" s="32">
        <v>3000</v>
      </c>
      <c r="J1349" s="32">
        <v>0</v>
      </c>
      <c r="K1349" s="32">
        <v>3000</v>
      </c>
      <c r="L1349" s="32">
        <v>4714</v>
      </c>
      <c r="M1349" s="32">
        <v>4714</v>
      </c>
      <c r="N1349" s="32">
        <v>4714</v>
      </c>
      <c r="O1349" s="32">
        <v>4714</v>
      </c>
    </row>
    <row r="1350" spans="1:15" x14ac:dyDescent="0.2">
      <c r="A1350" s="1" t="str">
        <f>MID(Tabla1[[#This Row],[Org 2]],1,2)</f>
        <v>11</v>
      </c>
      <c r="B1350" s="30" t="s">
        <v>277</v>
      </c>
      <c r="C1350" s="30" t="s">
        <v>145</v>
      </c>
      <c r="D1350" s="11" t="str">
        <f>VLOOKUP(Tabla1[[#This Row],[Prog.]],Hoja2!B:C,2,FALSE)</f>
        <v>Limpieza viaria</v>
      </c>
      <c r="E1350" s="12" t="str">
        <f t="shared" si="64"/>
        <v>2</v>
      </c>
      <c r="F1350" s="12" t="str">
        <f t="shared" si="65"/>
        <v>22</v>
      </c>
      <c r="G1350" s="30" t="s">
        <v>580</v>
      </c>
      <c r="H1350" s="31" t="s">
        <v>581</v>
      </c>
      <c r="I1350" s="32">
        <v>52000</v>
      </c>
      <c r="J1350" s="32">
        <v>0</v>
      </c>
      <c r="K1350" s="32">
        <v>52000</v>
      </c>
      <c r="L1350" s="32">
        <v>75106.25</v>
      </c>
      <c r="M1350" s="32">
        <v>68432.13</v>
      </c>
      <c r="N1350" s="32">
        <v>25325.88</v>
      </c>
      <c r="O1350" s="32">
        <v>25325.88</v>
      </c>
    </row>
    <row r="1351" spans="1:15" x14ac:dyDescent="0.2">
      <c r="A1351" s="1" t="str">
        <f>MID(Tabla1[[#This Row],[Org 2]],1,2)</f>
        <v>11</v>
      </c>
      <c r="B1351" s="30" t="s">
        <v>277</v>
      </c>
      <c r="C1351" s="30" t="s">
        <v>145</v>
      </c>
      <c r="D1351" s="11" t="str">
        <f>VLOOKUP(Tabla1[[#This Row],[Prog.]],Hoja2!B:C,2,FALSE)</f>
        <v>Limpieza viaria</v>
      </c>
      <c r="E1351" s="12" t="str">
        <f t="shared" si="64"/>
        <v>2</v>
      </c>
      <c r="F1351" s="12" t="str">
        <f t="shared" si="65"/>
        <v>22</v>
      </c>
      <c r="G1351" s="30" t="s">
        <v>476</v>
      </c>
      <c r="H1351" s="31" t="s">
        <v>477</v>
      </c>
      <c r="I1351" s="32">
        <v>50000</v>
      </c>
      <c r="J1351" s="32">
        <v>0</v>
      </c>
      <c r="K1351" s="32">
        <v>50000</v>
      </c>
      <c r="L1351" s="32">
        <v>57221.86</v>
      </c>
      <c r="M1351" s="32">
        <v>56385.38</v>
      </c>
      <c r="N1351" s="32">
        <v>13018.61</v>
      </c>
      <c r="O1351" s="32">
        <v>13018.61</v>
      </c>
    </row>
    <row r="1352" spans="1:15" x14ac:dyDescent="0.2">
      <c r="A1352" s="1" t="str">
        <f>MID(Tabla1[[#This Row],[Org 2]],1,2)</f>
        <v>11</v>
      </c>
      <c r="B1352" s="30" t="s">
        <v>277</v>
      </c>
      <c r="C1352" s="30" t="s">
        <v>145</v>
      </c>
      <c r="D1352" s="11" t="str">
        <f>VLOOKUP(Tabla1[[#This Row],[Prog.]],Hoja2!B:C,2,FALSE)</f>
        <v>Limpieza viaria</v>
      </c>
      <c r="E1352" s="12" t="str">
        <f t="shared" si="64"/>
        <v>2</v>
      </c>
      <c r="F1352" s="12" t="str">
        <f t="shared" si="65"/>
        <v>22</v>
      </c>
      <c r="G1352" s="30" t="s">
        <v>925</v>
      </c>
      <c r="H1352" s="31" t="s">
        <v>926</v>
      </c>
      <c r="I1352" s="32">
        <v>5000</v>
      </c>
      <c r="J1352" s="32">
        <v>0</v>
      </c>
      <c r="K1352" s="32">
        <v>5000</v>
      </c>
      <c r="L1352" s="32">
        <v>0</v>
      </c>
      <c r="M1352" s="32">
        <v>0</v>
      </c>
      <c r="N1352" s="32">
        <v>0</v>
      </c>
      <c r="O1352" s="32">
        <v>0</v>
      </c>
    </row>
    <row r="1353" spans="1:15" x14ac:dyDescent="0.2">
      <c r="A1353" s="1" t="str">
        <f>MID(Tabla1[[#This Row],[Org 2]],1,2)</f>
        <v>11</v>
      </c>
      <c r="B1353" s="30" t="s">
        <v>277</v>
      </c>
      <c r="C1353" s="30" t="s">
        <v>145</v>
      </c>
      <c r="D1353" s="11" t="str">
        <f>VLOOKUP(Tabla1[[#This Row],[Prog.]],Hoja2!B:C,2,FALSE)</f>
        <v>Limpieza viaria</v>
      </c>
      <c r="E1353" s="12" t="str">
        <f t="shared" si="64"/>
        <v>2</v>
      </c>
      <c r="F1353" s="12" t="str">
        <f t="shared" si="65"/>
        <v>22</v>
      </c>
      <c r="G1353" s="30" t="s">
        <v>486</v>
      </c>
      <c r="H1353" s="31" t="s">
        <v>487</v>
      </c>
      <c r="I1353" s="32">
        <v>150000</v>
      </c>
      <c r="J1353" s="32">
        <v>142000</v>
      </c>
      <c r="K1353" s="32">
        <v>292000</v>
      </c>
      <c r="L1353" s="32">
        <v>230551.13</v>
      </c>
      <c r="M1353" s="32">
        <v>230551.13</v>
      </c>
      <c r="N1353" s="32">
        <v>113930.8</v>
      </c>
      <c r="O1353" s="32">
        <v>113930.8</v>
      </c>
    </row>
    <row r="1354" spans="1:15" x14ac:dyDescent="0.2">
      <c r="A1354" s="1" t="str">
        <f>MID(Tabla1[[#This Row],[Org 2]],1,2)</f>
        <v>11</v>
      </c>
      <c r="B1354" s="30" t="s">
        <v>277</v>
      </c>
      <c r="C1354" s="30" t="s">
        <v>145</v>
      </c>
      <c r="D1354" s="11" t="str">
        <f>VLOOKUP(Tabla1[[#This Row],[Prog.]],Hoja2!B:C,2,FALSE)</f>
        <v>Limpieza viaria</v>
      </c>
      <c r="E1354" s="12" t="str">
        <f t="shared" si="64"/>
        <v>2</v>
      </c>
      <c r="F1354" s="12" t="str">
        <f t="shared" si="65"/>
        <v>22</v>
      </c>
      <c r="G1354" s="30" t="s">
        <v>490</v>
      </c>
      <c r="H1354" s="31" t="s">
        <v>491</v>
      </c>
      <c r="I1354" s="32">
        <v>24000</v>
      </c>
      <c r="J1354" s="32">
        <v>0</v>
      </c>
      <c r="K1354" s="32">
        <v>24000</v>
      </c>
      <c r="L1354" s="32">
        <v>3025</v>
      </c>
      <c r="M1354" s="32">
        <v>3025</v>
      </c>
      <c r="N1354" s="32">
        <v>3025</v>
      </c>
      <c r="O1354" s="32">
        <v>3025</v>
      </c>
    </row>
    <row r="1355" spans="1:15" x14ac:dyDescent="0.2">
      <c r="A1355" s="1" t="str">
        <f>MID(Tabla1[[#This Row],[Org 2]],1,2)</f>
        <v>11</v>
      </c>
      <c r="B1355" s="30" t="s">
        <v>277</v>
      </c>
      <c r="C1355" s="30" t="s">
        <v>145</v>
      </c>
      <c r="D1355" s="11" t="str">
        <f>VLOOKUP(Tabla1[[#This Row],[Prog.]],Hoja2!B:C,2,FALSE)</f>
        <v>Limpieza viaria</v>
      </c>
      <c r="E1355" s="12" t="str">
        <f t="shared" ref="E1355:E1358" si="66">LEFT(G1355,1)</f>
        <v>3</v>
      </c>
      <c r="F1355" s="12" t="str">
        <f t="shared" ref="F1355:F1358" si="67">LEFT(G1355,2)</f>
        <v>35</v>
      </c>
      <c r="G1355" s="30" t="s">
        <v>928</v>
      </c>
      <c r="H1355" s="31" t="s">
        <v>929</v>
      </c>
      <c r="I1355" s="32">
        <v>0</v>
      </c>
      <c r="J1355" s="32">
        <v>0</v>
      </c>
      <c r="K1355" s="32">
        <v>0</v>
      </c>
      <c r="L1355" s="32">
        <v>0</v>
      </c>
      <c r="M1355" s="32">
        <v>0</v>
      </c>
      <c r="N1355" s="32">
        <v>0</v>
      </c>
      <c r="O1355" s="32">
        <v>0</v>
      </c>
    </row>
    <row r="1356" spans="1:15" x14ac:dyDescent="0.2">
      <c r="A1356" s="1" t="str">
        <f>MID(Tabla1[[#This Row],[Org 2]],1,2)</f>
        <v>11</v>
      </c>
      <c r="B1356" s="30" t="s">
        <v>277</v>
      </c>
      <c r="C1356" s="30" t="s">
        <v>145</v>
      </c>
      <c r="D1356" s="11" t="str">
        <f>VLOOKUP(Tabla1[[#This Row],[Prog.]],Hoja2!B:C,2,FALSE)</f>
        <v>Limpieza viaria</v>
      </c>
      <c r="E1356" s="12" t="str">
        <f t="shared" si="66"/>
        <v>6</v>
      </c>
      <c r="F1356" s="12" t="str">
        <f t="shared" si="67"/>
        <v>62</v>
      </c>
      <c r="G1356" s="30" t="s">
        <v>536</v>
      </c>
      <c r="H1356" s="31" t="s">
        <v>537</v>
      </c>
      <c r="I1356" s="32">
        <v>50000</v>
      </c>
      <c r="J1356" s="32">
        <v>53970</v>
      </c>
      <c r="K1356" s="32">
        <v>103970</v>
      </c>
      <c r="L1356" s="32">
        <v>47904.17</v>
      </c>
      <c r="M1356" s="32">
        <v>47904.17</v>
      </c>
      <c r="N1356" s="32">
        <v>0</v>
      </c>
      <c r="O1356" s="32">
        <v>0</v>
      </c>
    </row>
    <row r="1357" spans="1:15" x14ac:dyDescent="0.2">
      <c r="A1357" s="1" t="str">
        <f>MID(Tabla1[[#This Row],[Org 2]],1,2)</f>
        <v>11</v>
      </c>
      <c r="B1357" s="30" t="s">
        <v>277</v>
      </c>
      <c r="C1357" s="30" t="s">
        <v>145</v>
      </c>
      <c r="D1357" s="11" t="str">
        <f>VLOOKUP(Tabla1[[#This Row],[Prog.]],Hoja2!B:C,2,FALSE)</f>
        <v>Limpieza viaria</v>
      </c>
      <c r="E1357" s="12" t="str">
        <f t="shared" si="66"/>
        <v>6</v>
      </c>
      <c r="F1357" s="12" t="str">
        <f t="shared" si="67"/>
        <v>62</v>
      </c>
      <c r="G1357" s="30" t="s">
        <v>538</v>
      </c>
      <c r="H1357" s="31" t="s">
        <v>539</v>
      </c>
      <c r="I1357" s="32">
        <v>32670</v>
      </c>
      <c r="J1357" s="32">
        <v>54250</v>
      </c>
      <c r="K1357" s="32">
        <v>86920</v>
      </c>
      <c r="L1357" s="32">
        <v>71042.78</v>
      </c>
      <c r="M1357" s="32">
        <v>38372.78</v>
      </c>
      <c r="N1357" s="32">
        <v>21193.63</v>
      </c>
      <c r="O1357" s="32">
        <v>21193.63</v>
      </c>
    </row>
    <row r="1358" spans="1:15" x14ac:dyDescent="0.2">
      <c r="A1358" s="1" t="str">
        <f>MID(Tabla1[[#This Row],[Org 2]],1,2)</f>
        <v>11</v>
      </c>
      <c r="B1358" s="30" t="s">
        <v>277</v>
      </c>
      <c r="C1358" s="30" t="s">
        <v>145</v>
      </c>
      <c r="D1358" s="11" t="str">
        <f>VLOOKUP(Tabla1[[#This Row],[Prog.]],Hoja2!B:C,2,FALSE)</f>
        <v>Limpieza viaria</v>
      </c>
      <c r="E1358" s="12" t="str">
        <f t="shared" si="66"/>
        <v>6</v>
      </c>
      <c r="F1358" s="12" t="str">
        <f t="shared" si="67"/>
        <v>62</v>
      </c>
      <c r="G1358" s="30" t="s">
        <v>540</v>
      </c>
      <c r="H1358" s="31" t="s">
        <v>541</v>
      </c>
      <c r="I1358" s="32">
        <v>0</v>
      </c>
      <c r="J1358" s="32">
        <v>9944.86</v>
      </c>
      <c r="K1358" s="32">
        <v>9944.86</v>
      </c>
      <c r="L1358" s="32">
        <v>9944.86</v>
      </c>
      <c r="M1358" s="32">
        <v>9944.86</v>
      </c>
      <c r="N1358" s="32">
        <v>0</v>
      </c>
      <c r="O1358" s="32">
        <v>0</v>
      </c>
    </row>
    <row r="1359" spans="1:15" x14ac:dyDescent="0.2">
      <c r="A1359" s="1" t="str">
        <f>MID(Tabla1[[#This Row],[Org 2]],1,2)</f>
        <v>11</v>
      </c>
      <c r="B1359" s="30" t="s">
        <v>277</v>
      </c>
      <c r="C1359" s="30" t="s">
        <v>145</v>
      </c>
      <c r="D1359" s="11" t="str">
        <f>VLOOKUP(Tabla1[[#This Row],[Prog.]],Hoja2!B:C,2,FALSE)</f>
        <v>Limpieza viaria</v>
      </c>
      <c r="E1359" s="12" t="str">
        <f t="shared" ref="E1359:E1366" si="68">LEFT(G1359,1)</f>
        <v>6</v>
      </c>
      <c r="F1359" s="12" t="str">
        <f t="shared" ref="F1359:F1366" si="69">LEFT(G1359,2)</f>
        <v>62</v>
      </c>
      <c r="G1359" s="30" t="s">
        <v>542</v>
      </c>
      <c r="H1359" s="31" t="s">
        <v>543</v>
      </c>
      <c r="I1359" s="32">
        <v>0</v>
      </c>
      <c r="J1359" s="32">
        <v>18150</v>
      </c>
      <c r="K1359" s="32">
        <v>18150</v>
      </c>
      <c r="L1359" s="32">
        <v>18146.55</v>
      </c>
      <c r="M1359" s="32">
        <v>18146.55</v>
      </c>
      <c r="N1359" s="32">
        <v>0</v>
      </c>
      <c r="O1359" s="32">
        <v>0</v>
      </c>
    </row>
    <row r="1360" spans="1:15" x14ac:dyDescent="0.2">
      <c r="A1360" s="1" t="str">
        <f>MID(Tabla1[[#This Row],[Org 2]],1,2)</f>
        <v>11</v>
      </c>
      <c r="B1360" s="30" t="s">
        <v>277</v>
      </c>
      <c r="C1360" s="30" t="s">
        <v>145</v>
      </c>
      <c r="D1360" s="11" t="str">
        <f>VLOOKUP(Tabla1[[#This Row],[Prog.]],Hoja2!B:C,2,FALSE)</f>
        <v>Limpieza viaria</v>
      </c>
      <c r="E1360" s="12" t="str">
        <f t="shared" si="68"/>
        <v>6</v>
      </c>
      <c r="F1360" s="12" t="str">
        <f t="shared" si="69"/>
        <v>63</v>
      </c>
      <c r="G1360" s="30" t="s">
        <v>749</v>
      </c>
      <c r="H1360" s="31" t="s">
        <v>541</v>
      </c>
      <c r="I1360" s="32">
        <v>25000</v>
      </c>
      <c r="J1360" s="32">
        <v>0</v>
      </c>
      <c r="K1360" s="32">
        <v>25000</v>
      </c>
      <c r="L1360" s="32">
        <v>21831.57</v>
      </c>
      <c r="M1360" s="32">
        <v>21831.57</v>
      </c>
      <c r="N1360" s="32">
        <v>0</v>
      </c>
      <c r="O1360" s="32">
        <v>0</v>
      </c>
    </row>
    <row r="1361" spans="1:15" x14ac:dyDescent="0.2">
      <c r="A1361" s="1" t="str">
        <f>MID(Tabla1[[#This Row],[Org 2]],1,2)</f>
        <v>11</v>
      </c>
      <c r="B1361" s="30" t="s">
        <v>277</v>
      </c>
      <c r="C1361" s="30" t="s">
        <v>146</v>
      </c>
      <c r="D1361" s="11" t="str">
        <f>VLOOKUP(Tabla1[[#This Row],[Prog.]],Hoja2!B:C,2,FALSE)</f>
        <v>Protección de la salubridad pública</v>
      </c>
      <c r="E1361" s="12" t="str">
        <f t="shared" si="68"/>
        <v>1</v>
      </c>
      <c r="F1361" s="12" t="str">
        <f t="shared" si="69"/>
        <v>12</v>
      </c>
      <c r="G1361" s="30" t="s">
        <v>435</v>
      </c>
      <c r="H1361" s="31" t="s">
        <v>436</v>
      </c>
      <c r="I1361" s="32">
        <v>142717</v>
      </c>
      <c r="J1361" s="32">
        <v>-33000</v>
      </c>
      <c r="K1361" s="32">
        <v>109717</v>
      </c>
      <c r="L1361" s="32">
        <v>85975.78</v>
      </c>
      <c r="M1361" s="32">
        <v>85975.78</v>
      </c>
      <c r="N1361" s="32">
        <v>68985.73</v>
      </c>
      <c r="O1361" s="32">
        <v>68985.73</v>
      </c>
    </row>
    <row r="1362" spans="1:15" x14ac:dyDescent="0.2">
      <c r="A1362" s="1" t="str">
        <f>MID(Tabla1[[#This Row],[Org 2]],1,2)</f>
        <v>11</v>
      </c>
      <c r="B1362" s="30" t="s">
        <v>277</v>
      </c>
      <c r="C1362" s="30" t="s">
        <v>146</v>
      </c>
      <c r="D1362" s="11" t="str">
        <f>VLOOKUP(Tabla1[[#This Row],[Prog.]],Hoja2!B:C,2,FALSE)</f>
        <v>Protección de la salubridad pública</v>
      </c>
      <c r="E1362" s="12" t="str">
        <f t="shared" si="68"/>
        <v>1</v>
      </c>
      <c r="F1362" s="12" t="str">
        <f t="shared" si="69"/>
        <v>12</v>
      </c>
      <c r="G1362" s="30" t="s">
        <v>437</v>
      </c>
      <c r="H1362" s="31" t="s">
        <v>438</v>
      </c>
      <c r="I1362" s="32">
        <v>15367</v>
      </c>
      <c r="J1362" s="32">
        <v>0</v>
      </c>
      <c r="K1362" s="32">
        <v>15367</v>
      </c>
      <c r="L1362" s="32">
        <v>14911.41</v>
      </c>
      <c r="M1362" s="32">
        <v>14911.41</v>
      </c>
      <c r="N1362" s="32">
        <v>3366.86</v>
      </c>
      <c r="O1362" s="32">
        <v>3366.86</v>
      </c>
    </row>
    <row r="1363" spans="1:15" x14ac:dyDescent="0.2">
      <c r="A1363" s="1" t="str">
        <f>MID(Tabla1[[#This Row],[Org 2]],1,2)</f>
        <v>11</v>
      </c>
      <c r="B1363" s="30" t="s">
        <v>277</v>
      </c>
      <c r="C1363" s="30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30" t="s">
        <v>439</v>
      </c>
      <c r="H1363" s="31" t="s">
        <v>440</v>
      </c>
      <c r="I1363" s="32">
        <v>35309</v>
      </c>
      <c r="J1363" s="32">
        <v>0</v>
      </c>
      <c r="K1363" s="32">
        <v>35309</v>
      </c>
      <c r="L1363" s="32">
        <v>23725.48</v>
      </c>
      <c r="M1363" s="32">
        <v>23725.48</v>
      </c>
      <c r="N1363" s="32">
        <v>11302.13</v>
      </c>
      <c r="O1363" s="32">
        <v>11302.13</v>
      </c>
    </row>
    <row r="1364" spans="1:15" x14ac:dyDescent="0.2">
      <c r="A1364" s="1" t="str">
        <f>MID(Tabla1[[#This Row],[Org 2]],1,2)</f>
        <v>11</v>
      </c>
      <c r="B1364" s="30" t="s">
        <v>277</v>
      </c>
      <c r="C1364" s="30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1</v>
      </c>
      <c r="F1364" s="12" t="str">
        <f t="shared" si="69"/>
        <v>12</v>
      </c>
      <c r="G1364" s="30" t="s">
        <v>441</v>
      </c>
      <c r="H1364" s="31" t="s">
        <v>442</v>
      </c>
      <c r="I1364" s="32">
        <v>29928</v>
      </c>
      <c r="J1364" s="32">
        <v>0</v>
      </c>
      <c r="K1364" s="32">
        <v>29928</v>
      </c>
      <c r="L1364" s="32">
        <v>29077.81</v>
      </c>
      <c r="M1364" s="32">
        <v>29077.81</v>
      </c>
      <c r="N1364" s="32">
        <v>23574.85</v>
      </c>
      <c r="O1364" s="32">
        <v>23574.85</v>
      </c>
    </row>
    <row r="1365" spans="1:15" x14ac:dyDescent="0.2">
      <c r="A1365" s="1" t="str">
        <f>MID(Tabla1[[#This Row],[Org 2]],1,2)</f>
        <v>11</v>
      </c>
      <c r="B1365" s="30" t="s">
        <v>277</v>
      </c>
      <c r="C1365" s="30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30" t="s">
        <v>443</v>
      </c>
      <c r="H1365" s="31" t="s">
        <v>444</v>
      </c>
      <c r="I1365" s="32">
        <v>40512</v>
      </c>
      <c r="J1365" s="32">
        <v>0</v>
      </c>
      <c r="K1365" s="32">
        <v>40512</v>
      </c>
      <c r="L1365" s="32">
        <v>40961.949999999997</v>
      </c>
      <c r="M1365" s="32">
        <v>40961.949999999997</v>
      </c>
      <c r="N1365" s="32">
        <v>27760.81</v>
      </c>
      <c r="O1365" s="32">
        <v>27760.81</v>
      </c>
    </row>
    <row r="1366" spans="1:15" x14ac:dyDescent="0.2">
      <c r="A1366" s="1" t="str">
        <f>MID(Tabla1[[#This Row],[Org 2]],1,2)</f>
        <v>11</v>
      </c>
      <c r="B1366" s="30" t="s">
        <v>277</v>
      </c>
      <c r="C1366" s="30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1</v>
      </c>
      <c r="F1366" s="12" t="str">
        <f t="shared" si="69"/>
        <v>12</v>
      </c>
      <c r="G1366" s="30" t="s">
        <v>445</v>
      </c>
      <c r="H1366" s="31" t="s">
        <v>446</v>
      </c>
      <c r="I1366" s="32">
        <v>123228</v>
      </c>
      <c r="J1366" s="32">
        <v>0</v>
      </c>
      <c r="K1366" s="32">
        <v>123228</v>
      </c>
      <c r="L1366" s="32">
        <v>77217.73</v>
      </c>
      <c r="M1366" s="32">
        <v>77217.73</v>
      </c>
      <c r="N1366" s="32">
        <v>61308.22</v>
      </c>
      <c r="O1366" s="32">
        <v>61308.22</v>
      </c>
    </row>
    <row r="1367" spans="1:15" x14ac:dyDescent="0.2">
      <c r="A1367" s="19" t="str">
        <f>MID(Tabla1[[#This Row],[Org 2]],1,2)</f>
        <v>11</v>
      </c>
      <c r="B1367" s="30" t="s">
        <v>277</v>
      </c>
      <c r="C1367" s="30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30" t="s">
        <v>447</v>
      </c>
      <c r="H1367" s="31" t="s">
        <v>448</v>
      </c>
      <c r="I1367" s="32">
        <v>310431</v>
      </c>
      <c r="J1367" s="32">
        <v>-67000</v>
      </c>
      <c r="K1367" s="32">
        <v>243431</v>
      </c>
      <c r="L1367" s="32">
        <v>249675.61</v>
      </c>
      <c r="M1367" s="32">
        <v>249675.61</v>
      </c>
      <c r="N1367" s="32">
        <v>217552.83</v>
      </c>
      <c r="O1367" s="32">
        <v>217552.83</v>
      </c>
    </row>
    <row r="1368" spans="1:15" x14ac:dyDescent="0.2">
      <c r="A1368" s="19" t="str">
        <f>MID(Tabla1[[#This Row],[Org 2]],1,2)</f>
        <v>11</v>
      </c>
      <c r="B1368" s="30" t="s">
        <v>277</v>
      </c>
      <c r="C1368" s="30" t="s">
        <v>146</v>
      </c>
      <c r="D1368" s="13" t="str">
        <f>VLOOKUP(Tabla1[[#This Row],[Prog.]],Hoja2!B:C,2,FALSE)</f>
        <v>Protección de la salubridad pública</v>
      </c>
      <c r="E1368" s="12" t="str">
        <f t="shared" si="70"/>
        <v>1</v>
      </c>
      <c r="F1368" s="12" t="str">
        <f t="shared" si="71"/>
        <v>12</v>
      </c>
      <c r="G1368" s="30" t="s">
        <v>449</v>
      </c>
      <c r="H1368" s="31" t="s">
        <v>450</v>
      </c>
      <c r="I1368" s="32">
        <v>20881</v>
      </c>
      <c r="J1368" s="32">
        <v>0</v>
      </c>
      <c r="K1368" s="32">
        <v>20881</v>
      </c>
      <c r="L1368" s="32">
        <v>22302.06</v>
      </c>
      <c r="M1368" s="32">
        <v>22302.06</v>
      </c>
      <c r="N1368" s="32">
        <v>15683.5</v>
      </c>
      <c r="O1368" s="32">
        <v>15683.5</v>
      </c>
    </row>
    <row r="1369" spans="1:15" x14ac:dyDescent="0.2">
      <c r="A1369" s="19" t="str">
        <f>MID(Tabla1[[#This Row],[Org 2]],1,2)</f>
        <v>11</v>
      </c>
      <c r="B1369" s="30" t="s">
        <v>277</v>
      </c>
      <c r="C1369" s="30" t="s">
        <v>146</v>
      </c>
      <c r="D1369" s="13" t="str">
        <f>VLOOKUP(Tabla1[[#This Row],[Prog.]],Hoja2!B:C,2,FALSE)</f>
        <v>Protección de la salubridad pública</v>
      </c>
      <c r="E1369" s="12" t="str">
        <f t="shared" ref="E1369:E1384" si="72">LEFT(G1369,1)</f>
        <v>1</v>
      </c>
      <c r="F1369" s="12" t="str">
        <f t="shared" ref="F1369:F1384" si="73">LEFT(G1369,2)</f>
        <v>13</v>
      </c>
      <c r="G1369" s="30" t="s">
        <v>451</v>
      </c>
      <c r="H1369" s="31" t="s">
        <v>434</v>
      </c>
      <c r="I1369" s="32">
        <v>269577</v>
      </c>
      <c r="J1369" s="32">
        <v>0</v>
      </c>
      <c r="K1369" s="32">
        <v>269577</v>
      </c>
      <c r="L1369" s="32">
        <v>242744.44</v>
      </c>
      <c r="M1369" s="32">
        <v>242744.44</v>
      </c>
      <c r="N1369" s="32">
        <v>206880.59</v>
      </c>
      <c r="O1369" s="32">
        <v>206880.59</v>
      </c>
    </row>
    <row r="1370" spans="1:15" x14ac:dyDescent="0.2">
      <c r="A1370" s="19" t="str">
        <f>MID(Tabla1[[#This Row],[Org 2]],1,2)</f>
        <v>11</v>
      </c>
      <c r="B1370" s="30" t="s">
        <v>277</v>
      </c>
      <c r="C1370" s="30" t="s">
        <v>146</v>
      </c>
      <c r="D1370" s="13" t="str">
        <f>VLOOKUP(Tabla1[[#This Row],[Prog.]],Hoja2!B:C,2,FALSE)</f>
        <v>Protección de la salubridad pública</v>
      </c>
      <c r="E1370" s="12" t="str">
        <f t="shared" si="72"/>
        <v>1</v>
      </c>
      <c r="F1370" s="12" t="str">
        <f t="shared" si="73"/>
        <v>13</v>
      </c>
      <c r="G1370" s="30" t="s">
        <v>571</v>
      </c>
      <c r="H1370" s="31" t="s">
        <v>572</v>
      </c>
      <c r="I1370" s="32">
        <v>3000</v>
      </c>
      <c r="J1370" s="32">
        <v>0</v>
      </c>
      <c r="K1370" s="32">
        <v>3000</v>
      </c>
      <c r="L1370" s="32">
        <v>0</v>
      </c>
      <c r="M1370" s="32">
        <v>0</v>
      </c>
      <c r="N1370" s="32">
        <v>0</v>
      </c>
      <c r="O1370" s="32">
        <v>0</v>
      </c>
    </row>
    <row r="1371" spans="1:15" x14ac:dyDescent="0.2">
      <c r="A1371" s="19" t="str">
        <f>MID(Tabla1[[#This Row],[Org 2]],1,2)</f>
        <v>11</v>
      </c>
      <c r="B1371" s="30" t="s">
        <v>277</v>
      </c>
      <c r="C1371" s="30" t="s">
        <v>146</v>
      </c>
      <c r="D1371" s="13" t="str">
        <f>VLOOKUP(Tabla1[[#This Row],[Prog.]],Hoja2!B:C,2,FALSE)</f>
        <v>Protección de la salubridad pública</v>
      </c>
      <c r="E1371" s="12" t="str">
        <f t="shared" si="72"/>
        <v>1</v>
      </c>
      <c r="F1371" s="12" t="str">
        <f t="shared" si="73"/>
        <v>13</v>
      </c>
      <c r="G1371" s="30" t="s">
        <v>452</v>
      </c>
      <c r="H1371" s="31" t="s">
        <v>453</v>
      </c>
      <c r="I1371" s="32">
        <v>286265</v>
      </c>
      <c r="J1371" s="32">
        <v>0</v>
      </c>
      <c r="K1371" s="32">
        <v>286265</v>
      </c>
      <c r="L1371" s="32">
        <v>285272.26</v>
      </c>
      <c r="M1371" s="32">
        <v>285272.26</v>
      </c>
      <c r="N1371" s="32">
        <v>247852.82</v>
      </c>
      <c r="O1371" s="32">
        <v>247852.82</v>
      </c>
    </row>
    <row r="1372" spans="1:15" x14ac:dyDescent="0.2">
      <c r="A1372" s="19" t="str">
        <f>MID(Tabla1[[#This Row],[Org 2]],1,2)</f>
        <v>11</v>
      </c>
      <c r="B1372" s="30" t="s">
        <v>277</v>
      </c>
      <c r="C1372" s="30" t="s">
        <v>146</v>
      </c>
      <c r="D1372" s="13" t="str">
        <f>VLOOKUP(Tabla1[[#This Row],[Prog.]],Hoja2!B:C,2,FALSE)</f>
        <v>Protección de la salubridad pública</v>
      </c>
      <c r="E1372" s="12" t="str">
        <f t="shared" si="72"/>
        <v>1</v>
      </c>
      <c r="F1372" s="12" t="str">
        <f t="shared" si="73"/>
        <v>13</v>
      </c>
      <c r="G1372" s="30" t="s">
        <v>454</v>
      </c>
      <c r="H1372" s="31" t="s">
        <v>455</v>
      </c>
      <c r="I1372" s="32">
        <v>0</v>
      </c>
      <c r="J1372" s="32">
        <v>0</v>
      </c>
      <c r="K1372" s="32">
        <v>0</v>
      </c>
      <c r="L1372" s="32">
        <v>0</v>
      </c>
      <c r="M1372" s="32">
        <v>0</v>
      </c>
      <c r="N1372" s="32">
        <v>0</v>
      </c>
      <c r="O1372" s="32">
        <v>0</v>
      </c>
    </row>
    <row r="1373" spans="1:15" x14ac:dyDescent="0.2">
      <c r="A1373" s="19" t="str">
        <f>MID(Tabla1[[#This Row],[Org 2]],1,2)</f>
        <v>11</v>
      </c>
      <c r="B1373" s="30" t="s">
        <v>277</v>
      </c>
      <c r="C1373" s="30" t="s">
        <v>146</v>
      </c>
      <c r="D1373" s="13" t="str">
        <f>VLOOKUP(Tabla1[[#This Row],[Prog.]],Hoja2!B:C,2,FALSE)</f>
        <v>Protección de la salubridad pública</v>
      </c>
      <c r="E1373" s="12" t="str">
        <f t="shared" si="72"/>
        <v>1</v>
      </c>
      <c r="F1373" s="12" t="str">
        <f t="shared" si="73"/>
        <v>15</v>
      </c>
      <c r="G1373" s="30" t="s">
        <v>573</v>
      </c>
      <c r="H1373" s="31" t="s">
        <v>574</v>
      </c>
      <c r="I1373" s="32">
        <v>5000</v>
      </c>
      <c r="J1373" s="32">
        <v>0</v>
      </c>
      <c r="K1373" s="32">
        <v>5000</v>
      </c>
      <c r="L1373" s="32">
        <v>428.76</v>
      </c>
      <c r="M1373" s="32">
        <v>428.76</v>
      </c>
      <c r="N1373" s="32">
        <v>428.76</v>
      </c>
      <c r="O1373" s="32">
        <v>428.76</v>
      </c>
    </row>
    <row r="1374" spans="1:15" x14ac:dyDescent="0.2">
      <c r="A1374" s="19" t="str">
        <f>MID(Tabla1[[#This Row],[Org 2]],1,2)</f>
        <v>11</v>
      </c>
      <c r="B1374" s="30" t="s">
        <v>277</v>
      </c>
      <c r="C1374" s="30" t="s">
        <v>146</v>
      </c>
      <c r="D1374" s="13" t="str">
        <f>VLOOKUP(Tabla1[[#This Row],[Prog.]],Hoja2!B:C,2,FALSE)</f>
        <v>Protección de la salubridad pública</v>
      </c>
      <c r="E1374" s="12" t="str">
        <f t="shared" si="72"/>
        <v>2</v>
      </c>
      <c r="F1374" s="12" t="str">
        <f t="shared" si="73"/>
        <v>20</v>
      </c>
      <c r="G1374" s="30" t="s">
        <v>458</v>
      </c>
      <c r="H1374" s="31" t="s">
        <v>459</v>
      </c>
      <c r="I1374" s="32">
        <v>12500</v>
      </c>
      <c r="J1374" s="32">
        <v>0</v>
      </c>
      <c r="K1374" s="32">
        <v>12500</v>
      </c>
      <c r="L1374" s="32">
        <v>9804.82</v>
      </c>
      <c r="M1374" s="32">
        <v>9804.82</v>
      </c>
      <c r="N1374" s="32">
        <v>6788.81</v>
      </c>
      <c r="O1374" s="32">
        <v>6788.81</v>
      </c>
    </row>
    <row r="1375" spans="1:15" x14ac:dyDescent="0.2">
      <c r="A1375" s="19" t="str">
        <f>MID(Tabla1[[#This Row],[Org 2]],1,2)</f>
        <v>11</v>
      </c>
      <c r="B1375" s="30" t="s">
        <v>277</v>
      </c>
      <c r="C1375" s="30" t="s">
        <v>146</v>
      </c>
      <c r="D1375" s="13" t="str">
        <f>VLOOKUP(Tabla1[[#This Row],[Prog.]],Hoja2!B:C,2,FALSE)</f>
        <v>Protección de la salubridad pública</v>
      </c>
      <c r="E1375" s="12" t="str">
        <f t="shared" si="72"/>
        <v>2</v>
      </c>
      <c r="F1375" s="12" t="str">
        <f t="shared" si="73"/>
        <v>21</v>
      </c>
      <c r="G1375" s="30" t="s">
        <v>462</v>
      </c>
      <c r="H1375" s="31" t="s">
        <v>463</v>
      </c>
      <c r="I1375" s="32">
        <v>1000</v>
      </c>
      <c r="J1375" s="32">
        <v>0</v>
      </c>
      <c r="K1375" s="32">
        <v>1000</v>
      </c>
      <c r="L1375" s="32">
        <v>0</v>
      </c>
      <c r="M1375" s="32">
        <v>0</v>
      </c>
      <c r="N1375" s="32">
        <v>0</v>
      </c>
      <c r="O1375" s="32">
        <v>0</v>
      </c>
    </row>
    <row r="1376" spans="1:15" x14ac:dyDescent="0.2">
      <c r="A1376" s="19" t="str">
        <f>MID(Tabla1[[#This Row],[Org 2]],1,2)</f>
        <v>11</v>
      </c>
      <c r="B1376" s="30" t="s">
        <v>277</v>
      </c>
      <c r="C1376" s="30" t="s">
        <v>146</v>
      </c>
      <c r="D1376" s="13" t="str">
        <f>VLOOKUP(Tabla1[[#This Row],[Prog.]],Hoja2!B:C,2,FALSE)</f>
        <v>Protección de la salubridad pública</v>
      </c>
      <c r="E1376" s="12" t="str">
        <f t="shared" si="72"/>
        <v>2</v>
      </c>
      <c r="F1376" s="12" t="str">
        <f t="shared" si="73"/>
        <v>21</v>
      </c>
      <c r="G1376" s="30" t="s">
        <v>464</v>
      </c>
      <c r="H1376" s="31" t="s">
        <v>465</v>
      </c>
      <c r="I1376" s="32">
        <v>8000</v>
      </c>
      <c r="J1376" s="32">
        <v>1800</v>
      </c>
      <c r="K1376" s="32">
        <v>9800</v>
      </c>
      <c r="L1376" s="32">
        <v>8962.89</v>
      </c>
      <c r="M1376" s="32">
        <v>8962.89</v>
      </c>
      <c r="N1376" s="32">
        <v>8514.8799999999992</v>
      </c>
      <c r="O1376" s="32">
        <v>8514.8799999999992</v>
      </c>
    </row>
    <row r="1377" spans="1:15" x14ac:dyDescent="0.2">
      <c r="A1377" s="19" t="str">
        <f>MID(Tabla1[[#This Row],[Org 2]],1,2)</f>
        <v>11</v>
      </c>
      <c r="B1377" s="30" t="s">
        <v>277</v>
      </c>
      <c r="C1377" s="30" t="s">
        <v>146</v>
      </c>
      <c r="D1377" s="13" t="str">
        <f>VLOOKUP(Tabla1[[#This Row],[Prog.]],Hoja2!B:C,2,FALSE)</f>
        <v>Protección de la salubridad pública</v>
      </c>
      <c r="E1377" s="12" t="str">
        <f t="shared" si="72"/>
        <v>2</v>
      </c>
      <c r="F1377" s="12" t="str">
        <f t="shared" si="73"/>
        <v>21</v>
      </c>
      <c r="G1377" s="30" t="s">
        <v>466</v>
      </c>
      <c r="H1377" s="31" t="s">
        <v>467</v>
      </c>
      <c r="I1377" s="32">
        <v>5000</v>
      </c>
      <c r="J1377" s="32">
        <v>0</v>
      </c>
      <c r="K1377" s="32">
        <v>5000</v>
      </c>
      <c r="L1377" s="32">
        <v>4883.3</v>
      </c>
      <c r="M1377" s="32">
        <v>2526.87</v>
      </c>
      <c r="N1377" s="32">
        <v>2455.87</v>
      </c>
      <c r="O1377" s="32">
        <v>2455.87</v>
      </c>
    </row>
    <row r="1378" spans="1:15" x14ac:dyDescent="0.2">
      <c r="A1378" s="19" t="str">
        <f>MID(Tabla1[[#This Row],[Org 2]],1,2)</f>
        <v>11</v>
      </c>
      <c r="B1378" s="30" t="s">
        <v>277</v>
      </c>
      <c r="C1378" s="30" t="s">
        <v>146</v>
      </c>
      <c r="D1378" s="13" t="str">
        <f>VLOOKUP(Tabla1[[#This Row],[Prog.]],Hoja2!B:C,2,FALSE)</f>
        <v>Protección de la salubridad pública</v>
      </c>
      <c r="E1378" s="12" t="str">
        <f t="shared" si="72"/>
        <v>2</v>
      </c>
      <c r="F1378" s="12" t="str">
        <f t="shared" si="73"/>
        <v>22</v>
      </c>
      <c r="G1378" s="30" t="s">
        <v>472</v>
      </c>
      <c r="H1378" s="31" t="s">
        <v>473</v>
      </c>
      <c r="I1378" s="32">
        <v>7500</v>
      </c>
      <c r="J1378" s="32">
        <v>0</v>
      </c>
      <c r="K1378" s="32">
        <v>7500</v>
      </c>
      <c r="L1378" s="32">
        <v>7500</v>
      </c>
      <c r="M1378" s="32">
        <v>7500</v>
      </c>
      <c r="N1378" s="32">
        <v>5100.18</v>
      </c>
      <c r="O1378" s="32">
        <v>5100.18</v>
      </c>
    </row>
    <row r="1379" spans="1:15" x14ac:dyDescent="0.2">
      <c r="A1379" s="19" t="str">
        <f>MID(Tabla1[[#This Row],[Org 2]],1,2)</f>
        <v>11</v>
      </c>
      <c r="B1379" s="30" t="s">
        <v>277</v>
      </c>
      <c r="C1379" s="30" t="s">
        <v>146</v>
      </c>
      <c r="D1379" s="13" t="str">
        <f>VLOOKUP(Tabla1[[#This Row],[Prog.]],Hoja2!B:C,2,FALSE)</f>
        <v>Protección de la salubridad pública</v>
      </c>
      <c r="E1379" s="12" t="str">
        <f t="shared" si="72"/>
        <v>2</v>
      </c>
      <c r="F1379" s="12" t="str">
        <f t="shared" si="73"/>
        <v>22</v>
      </c>
      <c r="G1379" s="30" t="s">
        <v>606</v>
      </c>
      <c r="H1379" s="31" t="s">
        <v>607</v>
      </c>
      <c r="I1379" s="32">
        <v>550</v>
      </c>
      <c r="J1379" s="32">
        <v>0</v>
      </c>
      <c r="K1379" s="32">
        <v>550</v>
      </c>
      <c r="L1379" s="32">
        <v>0</v>
      </c>
      <c r="M1379" s="32">
        <v>0</v>
      </c>
      <c r="N1379" s="32">
        <v>0</v>
      </c>
      <c r="O1379" s="32">
        <v>0</v>
      </c>
    </row>
    <row r="1380" spans="1:15" x14ac:dyDescent="0.2">
      <c r="A1380" s="19" t="str">
        <f>MID(Tabla1[[#This Row],[Org 2]],1,2)</f>
        <v>11</v>
      </c>
      <c r="B1380" s="30" t="s">
        <v>277</v>
      </c>
      <c r="C1380" s="30" t="s">
        <v>146</v>
      </c>
      <c r="D1380" s="13" t="str">
        <f>VLOOKUP(Tabla1[[#This Row],[Prog.]],Hoja2!B:C,2,FALSE)</f>
        <v>Protección de la salubridad pública</v>
      </c>
      <c r="E1380" s="12" t="str">
        <f t="shared" si="72"/>
        <v>2</v>
      </c>
      <c r="F1380" s="12" t="str">
        <f t="shared" si="73"/>
        <v>22</v>
      </c>
      <c r="G1380" s="30" t="s">
        <v>576</v>
      </c>
      <c r="H1380" s="31" t="s">
        <v>577</v>
      </c>
      <c r="I1380" s="32">
        <v>12000</v>
      </c>
      <c r="J1380" s="32">
        <v>0</v>
      </c>
      <c r="K1380" s="32">
        <v>12000</v>
      </c>
      <c r="L1380" s="32">
        <v>7200</v>
      </c>
      <c r="M1380" s="32">
        <v>7200</v>
      </c>
      <c r="N1380" s="32">
        <v>2615.27</v>
      </c>
      <c r="O1380" s="32">
        <v>2615.27</v>
      </c>
    </row>
    <row r="1381" spans="1:15" x14ac:dyDescent="0.2">
      <c r="A1381" s="19" t="str">
        <f>MID(Tabla1[[#This Row],[Org 2]],1,2)</f>
        <v>11</v>
      </c>
      <c r="B1381" s="30" t="s">
        <v>277</v>
      </c>
      <c r="C1381" s="30" t="s">
        <v>146</v>
      </c>
      <c r="D1381" s="13" t="str">
        <f>VLOOKUP(Tabla1[[#This Row],[Prog.]],Hoja2!B:C,2,FALSE)</f>
        <v>Protección de la salubridad pública</v>
      </c>
      <c r="E1381" s="12" t="str">
        <f t="shared" si="72"/>
        <v>2</v>
      </c>
      <c r="F1381" s="12" t="str">
        <f t="shared" si="73"/>
        <v>22</v>
      </c>
      <c r="G1381" s="30" t="s">
        <v>578</v>
      </c>
      <c r="H1381" s="31" t="s">
        <v>579</v>
      </c>
      <c r="I1381" s="32">
        <v>8500</v>
      </c>
      <c r="J1381" s="32">
        <v>0</v>
      </c>
      <c r="K1381" s="32">
        <v>8500</v>
      </c>
      <c r="L1381" s="32">
        <v>2719.08</v>
      </c>
      <c r="M1381" s="32">
        <v>2719.08</v>
      </c>
      <c r="N1381" s="32">
        <v>0</v>
      </c>
      <c r="O1381" s="32">
        <v>0</v>
      </c>
    </row>
    <row r="1382" spans="1:15" x14ac:dyDescent="0.2">
      <c r="A1382" s="19" t="str">
        <f>MID(Tabla1[[#This Row],[Org 2]],1,2)</f>
        <v>11</v>
      </c>
      <c r="B1382" s="30" t="s">
        <v>277</v>
      </c>
      <c r="C1382" s="30" t="s">
        <v>146</v>
      </c>
      <c r="D1382" s="13" t="str">
        <f>VLOOKUP(Tabla1[[#This Row],[Prog.]],Hoja2!B:C,2,FALSE)</f>
        <v>Protección de la salubridad pública</v>
      </c>
      <c r="E1382" s="12" t="str">
        <f t="shared" si="72"/>
        <v>2</v>
      </c>
      <c r="F1382" s="12" t="str">
        <f t="shared" si="73"/>
        <v>22</v>
      </c>
      <c r="G1382" s="30" t="s">
        <v>680</v>
      </c>
      <c r="H1382" s="31" t="s">
        <v>681</v>
      </c>
      <c r="I1382" s="32">
        <v>55000</v>
      </c>
      <c r="J1382" s="32">
        <v>11000</v>
      </c>
      <c r="K1382" s="32">
        <v>66000</v>
      </c>
      <c r="L1382" s="32">
        <v>69785.97</v>
      </c>
      <c r="M1382" s="32">
        <v>69785.97</v>
      </c>
      <c r="N1382" s="32">
        <v>46311.96</v>
      </c>
      <c r="O1382" s="32">
        <v>46311.96</v>
      </c>
    </row>
    <row r="1383" spans="1:15" x14ac:dyDescent="0.2">
      <c r="A1383" s="19" t="str">
        <f>MID(Tabla1[[#This Row],[Org 2]],1,2)</f>
        <v>11</v>
      </c>
      <c r="B1383" s="30" t="s">
        <v>277</v>
      </c>
      <c r="C1383" s="30" t="s">
        <v>146</v>
      </c>
      <c r="D1383" s="13" t="str">
        <f>VLOOKUP(Tabla1[[#This Row],[Prog.]],Hoja2!B:C,2,FALSE)</f>
        <v>Protección de la salubridad pública</v>
      </c>
      <c r="E1383" s="12" t="str">
        <f t="shared" si="72"/>
        <v>2</v>
      </c>
      <c r="F1383" s="12" t="str">
        <f t="shared" si="73"/>
        <v>22</v>
      </c>
      <c r="G1383" s="30" t="s">
        <v>580</v>
      </c>
      <c r="H1383" s="31" t="s">
        <v>581</v>
      </c>
      <c r="I1383" s="32">
        <v>2400</v>
      </c>
      <c r="J1383" s="32">
        <v>0</v>
      </c>
      <c r="K1383" s="32">
        <v>2400</v>
      </c>
      <c r="L1383" s="32">
        <v>786.2</v>
      </c>
      <c r="M1383" s="32">
        <v>786.2</v>
      </c>
      <c r="N1383" s="32">
        <v>0</v>
      </c>
      <c r="O1383" s="32">
        <v>0</v>
      </c>
    </row>
    <row r="1384" spans="1:15" x14ac:dyDescent="0.2">
      <c r="A1384" s="19" t="str">
        <f>MID(Tabla1[[#This Row],[Org 2]],1,2)</f>
        <v>11</v>
      </c>
      <c r="B1384" s="30" t="s">
        <v>277</v>
      </c>
      <c r="C1384" s="30" t="s">
        <v>146</v>
      </c>
      <c r="D1384" s="13" t="str">
        <f>VLOOKUP(Tabla1[[#This Row],[Prog.]],Hoja2!B:C,2,FALSE)</f>
        <v>Protección de la salubridad pública</v>
      </c>
      <c r="E1384" s="12" t="str">
        <f t="shared" si="72"/>
        <v>2</v>
      </c>
      <c r="F1384" s="12" t="str">
        <f t="shared" si="73"/>
        <v>22</v>
      </c>
      <c r="G1384" s="30" t="s">
        <v>784</v>
      </c>
      <c r="H1384" s="31" t="s">
        <v>785</v>
      </c>
      <c r="I1384" s="32">
        <v>37600</v>
      </c>
      <c r="J1384" s="32">
        <v>0</v>
      </c>
      <c r="K1384" s="32">
        <v>37600</v>
      </c>
      <c r="L1384" s="32">
        <v>44007.73</v>
      </c>
      <c r="M1384" s="32">
        <v>44007.73</v>
      </c>
      <c r="N1384" s="32">
        <v>28526.35</v>
      </c>
      <c r="O1384" s="32">
        <v>28526.35</v>
      </c>
    </row>
    <row r="1385" spans="1:15" x14ac:dyDescent="0.2">
      <c r="A1385" s="19" t="str">
        <f>MID(Tabla1[[#This Row],[Org 2]],1,2)</f>
        <v>11</v>
      </c>
      <c r="B1385" s="30" t="s">
        <v>277</v>
      </c>
      <c r="C1385" s="30" t="s">
        <v>146</v>
      </c>
      <c r="D1385" s="13" t="str">
        <f>VLOOKUP(Tabla1[[#This Row],[Prog.]],Hoja2!B:C,2,FALSE)</f>
        <v>Protección de la salubridad pública</v>
      </c>
      <c r="E1385" s="12" t="str">
        <f t="shared" ref="E1385:E1395" si="74">LEFT(G1385,1)</f>
        <v>2</v>
      </c>
      <c r="F1385" s="12" t="str">
        <f t="shared" ref="F1385:F1395" si="75">LEFT(G1385,2)</f>
        <v>22</v>
      </c>
      <c r="G1385" s="30" t="s">
        <v>476</v>
      </c>
      <c r="H1385" s="31" t="s">
        <v>477</v>
      </c>
      <c r="I1385" s="32">
        <v>17000</v>
      </c>
      <c r="J1385" s="32">
        <v>500</v>
      </c>
      <c r="K1385" s="32">
        <v>17500</v>
      </c>
      <c r="L1385" s="32">
        <v>11671.47</v>
      </c>
      <c r="M1385" s="32">
        <v>9901.32</v>
      </c>
      <c r="N1385" s="32">
        <v>8992.06</v>
      </c>
      <c r="O1385" s="32">
        <v>8992.06</v>
      </c>
    </row>
    <row r="1386" spans="1:15" x14ac:dyDescent="0.2">
      <c r="A1386" s="19" t="str">
        <f>MID(Tabla1[[#This Row],[Org 2]],1,2)</f>
        <v>11</v>
      </c>
      <c r="B1386" s="30" t="s">
        <v>277</v>
      </c>
      <c r="C1386" s="30" t="s">
        <v>146</v>
      </c>
      <c r="D1386" s="13" t="str">
        <f>VLOOKUP(Tabla1[[#This Row],[Prog.]],Hoja2!B:C,2,FALSE)</f>
        <v>Protección de la salubridad pública</v>
      </c>
      <c r="E1386" s="12" t="str">
        <f t="shared" si="74"/>
        <v>2</v>
      </c>
      <c r="F1386" s="12" t="str">
        <f t="shared" si="75"/>
        <v>22</v>
      </c>
      <c r="G1386" s="30" t="s">
        <v>588</v>
      </c>
      <c r="H1386" s="31" t="s">
        <v>589</v>
      </c>
      <c r="I1386" s="32">
        <v>500</v>
      </c>
      <c r="J1386" s="32">
        <v>0</v>
      </c>
      <c r="K1386" s="32">
        <v>500</v>
      </c>
      <c r="L1386" s="32">
        <v>275</v>
      </c>
      <c r="M1386" s="32">
        <v>275</v>
      </c>
      <c r="N1386" s="32">
        <v>223.32</v>
      </c>
      <c r="O1386" s="32">
        <v>223.32</v>
      </c>
    </row>
    <row r="1387" spans="1:15" x14ac:dyDescent="0.2">
      <c r="A1387" s="19" t="str">
        <f>MID(Tabla1[[#This Row],[Org 2]],1,2)</f>
        <v>11</v>
      </c>
      <c r="B1387" s="30" t="s">
        <v>277</v>
      </c>
      <c r="C1387" s="30" t="s">
        <v>146</v>
      </c>
      <c r="D1387" s="13" t="str">
        <f>VLOOKUP(Tabla1[[#This Row],[Prog.]],Hoja2!B:C,2,FALSE)</f>
        <v>Protección de la salubridad pública</v>
      </c>
      <c r="E1387" s="12" t="str">
        <f t="shared" si="74"/>
        <v>2</v>
      </c>
      <c r="F1387" s="12" t="str">
        <f t="shared" si="75"/>
        <v>22</v>
      </c>
      <c r="G1387" s="30" t="s">
        <v>480</v>
      </c>
      <c r="H1387" s="31" t="s">
        <v>481</v>
      </c>
      <c r="I1387" s="32">
        <v>3500</v>
      </c>
      <c r="J1387" s="32">
        <v>0</v>
      </c>
      <c r="K1387" s="32">
        <v>3500</v>
      </c>
      <c r="L1387" s="32">
        <v>0</v>
      </c>
      <c r="M1387" s="32">
        <v>0</v>
      </c>
      <c r="N1387" s="32">
        <v>0</v>
      </c>
      <c r="O1387" s="32">
        <v>0</v>
      </c>
    </row>
    <row r="1388" spans="1:15" x14ac:dyDescent="0.2">
      <c r="A1388" s="19" t="str">
        <f>MID(Tabla1[[#This Row],[Org 2]],1,2)</f>
        <v>11</v>
      </c>
      <c r="B1388" s="30" t="s">
        <v>277</v>
      </c>
      <c r="C1388" s="30" t="s">
        <v>146</v>
      </c>
      <c r="D1388" s="13" t="str">
        <f>VLOOKUP(Tabla1[[#This Row],[Prog.]],Hoja2!B:C,2,FALSE)</f>
        <v>Protección de la salubridad pública</v>
      </c>
      <c r="E1388" s="12" t="str">
        <f t="shared" si="74"/>
        <v>2</v>
      </c>
      <c r="F1388" s="12" t="str">
        <f t="shared" si="75"/>
        <v>22</v>
      </c>
      <c r="G1388" s="30" t="s">
        <v>482</v>
      </c>
      <c r="H1388" s="31" t="s">
        <v>483</v>
      </c>
      <c r="I1388" s="32">
        <v>3500</v>
      </c>
      <c r="J1388" s="32">
        <v>0</v>
      </c>
      <c r="K1388" s="32">
        <v>3500</v>
      </c>
      <c r="L1388" s="32">
        <v>716.93</v>
      </c>
      <c r="M1388" s="32">
        <v>716.93</v>
      </c>
      <c r="N1388" s="32">
        <v>716.93</v>
      </c>
      <c r="O1388" s="32">
        <v>716.93</v>
      </c>
    </row>
    <row r="1389" spans="1:15" x14ac:dyDescent="0.2">
      <c r="A1389" s="19" t="str">
        <f>MID(Tabla1[[#This Row],[Org 2]],1,2)</f>
        <v>11</v>
      </c>
      <c r="B1389" s="30" t="s">
        <v>277</v>
      </c>
      <c r="C1389" s="30" t="s">
        <v>146</v>
      </c>
      <c r="D1389" s="13" t="str">
        <f>VLOOKUP(Tabla1[[#This Row],[Prog.]],Hoja2!B:C,2,FALSE)</f>
        <v>Protección de la salubridad pública</v>
      </c>
      <c r="E1389" s="12" t="str">
        <f t="shared" si="74"/>
        <v>2</v>
      </c>
      <c r="F1389" s="12" t="str">
        <f t="shared" si="75"/>
        <v>22</v>
      </c>
      <c r="G1389" s="30" t="s">
        <v>484</v>
      </c>
      <c r="H1389" s="31" t="s">
        <v>485</v>
      </c>
      <c r="I1389" s="32">
        <v>3500</v>
      </c>
      <c r="J1389" s="32">
        <v>0</v>
      </c>
      <c r="K1389" s="32">
        <v>3500</v>
      </c>
      <c r="L1389" s="32">
        <v>634.37</v>
      </c>
      <c r="M1389" s="32">
        <v>634.37</v>
      </c>
      <c r="N1389" s="32">
        <v>634.37</v>
      </c>
      <c r="O1389" s="32">
        <v>634.37</v>
      </c>
    </row>
    <row r="1390" spans="1:15" x14ac:dyDescent="0.2">
      <c r="A1390" s="19" t="str">
        <f>MID(Tabla1[[#This Row],[Org 2]],1,2)</f>
        <v>11</v>
      </c>
      <c r="B1390" s="30" t="s">
        <v>277</v>
      </c>
      <c r="C1390" s="30" t="s">
        <v>146</v>
      </c>
      <c r="D1390" s="13" t="str">
        <f>VLOOKUP(Tabla1[[#This Row],[Prog.]],Hoja2!B:C,2,FALSE)</f>
        <v>Protección de la salubridad pública</v>
      </c>
      <c r="E1390" s="12" t="str">
        <f t="shared" si="74"/>
        <v>2</v>
      </c>
      <c r="F1390" s="12" t="str">
        <f t="shared" si="75"/>
        <v>22</v>
      </c>
      <c r="G1390" s="30" t="s">
        <v>486</v>
      </c>
      <c r="H1390" s="31" t="s">
        <v>487</v>
      </c>
      <c r="I1390" s="32">
        <v>12000</v>
      </c>
      <c r="J1390" s="32">
        <v>0</v>
      </c>
      <c r="K1390" s="32">
        <v>12000</v>
      </c>
      <c r="L1390" s="32">
        <v>10389.030000000001</v>
      </c>
      <c r="M1390" s="32">
        <v>10389.030000000001</v>
      </c>
      <c r="N1390" s="32">
        <v>8657.48</v>
      </c>
      <c r="O1390" s="32">
        <v>8657.48</v>
      </c>
    </row>
    <row r="1391" spans="1:15" x14ac:dyDescent="0.2">
      <c r="A1391" s="19" t="str">
        <f>MID(Tabla1[[#This Row],[Org 2]],1,2)</f>
        <v>11</v>
      </c>
      <c r="B1391" s="30" t="s">
        <v>277</v>
      </c>
      <c r="C1391" s="30" t="s">
        <v>146</v>
      </c>
      <c r="D1391" s="13" t="str">
        <f>VLOOKUP(Tabla1[[#This Row],[Prog.]],Hoja2!B:C,2,FALSE)</f>
        <v>Protección de la salubridad pública</v>
      </c>
      <c r="E1391" s="12" t="str">
        <f t="shared" si="74"/>
        <v>2</v>
      </c>
      <c r="F1391" s="12" t="str">
        <f t="shared" si="75"/>
        <v>22</v>
      </c>
      <c r="G1391" s="30" t="s">
        <v>488</v>
      </c>
      <c r="H1391" s="31" t="s">
        <v>489</v>
      </c>
      <c r="I1391" s="32">
        <v>82639</v>
      </c>
      <c r="J1391" s="32">
        <v>0</v>
      </c>
      <c r="K1391" s="32">
        <v>82639</v>
      </c>
      <c r="L1391" s="32">
        <v>14468</v>
      </c>
      <c r="M1391" s="32">
        <v>14468</v>
      </c>
      <c r="N1391" s="32">
        <v>621.5</v>
      </c>
      <c r="O1391" s="32">
        <v>621.5</v>
      </c>
    </row>
    <row r="1392" spans="1:15" x14ac:dyDescent="0.2">
      <c r="A1392" s="19" t="str">
        <f>MID(Tabla1[[#This Row],[Org 2]],1,2)</f>
        <v>11</v>
      </c>
      <c r="B1392" s="30" t="s">
        <v>277</v>
      </c>
      <c r="C1392" s="30" t="s">
        <v>146</v>
      </c>
      <c r="D1392" s="13" t="str">
        <f>VLOOKUP(Tabla1[[#This Row],[Prog.]],Hoja2!B:C,2,FALSE)</f>
        <v>Protección de la salubridad pública</v>
      </c>
      <c r="E1392" s="12" t="str">
        <f t="shared" si="74"/>
        <v>2</v>
      </c>
      <c r="F1392" s="12" t="str">
        <f t="shared" si="75"/>
        <v>22</v>
      </c>
      <c r="G1392" s="30" t="s">
        <v>490</v>
      </c>
      <c r="H1392" s="31" t="s">
        <v>491</v>
      </c>
      <c r="I1392" s="32">
        <v>47500</v>
      </c>
      <c r="J1392" s="32">
        <v>8200</v>
      </c>
      <c r="K1392" s="32">
        <v>55700</v>
      </c>
      <c r="L1392" s="32">
        <v>127304.32000000001</v>
      </c>
      <c r="M1392" s="32">
        <v>127304.32000000001</v>
      </c>
      <c r="N1392" s="32">
        <v>92124.27</v>
      </c>
      <c r="O1392" s="32">
        <v>92124.27</v>
      </c>
    </row>
    <row r="1393" spans="1:15" x14ac:dyDescent="0.2">
      <c r="A1393" s="19" t="str">
        <f>MID(Tabla1[[#This Row],[Org 2]],1,2)</f>
        <v>11</v>
      </c>
      <c r="B1393" s="30" t="s">
        <v>277</v>
      </c>
      <c r="C1393" s="30" t="s">
        <v>146</v>
      </c>
      <c r="D1393" s="13" t="str">
        <f>VLOOKUP(Tabla1[[#This Row],[Prog.]],Hoja2!B:C,2,FALSE)</f>
        <v>Protección de la salubridad pública</v>
      </c>
      <c r="E1393" s="12" t="str">
        <f t="shared" si="74"/>
        <v>2</v>
      </c>
      <c r="F1393" s="12" t="str">
        <f t="shared" si="75"/>
        <v>23</v>
      </c>
      <c r="G1393" s="30" t="s">
        <v>492</v>
      </c>
      <c r="H1393" s="31" t="s">
        <v>493</v>
      </c>
      <c r="I1393" s="32">
        <v>500</v>
      </c>
      <c r="J1393" s="32">
        <v>0</v>
      </c>
      <c r="K1393" s="32">
        <v>500</v>
      </c>
      <c r="L1393" s="32">
        <v>0</v>
      </c>
      <c r="M1393" s="32">
        <v>0</v>
      </c>
      <c r="N1393" s="32">
        <v>0</v>
      </c>
      <c r="O1393" s="32">
        <v>0</v>
      </c>
    </row>
    <row r="1394" spans="1:15" x14ac:dyDescent="0.2">
      <c r="A1394" s="19" t="str">
        <f>MID(Tabla1[[#This Row],[Org 2]],1,2)</f>
        <v>11</v>
      </c>
      <c r="B1394" s="30" t="s">
        <v>277</v>
      </c>
      <c r="C1394" s="30" t="s">
        <v>146</v>
      </c>
      <c r="D1394" s="13" t="str">
        <f>VLOOKUP(Tabla1[[#This Row],[Prog.]],Hoja2!B:C,2,FALSE)</f>
        <v>Protección de la salubridad pública</v>
      </c>
      <c r="E1394" s="12" t="str">
        <f t="shared" si="74"/>
        <v>2</v>
      </c>
      <c r="F1394" s="12" t="str">
        <f t="shared" si="75"/>
        <v>23</v>
      </c>
      <c r="G1394" s="30" t="s">
        <v>494</v>
      </c>
      <c r="H1394" s="31" t="s">
        <v>495</v>
      </c>
      <c r="I1394" s="32">
        <v>500</v>
      </c>
      <c r="J1394" s="32">
        <v>0</v>
      </c>
      <c r="K1394" s="32">
        <v>500</v>
      </c>
      <c r="L1394" s="32">
        <v>0</v>
      </c>
      <c r="M1394" s="32">
        <v>0</v>
      </c>
      <c r="N1394" s="32">
        <v>0</v>
      </c>
      <c r="O1394" s="32">
        <v>0</v>
      </c>
    </row>
    <row r="1395" spans="1:15" x14ac:dyDescent="0.2">
      <c r="A1395" s="19" t="str">
        <f>MID(Tabla1[[#This Row],[Org 2]],1,2)</f>
        <v>11</v>
      </c>
      <c r="B1395" s="30" t="s">
        <v>277</v>
      </c>
      <c r="C1395" s="30" t="s">
        <v>146</v>
      </c>
      <c r="D1395" s="13" t="str">
        <f>VLOOKUP(Tabla1[[#This Row],[Prog.]],Hoja2!B:C,2,FALSE)</f>
        <v>Protección de la salubridad pública</v>
      </c>
      <c r="E1395" s="12" t="str">
        <f t="shared" si="74"/>
        <v>4</v>
      </c>
      <c r="F1395" s="12" t="str">
        <f t="shared" si="75"/>
        <v>46</v>
      </c>
      <c r="G1395" s="30" t="s">
        <v>586</v>
      </c>
      <c r="H1395" s="31" t="s">
        <v>587</v>
      </c>
      <c r="I1395" s="32">
        <v>3000</v>
      </c>
      <c r="J1395" s="32">
        <v>0</v>
      </c>
      <c r="K1395" s="32">
        <v>3000</v>
      </c>
      <c r="L1395" s="32">
        <v>3000</v>
      </c>
      <c r="M1395" s="32">
        <v>3000</v>
      </c>
      <c r="N1395" s="32">
        <v>3000</v>
      </c>
      <c r="O1395" s="32">
        <v>3000</v>
      </c>
    </row>
    <row r="1396" spans="1:15" x14ac:dyDescent="0.2">
      <c r="A1396" s="19" t="str">
        <f>MID(Tabla1[[#This Row],[Org 2]],1,2)</f>
        <v>11</v>
      </c>
      <c r="B1396" s="30" t="s">
        <v>277</v>
      </c>
      <c r="C1396" s="30" t="s">
        <v>146</v>
      </c>
      <c r="D1396" s="13" t="str">
        <f>VLOOKUP(Tabla1[[#This Row],[Prog.]],Hoja2!B:C,2,FALSE)</f>
        <v>Protección de la salubridad pública</v>
      </c>
      <c r="E1396" s="12" t="str">
        <f t="shared" ref="E1396:E1418" si="76">LEFT(G1396,1)</f>
        <v>4</v>
      </c>
      <c r="F1396" s="12" t="str">
        <f t="shared" ref="F1396:F1418" si="77">LEFT(G1396,2)</f>
        <v>48</v>
      </c>
      <c r="G1396" s="30" t="s">
        <v>930</v>
      </c>
      <c r="H1396" s="31" t="s">
        <v>931</v>
      </c>
      <c r="I1396" s="32">
        <v>6000</v>
      </c>
      <c r="J1396" s="32">
        <v>0</v>
      </c>
      <c r="K1396" s="32">
        <v>6000</v>
      </c>
      <c r="L1396" s="32">
        <v>6000</v>
      </c>
      <c r="M1396" s="32">
        <v>6000</v>
      </c>
      <c r="N1396" s="32">
        <v>6000</v>
      </c>
      <c r="O1396" s="32">
        <v>6000</v>
      </c>
    </row>
    <row r="1397" spans="1:15" x14ac:dyDescent="0.2">
      <c r="A1397" s="19" t="str">
        <f>MID(Tabla1[[#This Row],[Org 2]],1,2)</f>
        <v>11</v>
      </c>
      <c r="B1397" s="30" t="s">
        <v>277</v>
      </c>
      <c r="C1397" s="30" t="s">
        <v>146</v>
      </c>
      <c r="D1397" s="13" t="str">
        <f>VLOOKUP(Tabla1[[#This Row],[Prog.]],Hoja2!B:C,2,FALSE)</f>
        <v>Protección de la salubridad pública</v>
      </c>
      <c r="E1397" s="12" t="str">
        <f t="shared" si="76"/>
        <v>4</v>
      </c>
      <c r="F1397" s="12" t="str">
        <f t="shared" si="77"/>
        <v>48</v>
      </c>
      <c r="G1397" s="30" t="s">
        <v>932</v>
      </c>
      <c r="H1397" s="31" t="s">
        <v>933</v>
      </c>
      <c r="I1397" s="32">
        <v>6000</v>
      </c>
      <c r="J1397" s="32">
        <v>0</v>
      </c>
      <c r="K1397" s="32">
        <v>6000</v>
      </c>
      <c r="L1397" s="32">
        <v>6000</v>
      </c>
      <c r="M1397" s="32">
        <v>6000</v>
      </c>
      <c r="N1397" s="32">
        <v>6000</v>
      </c>
      <c r="O1397" s="32">
        <v>6000</v>
      </c>
    </row>
    <row r="1398" spans="1:15" x14ac:dyDescent="0.2">
      <c r="A1398" s="19" t="str">
        <f>MID(Tabla1[[#This Row],[Org 2]],1,2)</f>
        <v>11</v>
      </c>
      <c r="B1398" s="30" t="s">
        <v>277</v>
      </c>
      <c r="C1398" s="30" t="s">
        <v>146</v>
      </c>
      <c r="D1398" s="13" t="str">
        <f>VLOOKUP(Tabla1[[#This Row],[Prog.]],Hoja2!B:C,2,FALSE)</f>
        <v>Protección de la salubridad pública</v>
      </c>
      <c r="E1398" s="12" t="str">
        <f t="shared" si="76"/>
        <v>4</v>
      </c>
      <c r="F1398" s="12" t="str">
        <f t="shared" si="77"/>
        <v>48</v>
      </c>
      <c r="G1398" s="30" t="s">
        <v>566</v>
      </c>
      <c r="H1398" s="31" t="s">
        <v>565</v>
      </c>
      <c r="I1398" s="32">
        <v>50000</v>
      </c>
      <c r="J1398" s="32">
        <v>0</v>
      </c>
      <c r="K1398" s="32">
        <v>50000</v>
      </c>
      <c r="L1398" s="32">
        <v>50000</v>
      </c>
      <c r="M1398" s="32">
        <v>49999.99</v>
      </c>
      <c r="N1398" s="32">
        <v>49999.99</v>
      </c>
      <c r="O1398" s="32">
        <v>49999.99</v>
      </c>
    </row>
    <row r="1399" spans="1:15" x14ac:dyDescent="0.2">
      <c r="A1399" s="19" t="str">
        <f>MID(Tabla1[[#This Row],[Org 2]],1,2)</f>
        <v>11</v>
      </c>
      <c r="B1399" s="30" t="s">
        <v>277</v>
      </c>
      <c r="C1399" s="30" t="s">
        <v>146</v>
      </c>
      <c r="D1399" s="13" t="str">
        <f>VLOOKUP(Tabla1[[#This Row],[Prog.]],Hoja2!B:C,2,FALSE)</f>
        <v>Protección de la salubridad pública</v>
      </c>
      <c r="E1399" s="12" t="str">
        <f t="shared" si="76"/>
        <v>6</v>
      </c>
      <c r="F1399" s="12" t="str">
        <f t="shared" si="77"/>
        <v>62</v>
      </c>
      <c r="G1399" s="30" t="s">
        <v>538</v>
      </c>
      <c r="H1399" s="31" t="s">
        <v>539</v>
      </c>
      <c r="I1399" s="32">
        <v>0</v>
      </c>
      <c r="J1399" s="32">
        <v>1000</v>
      </c>
      <c r="K1399" s="32">
        <v>1000</v>
      </c>
      <c r="L1399" s="32">
        <v>0</v>
      </c>
      <c r="M1399" s="32">
        <v>0</v>
      </c>
      <c r="N1399" s="32">
        <v>0</v>
      </c>
      <c r="O1399" s="32">
        <v>0</v>
      </c>
    </row>
    <row r="1400" spans="1:15" x14ac:dyDescent="0.2">
      <c r="A1400" s="19" t="str">
        <f>MID(Tabla1[[#This Row],[Org 2]],1,2)</f>
        <v>11</v>
      </c>
      <c r="B1400" s="30" t="s">
        <v>277</v>
      </c>
      <c r="C1400" s="30" t="s">
        <v>146</v>
      </c>
      <c r="D1400" s="13" t="str">
        <f>VLOOKUP(Tabla1[[#This Row],[Prog.]],Hoja2!B:C,2,FALSE)</f>
        <v>Protección de la salubridad pública</v>
      </c>
      <c r="E1400" s="12" t="str">
        <f t="shared" si="76"/>
        <v>6</v>
      </c>
      <c r="F1400" s="12" t="str">
        <f t="shared" si="77"/>
        <v>63</v>
      </c>
      <c r="G1400" s="30" t="s">
        <v>544</v>
      </c>
      <c r="H1400" s="31" t="s">
        <v>537</v>
      </c>
      <c r="I1400" s="32">
        <v>50000</v>
      </c>
      <c r="J1400" s="32">
        <v>0</v>
      </c>
      <c r="K1400" s="32">
        <v>50000</v>
      </c>
      <c r="L1400" s="32">
        <v>49093.52</v>
      </c>
      <c r="M1400" s="32">
        <v>49093.52</v>
      </c>
      <c r="N1400" s="32">
        <v>21505.31</v>
      </c>
      <c r="O1400" s="32">
        <v>21505.31</v>
      </c>
    </row>
    <row r="1401" spans="1:15" x14ac:dyDescent="0.2">
      <c r="A1401" s="19" t="str">
        <f>MID(Tabla1[[#This Row],[Org 2]],1,2)</f>
        <v>11</v>
      </c>
      <c r="B1401" s="30" t="s">
        <v>277</v>
      </c>
      <c r="C1401" s="30" t="s">
        <v>146</v>
      </c>
      <c r="D1401" s="13" t="str">
        <f>VLOOKUP(Tabla1[[#This Row],[Prog.]],Hoja2!B:C,2,FALSE)</f>
        <v>Protección de la salubridad pública</v>
      </c>
      <c r="E1401" s="12" t="str">
        <f t="shared" si="76"/>
        <v>6</v>
      </c>
      <c r="F1401" s="12" t="str">
        <f t="shared" si="77"/>
        <v>63</v>
      </c>
      <c r="G1401" s="30" t="s">
        <v>545</v>
      </c>
      <c r="H1401" s="31" t="s">
        <v>539</v>
      </c>
      <c r="I1401" s="32">
        <v>0</v>
      </c>
      <c r="J1401" s="32">
        <v>1000</v>
      </c>
      <c r="K1401" s="32">
        <v>1000</v>
      </c>
      <c r="L1401" s="32">
        <v>992.44</v>
      </c>
      <c r="M1401" s="32">
        <v>992.44</v>
      </c>
      <c r="N1401" s="32">
        <v>0</v>
      </c>
      <c r="O1401" s="32">
        <v>0</v>
      </c>
    </row>
    <row r="1402" spans="1:15" x14ac:dyDescent="0.2">
      <c r="A1402" s="19" t="str">
        <f>MID(Tabla1[[#This Row],[Org 2]],1,2)</f>
        <v>02</v>
      </c>
      <c r="B1402" s="30" t="s">
        <v>278</v>
      </c>
      <c r="C1402" s="30" t="s">
        <v>99</v>
      </c>
      <c r="D1402" s="13" t="str">
        <f>VLOOKUP(Tabla1[[#This Row],[Prog.]],Hoja2!B:C,2,FALSE)</f>
        <v>Mantenimiento de edificios e instalaciones municipales</v>
      </c>
      <c r="E1402" s="12" t="str">
        <f t="shared" si="76"/>
        <v>6</v>
      </c>
      <c r="F1402" s="12" t="str">
        <f t="shared" si="77"/>
        <v>63</v>
      </c>
      <c r="G1402" s="30" t="s">
        <v>544</v>
      </c>
      <c r="H1402" s="31" t="s">
        <v>537</v>
      </c>
      <c r="I1402" s="32">
        <v>6469721</v>
      </c>
      <c r="J1402" s="32">
        <v>3507800.72</v>
      </c>
      <c r="K1402" s="32">
        <v>9977521.7200000007</v>
      </c>
      <c r="L1402" s="32">
        <v>7320492.4900000002</v>
      </c>
      <c r="M1402" s="32">
        <v>7245276.71</v>
      </c>
      <c r="N1402" s="32">
        <v>3493931.14</v>
      </c>
      <c r="O1402" s="32">
        <v>3493931.14</v>
      </c>
    </row>
    <row r="1403" spans="1:15" x14ac:dyDescent="0.2">
      <c r="A1403" s="19" t="str">
        <f>MID(Tabla1[[#This Row],[Org 2]],1,2)</f>
        <v>04</v>
      </c>
      <c r="B1403" s="30" t="s">
        <v>279</v>
      </c>
      <c r="C1403" s="30" t="s">
        <v>105</v>
      </c>
      <c r="D1403" s="13" t="str">
        <f>VLOOKUP(Tabla1[[#This Row],[Prog.]],Hoja2!B:C,2,FALSE)</f>
        <v>Gestión de recursos humanos</v>
      </c>
      <c r="E1403" s="12" t="str">
        <f t="shared" si="76"/>
        <v>1</v>
      </c>
      <c r="F1403" s="12" t="str">
        <f t="shared" si="77"/>
        <v>14</v>
      </c>
      <c r="G1403" s="30" t="s">
        <v>456</v>
      </c>
      <c r="H1403" s="31" t="s">
        <v>457</v>
      </c>
      <c r="I1403" s="32">
        <v>0</v>
      </c>
      <c r="J1403" s="32">
        <v>0</v>
      </c>
      <c r="K1403" s="32">
        <v>0</v>
      </c>
      <c r="L1403" s="32">
        <v>22500</v>
      </c>
      <c r="M1403" s="32">
        <v>22500</v>
      </c>
      <c r="N1403" s="32">
        <v>19484.36</v>
      </c>
      <c r="O1403" s="32">
        <v>19484.36</v>
      </c>
    </row>
    <row r="1404" spans="1:15" x14ac:dyDescent="0.2">
      <c r="A1404" s="19" t="str">
        <f>MID(Tabla1[[#This Row],[Org 2]],1,2)</f>
        <v>04</v>
      </c>
      <c r="B1404" s="30" t="s">
        <v>279</v>
      </c>
      <c r="C1404" s="30" t="s">
        <v>105</v>
      </c>
      <c r="D1404" s="13" t="str">
        <f>VLOOKUP(Tabla1[[#This Row],[Prog.]],Hoja2!B:C,2,FALSE)</f>
        <v>Gestión de recursos humanos</v>
      </c>
      <c r="E1404" s="12" t="str">
        <f t="shared" si="76"/>
        <v>1</v>
      </c>
      <c r="F1404" s="12" t="str">
        <f t="shared" si="77"/>
        <v>16</v>
      </c>
      <c r="G1404" s="30" t="s">
        <v>684</v>
      </c>
      <c r="H1404" s="31" t="s">
        <v>685</v>
      </c>
      <c r="I1404" s="32">
        <v>0</v>
      </c>
      <c r="J1404" s="32">
        <v>0</v>
      </c>
      <c r="K1404" s="32">
        <v>0</v>
      </c>
      <c r="L1404" s="32">
        <v>9709.9599999999991</v>
      </c>
      <c r="M1404" s="32">
        <v>9709.9599999999991</v>
      </c>
      <c r="N1404" s="32">
        <v>9709.9599999999991</v>
      </c>
      <c r="O1404" s="32">
        <v>9709.9599999999991</v>
      </c>
    </row>
    <row r="1405" spans="1:15" x14ac:dyDescent="0.2">
      <c r="A1405" s="19" t="str">
        <f>MID(Tabla1[[#This Row],[Org 2]],1,2)</f>
        <v>04</v>
      </c>
      <c r="B1405" s="30" t="s">
        <v>279</v>
      </c>
      <c r="C1405" s="30" t="s">
        <v>107</v>
      </c>
      <c r="D1405" s="13" t="str">
        <f>VLOOKUP(Tabla1[[#This Row],[Prog.]],Hoja2!B:C,2,FALSE)</f>
        <v>Dirección del área de hacienda, personal y modernización administrativa</v>
      </c>
      <c r="E1405" s="12" t="str">
        <f t="shared" si="76"/>
        <v>1</v>
      </c>
      <c r="F1405" s="12" t="str">
        <f t="shared" si="77"/>
        <v>12</v>
      </c>
      <c r="G1405" s="30" t="s">
        <v>435</v>
      </c>
      <c r="H1405" s="31" t="s">
        <v>436</v>
      </c>
      <c r="I1405" s="32">
        <v>0</v>
      </c>
      <c r="J1405" s="32">
        <v>0</v>
      </c>
      <c r="K1405" s="32">
        <v>0</v>
      </c>
      <c r="L1405" s="32">
        <v>1000</v>
      </c>
      <c r="M1405" s="32">
        <v>1000</v>
      </c>
      <c r="N1405" s="32">
        <v>705.8</v>
      </c>
      <c r="O1405" s="32">
        <v>705.8</v>
      </c>
    </row>
    <row r="1406" spans="1:15" x14ac:dyDescent="0.2">
      <c r="A1406" s="19" t="str">
        <f>MID(Tabla1[[#This Row],[Org 2]],1,2)</f>
        <v>04</v>
      </c>
      <c r="B1406" s="30" t="s">
        <v>279</v>
      </c>
      <c r="C1406" s="30" t="s">
        <v>107</v>
      </c>
      <c r="D1406" s="13" t="str">
        <f>VLOOKUP(Tabla1[[#This Row],[Prog.]],Hoja2!B:C,2,FALSE)</f>
        <v>Dirección del área de hacienda, personal y modernización administrativa</v>
      </c>
      <c r="E1406" s="12" t="str">
        <f t="shared" si="76"/>
        <v>1</v>
      </c>
      <c r="F1406" s="12" t="str">
        <f t="shared" si="77"/>
        <v>12</v>
      </c>
      <c r="G1406" s="30" t="s">
        <v>443</v>
      </c>
      <c r="H1406" s="31" t="s">
        <v>444</v>
      </c>
      <c r="I1406" s="32">
        <v>0</v>
      </c>
      <c r="J1406" s="32">
        <v>0</v>
      </c>
      <c r="K1406" s="32">
        <v>0</v>
      </c>
      <c r="L1406" s="32">
        <v>300</v>
      </c>
      <c r="M1406" s="32">
        <v>300</v>
      </c>
      <c r="N1406" s="32">
        <v>244.5</v>
      </c>
      <c r="O1406" s="32">
        <v>244.5</v>
      </c>
    </row>
    <row r="1407" spans="1:15" x14ac:dyDescent="0.2">
      <c r="A1407" s="19" t="str">
        <f>MID(Tabla1[[#This Row],[Org 2]],1,2)</f>
        <v>04</v>
      </c>
      <c r="B1407" s="30" t="s">
        <v>279</v>
      </c>
      <c r="C1407" s="30" t="s">
        <v>107</v>
      </c>
      <c r="D1407" s="13" t="str">
        <f>VLOOKUP(Tabla1[[#This Row],[Prog.]],Hoja2!B:C,2,FALSE)</f>
        <v>Dirección del área de hacienda, personal y modernización administrativa</v>
      </c>
      <c r="E1407" s="12" t="str">
        <f t="shared" si="76"/>
        <v>1</v>
      </c>
      <c r="F1407" s="12" t="str">
        <f t="shared" si="77"/>
        <v>12</v>
      </c>
      <c r="G1407" s="30" t="s">
        <v>445</v>
      </c>
      <c r="H1407" s="31" t="s">
        <v>446</v>
      </c>
      <c r="I1407" s="32">
        <v>0</v>
      </c>
      <c r="J1407" s="32">
        <v>0</v>
      </c>
      <c r="K1407" s="32">
        <v>0</v>
      </c>
      <c r="L1407" s="32">
        <v>800</v>
      </c>
      <c r="M1407" s="32">
        <v>800</v>
      </c>
      <c r="N1407" s="32">
        <v>681.77</v>
      </c>
      <c r="O1407" s="32">
        <v>681.77</v>
      </c>
    </row>
    <row r="1408" spans="1:15" x14ac:dyDescent="0.2">
      <c r="A1408" s="19" t="str">
        <f>MID(Tabla1[[#This Row],[Org 2]],1,2)</f>
        <v>04</v>
      </c>
      <c r="B1408" s="30" t="s">
        <v>279</v>
      </c>
      <c r="C1408" s="30" t="s">
        <v>107</v>
      </c>
      <c r="D1408" s="13" t="str">
        <f>VLOOKUP(Tabla1[[#This Row],[Prog.]],Hoja2!B:C,2,FALSE)</f>
        <v>Dirección del área de hacienda, personal y modernización administrativa</v>
      </c>
      <c r="E1408" s="12" t="str">
        <f t="shared" si="76"/>
        <v>1</v>
      </c>
      <c r="F1408" s="12" t="str">
        <f t="shared" si="77"/>
        <v>12</v>
      </c>
      <c r="G1408" s="30" t="s">
        <v>447</v>
      </c>
      <c r="H1408" s="31" t="s">
        <v>448</v>
      </c>
      <c r="I1408" s="32">
        <v>0</v>
      </c>
      <c r="J1408" s="32">
        <v>0</v>
      </c>
      <c r="K1408" s="32">
        <v>0</v>
      </c>
      <c r="L1408" s="32">
        <v>5100</v>
      </c>
      <c r="M1408" s="32">
        <v>5100</v>
      </c>
      <c r="N1408" s="32">
        <v>1697.36</v>
      </c>
      <c r="O1408" s="32">
        <v>1697.36</v>
      </c>
    </row>
    <row r="1409" spans="1:15" x14ac:dyDescent="0.2">
      <c r="A1409" s="19" t="str">
        <f>MID(Tabla1[[#This Row],[Org 2]],1,2)</f>
        <v>04</v>
      </c>
      <c r="B1409" s="30" t="s">
        <v>279</v>
      </c>
      <c r="C1409" s="30" t="s">
        <v>107</v>
      </c>
      <c r="D1409" s="13" t="str">
        <f>VLOOKUP(Tabla1[[#This Row],[Prog.]],Hoja2!B:C,2,FALSE)</f>
        <v>Dirección del área de hacienda, personal y modernización administrativa</v>
      </c>
      <c r="E1409" s="12" t="str">
        <f t="shared" si="76"/>
        <v>1</v>
      </c>
      <c r="F1409" s="12" t="str">
        <f t="shared" si="77"/>
        <v>12</v>
      </c>
      <c r="G1409" s="30" t="s">
        <v>449</v>
      </c>
      <c r="H1409" s="31" t="s">
        <v>450</v>
      </c>
      <c r="I1409" s="32">
        <v>0</v>
      </c>
      <c r="J1409" s="32">
        <v>0</v>
      </c>
      <c r="K1409" s="32">
        <v>0</v>
      </c>
      <c r="L1409" s="32">
        <v>200</v>
      </c>
      <c r="M1409" s="32">
        <v>200</v>
      </c>
      <c r="N1409" s="32">
        <v>143.68</v>
      </c>
      <c r="O1409" s="32">
        <v>143.68</v>
      </c>
    </row>
    <row r="1410" spans="1:15" x14ac:dyDescent="0.2">
      <c r="A1410" s="19" t="str">
        <f>MID(Tabla1[[#This Row],[Org 2]],1,2)</f>
        <v>05</v>
      </c>
      <c r="B1410" s="30" t="s">
        <v>280</v>
      </c>
      <c r="C1410" s="30" t="s">
        <v>114</v>
      </c>
      <c r="D1410" s="13" t="str">
        <f>VLOOKUP(Tabla1[[#This Row],[Prog.]],Hoja2!B:C,2,FALSE)</f>
        <v>Mercados</v>
      </c>
      <c r="E1410" s="12" t="str">
        <f t="shared" si="76"/>
        <v>2</v>
      </c>
      <c r="F1410" s="12" t="str">
        <f t="shared" si="77"/>
        <v>22</v>
      </c>
      <c r="G1410" s="30" t="s">
        <v>490</v>
      </c>
      <c r="H1410" s="31" t="s">
        <v>491</v>
      </c>
      <c r="I1410" s="32">
        <v>293059</v>
      </c>
      <c r="J1410" s="32">
        <v>-171430.41</v>
      </c>
      <c r="K1410" s="32">
        <v>121628.59</v>
      </c>
      <c r="L1410" s="32">
        <v>36888.26</v>
      </c>
      <c r="M1410" s="32">
        <v>0</v>
      </c>
      <c r="N1410" s="32">
        <v>0</v>
      </c>
      <c r="O1410" s="32">
        <v>0</v>
      </c>
    </row>
    <row r="1411" spans="1:15" x14ac:dyDescent="0.2">
      <c r="A1411" s="19" t="str">
        <f>MID(Tabla1[[#This Row],[Org 2]],1,2)</f>
        <v>05</v>
      </c>
      <c r="B1411" s="30" t="s">
        <v>280</v>
      </c>
      <c r="C1411" s="30" t="s">
        <v>114</v>
      </c>
      <c r="D1411" s="13" t="str">
        <f>VLOOKUP(Tabla1[[#This Row],[Prog.]],Hoja2!B:C,2,FALSE)</f>
        <v>Mercados</v>
      </c>
      <c r="E1411" s="12" t="str">
        <f t="shared" si="76"/>
        <v>4</v>
      </c>
      <c r="F1411" s="12" t="str">
        <f t="shared" si="77"/>
        <v>48</v>
      </c>
      <c r="G1411" s="30" t="s">
        <v>566</v>
      </c>
      <c r="H1411" s="31" t="s">
        <v>565</v>
      </c>
      <c r="I1411" s="32">
        <v>0</v>
      </c>
      <c r="J1411" s="32">
        <v>171430.41</v>
      </c>
      <c r="K1411" s="32">
        <v>171430.41</v>
      </c>
      <c r="L1411" s="32">
        <v>171430.39999999999</v>
      </c>
      <c r="M1411" s="32">
        <v>171430.39999999999</v>
      </c>
      <c r="N1411" s="32">
        <v>137144.32000000001</v>
      </c>
      <c r="O1411" s="32">
        <v>137144.32000000001</v>
      </c>
    </row>
    <row r="1412" spans="1:15" x14ac:dyDescent="0.2">
      <c r="A1412" s="19" t="str">
        <f>MID(Tabla1[[#This Row],[Org 2]],1,2)</f>
        <v>05</v>
      </c>
      <c r="B1412" s="30" t="s">
        <v>280</v>
      </c>
      <c r="C1412" s="30" t="s">
        <v>114</v>
      </c>
      <c r="D1412" s="13" t="str">
        <f>VLOOKUP(Tabla1[[#This Row],[Prog.]],Hoja2!B:C,2,FALSE)</f>
        <v>Mercados</v>
      </c>
      <c r="E1412" s="12" t="str">
        <f t="shared" si="76"/>
        <v>6</v>
      </c>
      <c r="F1412" s="12" t="str">
        <f t="shared" si="77"/>
        <v>62</v>
      </c>
      <c r="G1412" s="30" t="s">
        <v>538</v>
      </c>
      <c r="H1412" s="31" t="s">
        <v>539</v>
      </c>
      <c r="I1412" s="32">
        <v>450220</v>
      </c>
      <c r="J1412" s="32">
        <v>0</v>
      </c>
      <c r="K1412" s="32">
        <v>450220</v>
      </c>
      <c r="L1412" s="32">
        <v>432626.05</v>
      </c>
      <c r="M1412" s="32">
        <v>371991.7</v>
      </c>
      <c r="N1412" s="32">
        <v>93923.29</v>
      </c>
      <c r="O1412" s="32">
        <v>93923.29</v>
      </c>
    </row>
    <row r="1413" spans="1:15" x14ac:dyDescent="0.2">
      <c r="A1413" s="19" t="str">
        <f>MID(Tabla1[[#This Row],[Org 2]],1,2)</f>
        <v>05</v>
      </c>
      <c r="B1413" s="30" t="s">
        <v>280</v>
      </c>
      <c r="C1413" s="30" t="s">
        <v>114</v>
      </c>
      <c r="D1413" s="13" t="str">
        <f>VLOOKUP(Tabla1[[#This Row],[Prog.]],Hoja2!B:C,2,FALSE)</f>
        <v>Mercados</v>
      </c>
      <c r="E1413" s="12" t="str">
        <f t="shared" si="76"/>
        <v>6</v>
      </c>
      <c r="F1413" s="12" t="str">
        <f t="shared" si="77"/>
        <v>62</v>
      </c>
      <c r="G1413" s="30" t="s">
        <v>540</v>
      </c>
      <c r="H1413" s="31" t="s">
        <v>541</v>
      </c>
      <c r="I1413" s="32">
        <v>9680</v>
      </c>
      <c r="J1413" s="32">
        <v>0</v>
      </c>
      <c r="K1413" s="32">
        <v>9680</v>
      </c>
      <c r="L1413" s="32">
        <v>6790.05</v>
      </c>
      <c r="M1413" s="32">
        <v>6790.05</v>
      </c>
      <c r="N1413" s="32">
        <v>6790.05</v>
      </c>
      <c r="O1413" s="32">
        <v>6790.05</v>
      </c>
    </row>
    <row r="1414" spans="1:15" x14ac:dyDescent="0.2">
      <c r="A1414" s="19" t="str">
        <f>MID(Tabla1[[#This Row],[Org 2]],1,2)</f>
        <v>05</v>
      </c>
      <c r="B1414" s="30" t="s">
        <v>280</v>
      </c>
      <c r="C1414" s="30" t="s">
        <v>114</v>
      </c>
      <c r="D1414" s="13" t="str">
        <f>VLOOKUP(Tabla1[[#This Row],[Prog.]],Hoja2!B:C,2,FALSE)</f>
        <v>Mercados</v>
      </c>
      <c r="E1414" s="12" t="str">
        <f t="shared" si="76"/>
        <v>6</v>
      </c>
      <c r="F1414" s="12" t="str">
        <f t="shared" si="77"/>
        <v>62</v>
      </c>
      <c r="G1414" s="30" t="s">
        <v>542</v>
      </c>
      <c r="H1414" s="31" t="s">
        <v>543</v>
      </c>
      <c r="I1414" s="32">
        <v>22317</v>
      </c>
      <c r="J1414" s="32">
        <v>0</v>
      </c>
      <c r="K1414" s="32">
        <v>22317</v>
      </c>
      <c r="L1414" s="32">
        <v>18129.84</v>
      </c>
      <c r="M1414" s="32">
        <v>18129.84</v>
      </c>
      <c r="N1414" s="32">
        <v>0</v>
      </c>
      <c r="O1414" s="32">
        <v>0</v>
      </c>
    </row>
    <row r="1415" spans="1:15" x14ac:dyDescent="0.2">
      <c r="A1415" s="19" t="str">
        <f>MID(Tabla1[[#This Row],[Org 2]],1,2)</f>
        <v>05</v>
      </c>
      <c r="B1415" s="30" t="s">
        <v>280</v>
      </c>
      <c r="C1415" s="30" t="s">
        <v>114</v>
      </c>
      <c r="D1415" s="13" t="str">
        <f>VLOOKUP(Tabla1[[#This Row],[Prog.]],Hoja2!B:C,2,FALSE)</f>
        <v>Mercados</v>
      </c>
      <c r="E1415" s="12" t="str">
        <f t="shared" si="76"/>
        <v>6</v>
      </c>
      <c r="F1415" s="12" t="str">
        <f t="shared" si="77"/>
        <v>63</v>
      </c>
      <c r="G1415" s="30" t="s">
        <v>544</v>
      </c>
      <c r="H1415" s="31" t="s">
        <v>537</v>
      </c>
      <c r="I1415" s="32">
        <v>537622</v>
      </c>
      <c r="J1415" s="32">
        <v>437055.71</v>
      </c>
      <c r="K1415" s="32">
        <v>974677.71</v>
      </c>
      <c r="L1415" s="32">
        <v>911531.47</v>
      </c>
      <c r="M1415" s="32">
        <v>911531.47</v>
      </c>
      <c r="N1415" s="32">
        <v>685606.3</v>
      </c>
      <c r="O1415" s="32">
        <v>685606.3</v>
      </c>
    </row>
    <row r="1416" spans="1:15" x14ac:dyDescent="0.2">
      <c r="A1416" s="19" t="str">
        <f>MID(Tabla1[[#This Row],[Org 2]],1,2)</f>
        <v>05</v>
      </c>
      <c r="B1416" s="30" t="s">
        <v>280</v>
      </c>
      <c r="C1416" s="30" t="s">
        <v>114</v>
      </c>
      <c r="D1416" s="13" t="str">
        <f>VLOOKUP(Tabla1[[#This Row],[Prog.]],Hoja2!B:C,2,FALSE)</f>
        <v>Mercados</v>
      </c>
      <c r="E1416" s="12" t="str">
        <f t="shared" si="76"/>
        <v>6</v>
      </c>
      <c r="F1416" s="12" t="str">
        <f t="shared" si="77"/>
        <v>63</v>
      </c>
      <c r="G1416" s="30" t="s">
        <v>545</v>
      </c>
      <c r="H1416" s="31" t="s">
        <v>539</v>
      </c>
      <c r="I1416" s="32">
        <v>247482</v>
      </c>
      <c r="J1416" s="32">
        <v>0</v>
      </c>
      <c r="K1416" s="32">
        <v>247482</v>
      </c>
      <c r="L1416" s="32">
        <v>159613.53</v>
      </c>
      <c r="M1416" s="32">
        <v>69638.62</v>
      </c>
      <c r="N1416" s="32">
        <v>69638.62</v>
      </c>
      <c r="O1416" s="32">
        <v>0</v>
      </c>
    </row>
    <row r="1417" spans="1:15" x14ac:dyDescent="0.2">
      <c r="A1417" s="19" t="str">
        <f>MID(Tabla1[[#This Row],[Org 2]],1,2)</f>
        <v>05</v>
      </c>
      <c r="B1417" s="30" t="s">
        <v>280</v>
      </c>
      <c r="C1417" s="30" t="s">
        <v>114</v>
      </c>
      <c r="D1417" s="13" t="str">
        <f>VLOOKUP(Tabla1[[#This Row],[Prog.]],Hoja2!B:C,2,FALSE)</f>
        <v>Mercados</v>
      </c>
      <c r="E1417" s="12" t="str">
        <f t="shared" si="76"/>
        <v>6</v>
      </c>
      <c r="F1417" s="12" t="str">
        <f t="shared" si="77"/>
        <v>63</v>
      </c>
      <c r="G1417" s="30" t="s">
        <v>749</v>
      </c>
      <c r="H1417" s="31" t="s">
        <v>541</v>
      </c>
      <c r="I1417" s="32">
        <v>193552</v>
      </c>
      <c r="J1417" s="32">
        <v>75000</v>
      </c>
      <c r="K1417" s="32">
        <v>268552</v>
      </c>
      <c r="L1417" s="32">
        <v>240730.47</v>
      </c>
      <c r="M1417" s="32">
        <v>87566.49</v>
      </c>
      <c r="N1417" s="32">
        <v>0</v>
      </c>
      <c r="O1417" s="32">
        <v>0</v>
      </c>
    </row>
    <row r="1418" spans="1:15" x14ac:dyDescent="0.2">
      <c r="A1418" s="19" t="str">
        <f>MID(Tabla1[[#This Row],[Org 2]],1,2)</f>
        <v>05</v>
      </c>
      <c r="B1418" s="30" t="s">
        <v>280</v>
      </c>
      <c r="C1418" s="30" t="s">
        <v>115</v>
      </c>
      <c r="D1418" s="13" t="str">
        <f>VLOOKUP(Tabla1[[#This Row],[Prog.]],Hoja2!B:C,2,FALSE)</f>
        <v>Actuaciones en materia de comercio minorista</v>
      </c>
      <c r="E1418" s="12" t="str">
        <f t="shared" si="76"/>
        <v>2</v>
      </c>
      <c r="F1418" s="12" t="str">
        <f t="shared" si="77"/>
        <v>22</v>
      </c>
      <c r="G1418" s="30" t="s">
        <v>480</v>
      </c>
      <c r="H1418" s="31" t="s">
        <v>481</v>
      </c>
      <c r="I1418" s="32">
        <v>60500</v>
      </c>
      <c r="J1418" s="32">
        <v>0</v>
      </c>
      <c r="K1418" s="32">
        <v>60500</v>
      </c>
      <c r="L1418" s="32">
        <v>0</v>
      </c>
      <c r="M1418" s="32">
        <v>0</v>
      </c>
      <c r="N1418" s="32">
        <v>0</v>
      </c>
      <c r="O1418" s="32">
        <v>0</v>
      </c>
    </row>
    <row r="1419" spans="1:15" x14ac:dyDescent="0.2">
      <c r="A1419" s="19" t="str">
        <f>MID(Tabla1[[#This Row],[Org 2]],1,2)</f>
        <v>05</v>
      </c>
      <c r="B1419" s="30" t="s">
        <v>280</v>
      </c>
      <c r="C1419" s="30" t="s">
        <v>115</v>
      </c>
      <c r="D1419" s="13" t="str">
        <f>VLOOKUP(Tabla1[[#This Row],[Prog.]],Hoja2!B:C,2,FALSE)</f>
        <v>Actuaciones en materia de comercio minorista</v>
      </c>
      <c r="E1419" s="12" t="str">
        <f t="shared" ref="E1419:E1425" si="78">LEFT(G1419,1)</f>
        <v>2</v>
      </c>
      <c r="F1419" s="12" t="str">
        <f t="shared" ref="F1419:F1425" si="79">LEFT(G1419,2)</f>
        <v>22</v>
      </c>
      <c r="G1419" s="30" t="s">
        <v>488</v>
      </c>
      <c r="H1419" s="31" t="s">
        <v>489</v>
      </c>
      <c r="I1419" s="32">
        <v>42350</v>
      </c>
      <c r="J1419" s="32">
        <v>0</v>
      </c>
      <c r="K1419" s="32">
        <v>42350</v>
      </c>
      <c r="L1419" s="32">
        <v>30773.93</v>
      </c>
      <c r="M1419" s="32">
        <v>30773.93</v>
      </c>
      <c r="N1419" s="32">
        <v>17303</v>
      </c>
      <c r="O1419" s="32">
        <v>17303</v>
      </c>
    </row>
    <row r="1420" spans="1:15" x14ac:dyDescent="0.2">
      <c r="A1420" s="19" t="str">
        <f>MID(Tabla1[[#This Row],[Org 2]],1,2)</f>
        <v>05</v>
      </c>
      <c r="B1420" s="30" t="s">
        <v>280</v>
      </c>
      <c r="C1420" s="30" t="s">
        <v>115</v>
      </c>
      <c r="D1420" s="13" t="str">
        <f>VLOOKUP(Tabla1[[#This Row],[Prog.]],Hoja2!B:C,2,FALSE)</f>
        <v>Actuaciones en materia de comercio minorista</v>
      </c>
      <c r="E1420" s="12" t="str">
        <f t="shared" si="78"/>
        <v>2</v>
      </c>
      <c r="F1420" s="12" t="str">
        <f t="shared" si="79"/>
        <v>22</v>
      </c>
      <c r="G1420" s="30" t="s">
        <v>490</v>
      </c>
      <c r="H1420" s="31" t="s">
        <v>491</v>
      </c>
      <c r="I1420" s="32">
        <v>145778</v>
      </c>
      <c r="J1420" s="32">
        <v>-38441</v>
      </c>
      <c r="K1420" s="32">
        <v>107337</v>
      </c>
      <c r="L1420" s="32">
        <v>90885.94</v>
      </c>
      <c r="M1420" s="32">
        <v>38112.230000000003</v>
      </c>
      <c r="N1420" s="32">
        <v>18869.02</v>
      </c>
      <c r="O1420" s="32">
        <v>18869.02</v>
      </c>
    </row>
    <row r="1421" spans="1:15" x14ac:dyDescent="0.2">
      <c r="A1421" s="19" t="str">
        <f>MID(Tabla1[[#This Row],[Org 2]],1,2)</f>
        <v>05</v>
      </c>
      <c r="B1421" s="30" t="s">
        <v>280</v>
      </c>
      <c r="C1421" s="30" t="s">
        <v>115</v>
      </c>
      <c r="D1421" s="13" t="str">
        <f>VLOOKUP(Tabla1[[#This Row],[Prog.]],Hoja2!B:C,2,FALSE)</f>
        <v>Actuaciones en materia de comercio minorista</v>
      </c>
      <c r="E1421" s="12" t="str">
        <f t="shared" si="78"/>
        <v>4</v>
      </c>
      <c r="F1421" s="12" t="str">
        <f t="shared" si="79"/>
        <v>48</v>
      </c>
      <c r="G1421" s="30" t="s">
        <v>566</v>
      </c>
      <c r="H1421" s="31" t="s">
        <v>565</v>
      </c>
      <c r="I1421" s="32">
        <v>44635</v>
      </c>
      <c r="J1421" s="32">
        <v>38441</v>
      </c>
      <c r="K1421" s="32">
        <v>83076</v>
      </c>
      <c r="L1421" s="32">
        <v>44634.400000000001</v>
      </c>
      <c r="M1421" s="32">
        <v>44634.400000000001</v>
      </c>
      <c r="N1421" s="32">
        <v>44634.400000000001</v>
      </c>
      <c r="O1421" s="32">
        <v>44634.400000000001</v>
      </c>
    </row>
    <row r="1422" spans="1:15" x14ac:dyDescent="0.2">
      <c r="A1422" s="19" t="str">
        <f>MID(Tabla1[[#This Row],[Org 2]],1,2)</f>
        <v>05</v>
      </c>
      <c r="B1422" s="30" t="s">
        <v>280</v>
      </c>
      <c r="C1422" s="30" t="s">
        <v>115</v>
      </c>
      <c r="D1422" s="13" t="str">
        <f>VLOOKUP(Tabla1[[#This Row],[Prog.]],Hoja2!B:C,2,FALSE)</f>
        <v>Actuaciones en materia de comercio minorista</v>
      </c>
      <c r="E1422" s="12" t="str">
        <f t="shared" si="78"/>
        <v>6</v>
      </c>
      <c r="F1422" s="12" t="str">
        <f t="shared" si="79"/>
        <v>60</v>
      </c>
      <c r="G1422" s="30" t="s">
        <v>532</v>
      </c>
      <c r="H1422" s="31" t="s">
        <v>533</v>
      </c>
      <c r="I1422" s="32">
        <v>0</v>
      </c>
      <c r="J1422" s="32">
        <v>103523</v>
      </c>
      <c r="K1422" s="32">
        <v>103523</v>
      </c>
      <c r="L1422" s="32">
        <v>55655.95</v>
      </c>
      <c r="M1422" s="32">
        <v>0</v>
      </c>
      <c r="N1422" s="32">
        <v>0</v>
      </c>
      <c r="O1422" s="32">
        <v>0</v>
      </c>
    </row>
    <row r="1423" spans="1:15" x14ac:dyDescent="0.2">
      <c r="A1423" s="19" t="str">
        <f>MID(Tabla1[[#This Row],[Org 2]],1,2)</f>
        <v>05</v>
      </c>
      <c r="B1423" s="30" t="s">
        <v>280</v>
      </c>
      <c r="C1423" s="30" t="s">
        <v>115</v>
      </c>
      <c r="D1423" s="13" t="str">
        <f>VLOOKUP(Tabla1[[#This Row],[Prog.]],Hoja2!B:C,2,FALSE)</f>
        <v>Actuaciones en materia de comercio minorista</v>
      </c>
      <c r="E1423" s="12" t="str">
        <f t="shared" si="78"/>
        <v>6</v>
      </c>
      <c r="F1423" s="12" t="str">
        <f t="shared" si="79"/>
        <v>61</v>
      </c>
      <c r="G1423" s="30" t="s">
        <v>534</v>
      </c>
      <c r="H1423" s="31" t="s">
        <v>535</v>
      </c>
      <c r="I1423" s="32">
        <v>0</v>
      </c>
      <c r="J1423" s="32">
        <v>17485</v>
      </c>
      <c r="K1423" s="32">
        <v>17485</v>
      </c>
      <c r="L1423" s="32">
        <v>0</v>
      </c>
      <c r="M1423" s="32">
        <v>0</v>
      </c>
      <c r="N1423" s="32">
        <v>0</v>
      </c>
      <c r="O1423" s="32">
        <v>0</v>
      </c>
    </row>
    <row r="1424" spans="1:15" x14ac:dyDescent="0.2">
      <c r="A1424" s="19" t="str">
        <f>MID(Tabla1[[#This Row],[Org 2]],1,2)</f>
        <v>05</v>
      </c>
      <c r="B1424" s="30" t="s">
        <v>280</v>
      </c>
      <c r="C1424" s="30" t="s">
        <v>115</v>
      </c>
      <c r="D1424" s="13" t="str">
        <f>VLOOKUP(Tabla1[[#This Row],[Prog.]],Hoja2!B:C,2,FALSE)</f>
        <v>Actuaciones en materia de comercio minorista</v>
      </c>
      <c r="E1424" s="12" t="str">
        <f t="shared" si="78"/>
        <v>6</v>
      </c>
      <c r="F1424" s="12" t="str">
        <f t="shared" si="79"/>
        <v>63</v>
      </c>
      <c r="G1424" s="30" t="s">
        <v>545</v>
      </c>
      <c r="H1424" s="31" t="s">
        <v>539</v>
      </c>
      <c r="I1424" s="32">
        <v>0</v>
      </c>
      <c r="J1424" s="32">
        <v>494349</v>
      </c>
      <c r="K1424" s="32">
        <v>494349</v>
      </c>
      <c r="L1424" s="32">
        <v>481485.87</v>
      </c>
      <c r="M1424" s="32">
        <v>365529.96</v>
      </c>
      <c r="N1424" s="32">
        <v>9453.8799999999992</v>
      </c>
      <c r="O1424" s="32">
        <v>9453.8799999999992</v>
      </c>
    </row>
    <row r="1425" spans="1:15" x14ac:dyDescent="0.2">
      <c r="A1425" s="19" t="str">
        <f>MID(Tabla1[[#This Row],[Org 2]],1,2)</f>
        <v>05</v>
      </c>
      <c r="B1425" s="30" t="s">
        <v>280</v>
      </c>
      <c r="C1425" s="30" t="s">
        <v>115</v>
      </c>
      <c r="D1425" s="13" t="str">
        <f>VLOOKUP(Tabla1[[#This Row],[Prog.]],Hoja2!B:C,2,FALSE)</f>
        <v>Actuaciones en materia de comercio minorista</v>
      </c>
      <c r="E1425" s="12" t="str">
        <f t="shared" si="78"/>
        <v>6</v>
      </c>
      <c r="F1425" s="12" t="str">
        <f t="shared" si="79"/>
        <v>63</v>
      </c>
      <c r="G1425" s="30" t="s">
        <v>749</v>
      </c>
      <c r="H1425" s="31" t="s">
        <v>541</v>
      </c>
      <c r="I1425" s="32">
        <v>0</v>
      </c>
      <c r="J1425" s="32">
        <v>308511</v>
      </c>
      <c r="K1425" s="32">
        <v>308511</v>
      </c>
      <c r="L1425" s="32">
        <v>309703.75</v>
      </c>
      <c r="M1425" s="32">
        <v>0</v>
      </c>
      <c r="N1425" s="32">
        <v>0</v>
      </c>
      <c r="O1425" s="32">
        <v>0</v>
      </c>
    </row>
    <row r="1426" spans="1:15" x14ac:dyDescent="0.2">
      <c r="A1426" s="19" t="str">
        <f>MID(Tabla1[[#This Row],[Org 2]],1,2)</f>
        <v>06</v>
      </c>
      <c r="B1426" s="30" t="s">
        <v>281</v>
      </c>
      <c r="C1426" s="30" t="s">
        <v>134</v>
      </c>
      <c r="D1426" s="13" t="str">
        <f>VLOOKUP(Tabla1[[#This Row],[Prog.]],Hoja2!B:C,2,FALSE)</f>
        <v>Coordinación de políticas culturales</v>
      </c>
      <c r="E1426" s="12" t="str">
        <f t="shared" ref="E1426:E1429" si="80">LEFT(G1426,1)</f>
        <v>6</v>
      </c>
      <c r="F1426" s="12" t="str">
        <f t="shared" ref="F1426:F1429" si="81">LEFT(G1426,2)</f>
        <v>63</v>
      </c>
      <c r="G1426" s="30" t="s">
        <v>544</v>
      </c>
      <c r="H1426" s="31" t="s">
        <v>537</v>
      </c>
      <c r="I1426" s="32">
        <v>802248</v>
      </c>
      <c r="J1426" s="32">
        <v>885034</v>
      </c>
      <c r="K1426" s="32">
        <v>1687282</v>
      </c>
      <c r="L1426" s="32">
        <v>1661832.15</v>
      </c>
      <c r="M1426" s="32">
        <v>1659827.59</v>
      </c>
      <c r="N1426" s="32">
        <v>0</v>
      </c>
      <c r="O1426" s="32">
        <v>0</v>
      </c>
    </row>
    <row r="1427" spans="1:15" x14ac:dyDescent="0.2">
      <c r="A1427" s="19" t="str">
        <f>MID(Tabla1[[#This Row],[Org 2]],1,2)</f>
        <v>07</v>
      </c>
      <c r="B1427" s="30" t="s">
        <v>282</v>
      </c>
      <c r="C1427" s="30" t="s">
        <v>124</v>
      </c>
      <c r="D1427" s="13" t="str">
        <f>VLOOKUP(Tabla1[[#This Row],[Prog.]],Hoja2!B:C,2,FALSE)</f>
        <v>Tratamiento de residuos</v>
      </c>
      <c r="E1427" s="12" t="str">
        <f t="shared" si="80"/>
        <v>6</v>
      </c>
      <c r="F1427" s="12" t="str">
        <f t="shared" si="81"/>
        <v>63</v>
      </c>
      <c r="G1427" s="30" t="s">
        <v>545</v>
      </c>
      <c r="H1427" s="31" t="s">
        <v>539</v>
      </c>
      <c r="I1427" s="32">
        <v>1225195</v>
      </c>
      <c r="J1427" s="32">
        <v>1600000</v>
      </c>
      <c r="K1427" s="32">
        <v>2825195</v>
      </c>
      <c r="L1427" s="32">
        <v>0</v>
      </c>
      <c r="M1427" s="32">
        <v>0</v>
      </c>
      <c r="N1427" s="32">
        <v>0</v>
      </c>
      <c r="O1427" s="32">
        <v>0</v>
      </c>
    </row>
    <row r="1428" spans="1:15" x14ac:dyDescent="0.2">
      <c r="A1428" s="19" t="str">
        <f>MID(Tabla1[[#This Row],[Org 2]],1,2)</f>
        <v>07</v>
      </c>
      <c r="B1428" s="30" t="s">
        <v>282</v>
      </c>
      <c r="C1428" s="30" t="s">
        <v>125</v>
      </c>
      <c r="D1428" s="13" t="str">
        <f>VLOOKUP(Tabla1[[#This Row],[Prog.]],Hoja2!B:C,2,FALSE)</f>
        <v>Dirección del área de medio ambiente</v>
      </c>
      <c r="E1428" s="12" t="str">
        <f t="shared" si="80"/>
        <v>1</v>
      </c>
      <c r="F1428" s="12" t="str">
        <f t="shared" si="81"/>
        <v>12</v>
      </c>
      <c r="G1428" s="30" t="s">
        <v>435</v>
      </c>
      <c r="H1428" s="31" t="s">
        <v>436</v>
      </c>
      <c r="I1428" s="32">
        <v>0</v>
      </c>
      <c r="J1428" s="32">
        <v>0</v>
      </c>
      <c r="K1428" s="32">
        <v>0</v>
      </c>
      <c r="L1428" s="32">
        <v>2000</v>
      </c>
      <c r="M1428" s="32">
        <v>2000</v>
      </c>
      <c r="N1428" s="32">
        <v>1269.94</v>
      </c>
      <c r="O1428" s="32">
        <v>1269.94</v>
      </c>
    </row>
    <row r="1429" spans="1:15" x14ac:dyDescent="0.2">
      <c r="A1429" s="19" t="str">
        <f>MID(Tabla1[[#This Row],[Org 2]],1,2)</f>
        <v>07</v>
      </c>
      <c r="B1429" s="30" t="s">
        <v>282</v>
      </c>
      <c r="C1429" s="30" t="s">
        <v>125</v>
      </c>
      <c r="D1429" s="13" t="str">
        <f>VLOOKUP(Tabla1[[#This Row],[Prog.]],Hoja2!B:C,2,FALSE)</f>
        <v>Dirección del área de medio ambiente</v>
      </c>
      <c r="E1429" s="12" t="str">
        <f t="shared" si="80"/>
        <v>1</v>
      </c>
      <c r="F1429" s="12" t="str">
        <f t="shared" si="81"/>
        <v>12</v>
      </c>
      <c r="G1429" s="30" t="s">
        <v>443</v>
      </c>
      <c r="H1429" s="31" t="s">
        <v>444</v>
      </c>
      <c r="I1429" s="32">
        <v>0</v>
      </c>
      <c r="J1429" s="32">
        <v>0</v>
      </c>
      <c r="K1429" s="32">
        <v>0</v>
      </c>
      <c r="L1429" s="32">
        <v>750</v>
      </c>
      <c r="M1429" s="32">
        <v>750</v>
      </c>
      <c r="N1429" s="32">
        <v>625.07000000000005</v>
      </c>
      <c r="O1429" s="32">
        <v>625.07000000000005</v>
      </c>
    </row>
    <row r="1430" spans="1:15" x14ac:dyDescent="0.2">
      <c r="A1430" s="19" t="str">
        <f>MID(Tabla1[[#This Row],[Org 2]],1,2)</f>
        <v>07</v>
      </c>
      <c r="B1430" s="30" t="s">
        <v>282</v>
      </c>
      <c r="C1430" s="30" t="s">
        <v>125</v>
      </c>
      <c r="D1430" s="13" t="str">
        <f>VLOOKUP(Tabla1[[#This Row],[Prog.]],Hoja2!B:C,2,FALSE)</f>
        <v>Dirección del área de medio ambiente</v>
      </c>
      <c r="E1430" s="12" t="str">
        <f t="shared" ref="E1430:E1433" si="82">LEFT(G1430,1)</f>
        <v>1</v>
      </c>
      <c r="F1430" s="12" t="str">
        <f t="shared" ref="F1430:F1433" si="83">LEFT(G1430,2)</f>
        <v>12</v>
      </c>
      <c r="G1430" s="30" t="s">
        <v>445</v>
      </c>
      <c r="H1430" s="31" t="s">
        <v>446</v>
      </c>
      <c r="I1430" s="32">
        <v>0</v>
      </c>
      <c r="J1430" s="32">
        <v>0</v>
      </c>
      <c r="K1430" s="32">
        <v>0</v>
      </c>
      <c r="L1430" s="32">
        <v>1700</v>
      </c>
      <c r="M1430" s="32">
        <v>1700</v>
      </c>
      <c r="N1430" s="32">
        <v>1280.3</v>
      </c>
      <c r="O1430" s="32">
        <v>1280.3</v>
      </c>
    </row>
    <row r="1431" spans="1:15" x14ac:dyDescent="0.2">
      <c r="A1431" s="19" t="str">
        <f>MID(Tabla1[[#This Row],[Org 2]],1,2)</f>
        <v>07</v>
      </c>
      <c r="B1431" s="30" t="s">
        <v>282</v>
      </c>
      <c r="C1431" s="30" t="s">
        <v>125</v>
      </c>
      <c r="D1431" s="13" t="str">
        <f>VLOOKUP(Tabla1[[#This Row],[Prog.]],Hoja2!B:C,2,FALSE)</f>
        <v>Dirección del área de medio ambiente</v>
      </c>
      <c r="E1431" s="12" t="str">
        <f t="shared" si="82"/>
        <v>1</v>
      </c>
      <c r="F1431" s="12" t="str">
        <f t="shared" si="83"/>
        <v>12</v>
      </c>
      <c r="G1431" s="30" t="s">
        <v>447</v>
      </c>
      <c r="H1431" s="31" t="s">
        <v>448</v>
      </c>
      <c r="I1431" s="32">
        <v>0</v>
      </c>
      <c r="J1431" s="32">
        <v>0</v>
      </c>
      <c r="K1431" s="32">
        <v>0</v>
      </c>
      <c r="L1431" s="32">
        <v>4070</v>
      </c>
      <c r="M1431" s="32">
        <v>4070</v>
      </c>
      <c r="N1431" s="32">
        <v>3191.4</v>
      </c>
      <c r="O1431" s="32">
        <v>3191.4</v>
      </c>
    </row>
    <row r="1432" spans="1:15" x14ac:dyDescent="0.2">
      <c r="A1432" s="19" t="str">
        <f>MID(Tabla1[[#This Row],[Org 2]],1,2)</f>
        <v>07</v>
      </c>
      <c r="B1432" s="30" t="s">
        <v>282</v>
      </c>
      <c r="C1432" s="30" t="s">
        <v>125</v>
      </c>
      <c r="D1432" s="13" t="str">
        <f>VLOOKUP(Tabla1[[#This Row],[Prog.]],Hoja2!B:C,2,FALSE)</f>
        <v>Dirección del área de medio ambiente</v>
      </c>
      <c r="E1432" s="12" t="str">
        <f t="shared" si="82"/>
        <v>1</v>
      </c>
      <c r="F1432" s="12" t="str">
        <f t="shared" si="83"/>
        <v>12</v>
      </c>
      <c r="G1432" s="30" t="s">
        <v>449</v>
      </c>
      <c r="H1432" s="31" t="s">
        <v>450</v>
      </c>
      <c r="I1432" s="32">
        <v>0</v>
      </c>
      <c r="J1432" s="32">
        <v>0</v>
      </c>
      <c r="K1432" s="32">
        <v>0</v>
      </c>
      <c r="L1432" s="32">
        <v>900</v>
      </c>
      <c r="M1432" s="32">
        <v>900</v>
      </c>
      <c r="N1432" s="32">
        <v>201.11</v>
      </c>
      <c r="O1432" s="32">
        <v>201.11</v>
      </c>
    </row>
    <row r="1433" spans="1:15" x14ac:dyDescent="0.2">
      <c r="A1433" s="19" t="str">
        <f>MID(Tabla1[[#This Row],[Org 2]],1,2)</f>
        <v>07</v>
      </c>
      <c r="B1433" s="30" t="s">
        <v>282</v>
      </c>
      <c r="C1433" s="30" t="s">
        <v>126</v>
      </c>
      <c r="D1433" s="13" t="str">
        <f>VLOOKUP(Tabla1[[#This Row],[Prog.]],Hoja2!B:C,2,FALSE)</f>
        <v>Parques y jardines</v>
      </c>
      <c r="E1433" s="12" t="str">
        <f t="shared" si="82"/>
        <v>1</v>
      </c>
      <c r="F1433" s="12" t="str">
        <f t="shared" si="83"/>
        <v>12</v>
      </c>
      <c r="G1433" s="30" t="s">
        <v>435</v>
      </c>
      <c r="H1433" s="31" t="s">
        <v>436</v>
      </c>
      <c r="I1433" s="32">
        <v>0</v>
      </c>
      <c r="J1433" s="32">
        <v>0</v>
      </c>
      <c r="K1433" s="32">
        <v>0</v>
      </c>
      <c r="L1433" s="32">
        <v>4600</v>
      </c>
      <c r="M1433" s="32">
        <v>4600</v>
      </c>
      <c r="N1433" s="32">
        <v>3729.1</v>
      </c>
      <c r="O1433" s="32">
        <v>3729.1</v>
      </c>
    </row>
    <row r="1434" spans="1:15" x14ac:dyDescent="0.2">
      <c r="A1434" s="19" t="str">
        <f>MID(Tabla1[[#This Row],[Org 2]],1,2)</f>
        <v>07</v>
      </c>
      <c r="B1434" s="30" t="s">
        <v>282</v>
      </c>
      <c r="C1434" s="30" t="s">
        <v>126</v>
      </c>
      <c r="D1434" s="13" t="str">
        <f>VLOOKUP(Tabla1[[#This Row],[Prog.]],Hoja2!B:C,2,FALSE)</f>
        <v>Parques y jardines</v>
      </c>
      <c r="E1434" s="12" t="str">
        <f t="shared" ref="E1434:E1442" si="84">LEFT(G1434,1)</f>
        <v>1</v>
      </c>
      <c r="F1434" s="12" t="str">
        <f t="shared" ref="F1434:F1442" si="85">LEFT(G1434,2)</f>
        <v>12</v>
      </c>
      <c r="G1434" s="30" t="s">
        <v>441</v>
      </c>
      <c r="H1434" s="31" t="s">
        <v>442</v>
      </c>
      <c r="I1434" s="32">
        <v>0</v>
      </c>
      <c r="J1434" s="32">
        <v>0</v>
      </c>
      <c r="K1434" s="32">
        <v>0</v>
      </c>
      <c r="L1434" s="32">
        <v>2400</v>
      </c>
      <c r="M1434" s="32">
        <v>2400</v>
      </c>
      <c r="N1434" s="32">
        <v>1718.1</v>
      </c>
      <c r="O1434" s="32">
        <v>1718.1</v>
      </c>
    </row>
    <row r="1435" spans="1:15" x14ac:dyDescent="0.2">
      <c r="A1435" s="19" t="str">
        <f>MID(Tabla1[[#This Row],[Org 2]],1,2)</f>
        <v>07</v>
      </c>
      <c r="B1435" s="30" t="s">
        <v>282</v>
      </c>
      <c r="C1435" s="30" t="s">
        <v>126</v>
      </c>
      <c r="D1435" s="13" t="str">
        <f>VLOOKUP(Tabla1[[#This Row],[Prog.]],Hoja2!B:C,2,FALSE)</f>
        <v>Parques y jardines</v>
      </c>
      <c r="E1435" s="12" t="str">
        <f t="shared" si="84"/>
        <v>1</v>
      </c>
      <c r="F1435" s="12" t="str">
        <f t="shared" si="85"/>
        <v>12</v>
      </c>
      <c r="G1435" s="30" t="s">
        <v>443</v>
      </c>
      <c r="H1435" s="31" t="s">
        <v>444</v>
      </c>
      <c r="I1435" s="32">
        <v>0</v>
      </c>
      <c r="J1435" s="32">
        <v>0</v>
      </c>
      <c r="K1435" s="32">
        <v>0</v>
      </c>
      <c r="L1435" s="32">
        <v>400</v>
      </c>
      <c r="M1435" s="32">
        <v>400</v>
      </c>
      <c r="N1435" s="32">
        <v>287.04000000000002</v>
      </c>
      <c r="O1435" s="32">
        <v>287.04000000000002</v>
      </c>
    </row>
    <row r="1436" spans="1:15" x14ac:dyDescent="0.2">
      <c r="A1436" s="19" t="str">
        <f>MID(Tabla1[[#This Row],[Org 2]],1,2)</f>
        <v>07</v>
      </c>
      <c r="B1436" s="30" t="s">
        <v>282</v>
      </c>
      <c r="C1436" s="30" t="s">
        <v>126</v>
      </c>
      <c r="D1436" s="13" t="str">
        <f>VLOOKUP(Tabla1[[#This Row],[Prog.]],Hoja2!B:C,2,FALSE)</f>
        <v>Parques y jardines</v>
      </c>
      <c r="E1436" s="12" t="str">
        <f t="shared" si="84"/>
        <v>1</v>
      </c>
      <c r="F1436" s="12" t="str">
        <f t="shared" si="85"/>
        <v>12</v>
      </c>
      <c r="G1436" s="30" t="s">
        <v>445</v>
      </c>
      <c r="H1436" s="31" t="s">
        <v>446</v>
      </c>
      <c r="I1436" s="32">
        <v>0</v>
      </c>
      <c r="J1436" s="32">
        <v>0</v>
      </c>
      <c r="K1436" s="32">
        <v>0</v>
      </c>
      <c r="L1436" s="32">
        <v>4600</v>
      </c>
      <c r="M1436" s="32">
        <v>4600</v>
      </c>
      <c r="N1436" s="32">
        <v>3863.64</v>
      </c>
      <c r="O1436" s="32">
        <v>3863.64</v>
      </c>
    </row>
    <row r="1437" spans="1:15" x14ac:dyDescent="0.2">
      <c r="A1437" s="19" t="str">
        <f>MID(Tabla1[[#This Row],[Org 2]],1,2)</f>
        <v>07</v>
      </c>
      <c r="B1437" s="30" t="s">
        <v>282</v>
      </c>
      <c r="C1437" s="30" t="s">
        <v>126</v>
      </c>
      <c r="D1437" s="13" t="str">
        <f>VLOOKUP(Tabla1[[#This Row],[Prog.]],Hoja2!B:C,2,FALSE)</f>
        <v>Parques y jardines</v>
      </c>
      <c r="E1437" s="12" t="str">
        <f t="shared" si="84"/>
        <v>1</v>
      </c>
      <c r="F1437" s="12" t="str">
        <f t="shared" si="85"/>
        <v>12</v>
      </c>
      <c r="G1437" s="30" t="s">
        <v>447</v>
      </c>
      <c r="H1437" s="31" t="s">
        <v>448</v>
      </c>
      <c r="I1437" s="32">
        <v>0</v>
      </c>
      <c r="J1437" s="32">
        <v>0</v>
      </c>
      <c r="K1437" s="32">
        <v>0</v>
      </c>
      <c r="L1437" s="32">
        <v>10850</v>
      </c>
      <c r="M1437" s="32">
        <v>10850</v>
      </c>
      <c r="N1437" s="32">
        <v>9266.81</v>
      </c>
      <c r="O1437" s="32">
        <v>9266.81</v>
      </c>
    </row>
    <row r="1438" spans="1:15" x14ac:dyDescent="0.2">
      <c r="A1438" s="19" t="str">
        <f>MID(Tabla1[[#This Row],[Org 2]],1,2)</f>
        <v>07</v>
      </c>
      <c r="B1438" s="30" t="s">
        <v>282</v>
      </c>
      <c r="C1438" s="30" t="s">
        <v>126</v>
      </c>
      <c r="D1438" s="13" t="str">
        <f>VLOOKUP(Tabla1[[#This Row],[Prog.]],Hoja2!B:C,2,FALSE)</f>
        <v>Parques y jardines</v>
      </c>
      <c r="E1438" s="12" t="str">
        <f t="shared" si="84"/>
        <v>1</v>
      </c>
      <c r="F1438" s="12" t="str">
        <f t="shared" si="85"/>
        <v>12</v>
      </c>
      <c r="G1438" s="30" t="s">
        <v>449</v>
      </c>
      <c r="H1438" s="31" t="s">
        <v>450</v>
      </c>
      <c r="I1438" s="32">
        <v>0</v>
      </c>
      <c r="J1438" s="32">
        <v>0</v>
      </c>
      <c r="K1438" s="32">
        <v>0</v>
      </c>
      <c r="L1438" s="32">
        <v>225</v>
      </c>
      <c r="M1438" s="32">
        <v>225</v>
      </c>
      <c r="N1438" s="32">
        <v>152.91</v>
      </c>
      <c r="O1438" s="32">
        <v>152.91</v>
      </c>
    </row>
    <row r="1439" spans="1:15" x14ac:dyDescent="0.2">
      <c r="A1439" s="19" t="str">
        <f>MID(Tabla1[[#This Row],[Org 2]],1,2)</f>
        <v>07</v>
      </c>
      <c r="B1439" s="30" t="s">
        <v>282</v>
      </c>
      <c r="C1439" s="30" t="s">
        <v>126</v>
      </c>
      <c r="D1439" s="13" t="str">
        <f>VLOOKUP(Tabla1[[#This Row],[Prog.]],Hoja2!B:C,2,FALSE)</f>
        <v>Parques y jardines</v>
      </c>
      <c r="E1439" s="12" t="str">
        <f t="shared" si="84"/>
        <v>1</v>
      </c>
      <c r="F1439" s="12" t="str">
        <f t="shared" si="85"/>
        <v>13</v>
      </c>
      <c r="G1439" s="30" t="s">
        <v>451</v>
      </c>
      <c r="H1439" s="31" t="s">
        <v>434</v>
      </c>
      <c r="I1439" s="32">
        <v>0</v>
      </c>
      <c r="J1439" s="32">
        <v>0</v>
      </c>
      <c r="K1439" s="32">
        <v>0</v>
      </c>
      <c r="L1439" s="32">
        <v>13000</v>
      </c>
      <c r="M1439" s="32">
        <v>13000</v>
      </c>
      <c r="N1439" s="32">
        <v>12016.85</v>
      </c>
      <c r="O1439" s="32">
        <v>12016.85</v>
      </c>
    </row>
    <row r="1440" spans="1:15" x14ac:dyDescent="0.2">
      <c r="A1440" s="19" t="str">
        <f>MID(Tabla1[[#This Row],[Org 2]],1,2)</f>
        <v>07</v>
      </c>
      <c r="B1440" s="30" t="s">
        <v>282</v>
      </c>
      <c r="C1440" s="30" t="s">
        <v>126</v>
      </c>
      <c r="D1440" s="13" t="str">
        <f>VLOOKUP(Tabla1[[#This Row],[Prog.]],Hoja2!B:C,2,FALSE)</f>
        <v>Parques y jardines</v>
      </c>
      <c r="E1440" s="12" t="str">
        <f t="shared" si="84"/>
        <v>1</v>
      </c>
      <c r="F1440" s="12" t="str">
        <f t="shared" si="85"/>
        <v>13</v>
      </c>
      <c r="G1440" s="30" t="s">
        <v>452</v>
      </c>
      <c r="H1440" s="31" t="s">
        <v>453</v>
      </c>
      <c r="I1440" s="32">
        <v>0</v>
      </c>
      <c r="J1440" s="32">
        <v>0</v>
      </c>
      <c r="K1440" s="32">
        <v>0</v>
      </c>
      <c r="L1440" s="32">
        <v>13000</v>
      </c>
      <c r="M1440" s="32">
        <v>13000</v>
      </c>
      <c r="N1440" s="32">
        <v>6264.84</v>
      </c>
      <c r="O1440" s="32">
        <v>6264.84</v>
      </c>
    </row>
    <row r="1441" spans="1:15" x14ac:dyDescent="0.2">
      <c r="A1441" s="19" t="str">
        <f>MID(Tabla1[[#This Row],[Org 2]],1,2)</f>
        <v>07</v>
      </c>
      <c r="B1441" s="30" t="s">
        <v>282</v>
      </c>
      <c r="C1441" s="30" t="s">
        <v>126</v>
      </c>
      <c r="D1441" s="13" t="str">
        <f>VLOOKUP(Tabla1[[#This Row],[Prog.]],Hoja2!B:C,2,FALSE)</f>
        <v>Parques y jardines</v>
      </c>
      <c r="E1441" s="12" t="str">
        <f t="shared" si="84"/>
        <v>1</v>
      </c>
      <c r="F1441" s="12" t="str">
        <f t="shared" si="85"/>
        <v>14</v>
      </c>
      <c r="G1441" s="30" t="s">
        <v>456</v>
      </c>
      <c r="H1441" s="31" t="s">
        <v>457</v>
      </c>
      <c r="I1441" s="32">
        <v>0</v>
      </c>
      <c r="J1441" s="32">
        <v>0</v>
      </c>
      <c r="K1441" s="32">
        <v>0</v>
      </c>
      <c r="L1441" s="32">
        <v>72700</v>
      </c>
      <c r="M1441" s="32">
        <v>72700</v>
      </c>
      <c r="N1441" s="32">
        <v>61859.99</v>
      </c>
      <c r="O1441" s="32">
        <v>61859.99</v>
      </c>
    </row>
    <row r="1442" spans="1:15" x14ac:dyDescent="0.2">
      <c r="A1442" s="19" t="str">
        <f>MID(Tabla1[[#This Row],[Org 2]],1,2)</f>
        <v>07</v>
      </c>
      <c r="B1442" s="30" t="s">
        <v>282</v>
      </c>
      <c r="C1442" s="30" t="s">
        <v>126</v>
      </c>
      <c r="D1442" s="13" t="str">
        <f>VLOOKUP(Tabla1[[#This Row],[Prog.]],Hoja2!B:C,2,FALSE)</f>
        <v>Parques y jardines</v>
      </c>
      <c r="E1442" s="12" t="str">
        <f t="shared" si="84"/>
        <v>2</v>
      </c>
      <c r="F1442" s="12" t="str">
        <f t="shared" si="85"/>
        <v>22</v>
      </c>
      <c r="G1442" s="30" t="s">
        <v>480</v>
      </c>
      <c r="H1442" s="31" t="s">
        <v>481</v>
      </c>
      <c r="I1442" s="32">
        <v>6000</v>
      </c>
      <c r="J1442" s="32">
        <v>0</v>
      </c>
      <c r="K1442" s="32">
        <v>6000</v>
      </c>
      <c r="L1442" s="32">
        <v>0</v>
      </c>
      <c r="M1442" s="32">
        <v>0</v>
      </c>
      <c r="N1442" s="32">
        <v>0</v>
      </c>
      <c r="O1442" s="32">
        <v>0</v>
      </c>
    </row>
    <row r="1443" spans="1:15" x14ac:dyDescent="0.2">
      <c r="A1443" s="19" t="str">
        <f>MID(Tabla1[[#This Row],[Org 2]],1,2)</f>
        <v>07</v>
      </c>
      <c r="B1443" s="30" t="s">
        <v>282</v>
      </c>
      <c r="C1443" s="30" t="s">
        <v>126</v>
      </c>
      <c r="D1443" s="13" t="str">
        <f>VLOOKUP(Tabla1[[#This Row],[Prog.]],Hoja2!B:C,2,FALSE)</f>
        <v>Parques y jardines</v>
      </c>
      <c r="E1443" s="12" t="str">
        <f t="shared" ref="E1443:E1448" si="86">LEFT(G1443,1)</f>
        <v>2</v>
      </c>
      <c r="F1443" s="12" t="str">
        <f t="shared" ref="F1443:F1448" si="87">LEFT(G1443,2)</f>
        <v>22</v>
      </c>
      <c r="G1443" s="30" t="s">
        <v>482</v>
      </c>
      <c r="H1443" s="31" t="s">
        <v>483</v>
      </c>
      <c r="I1443" s="32">
        <v>3000</v>
      </c>
      <c r="J1443" s="32">
        <v>0</v>
      </c>
      <c r="K1443" s="32">
        <v>3000</v>
      </c>
      <c r="L1443" s="32">
        <v>0</v>
      </c>
      <c r="M1443" s="32">
        <v>0</v>
      </c>
      <c r="N1443" s="32">
        <v>0</v>
      </c>
      <c r="O1443" s="32">
        <v>0</v>
      </c>
    </row>
    <row r="1444" spans="1:15" x14ac:dyDescent="0.2">
      <c r="A1444" s="19" t="str">
        <f>MID(Tabla1[[#This Row],[Org 2]],1,2)</f>
        <v>07</v>
      </c>
      <c r="B1444" s="30" t="s">
        <v>282</v>
      </c>
      <c r="C1444" s="30" t="s">
        <v>126</v>
      </c>
      <c r="D1444" s="13" t="str">
        <f>VLOOKUP(Tabla1[[#This Row],[Prog.]],Hoja2!B:C,2,FALSE)</f>
        <v>Parques y jardines</v>
      </c>
      <c r="E1444" s="12" t="str">
        <f t="shared" si="86"/>
        <v>2</v>
      </c>
      <c r="F1444" s="12" t="str">
        <f t="shared" si="87"/>
        <v>22</v>
      </c>
      <c r="G1444" s="30" t="s">
        <v>490</v>
      </c>
      <c r="H1444" s="31" t="s">
        <v>491</v>
      </c>
      <c r="I1444" s="32">
        <v>0</v>
      </c>
      <c r="J1444" s="32">
        <v>0</v>
      </c>
      <c r="K1444" s="32">
        <v>0</v>
      </c>
      <c r="L1444" s="32">
        <v>4979.95</v>
      </c>
      <c r="M1444" s="32">
        <v>4979.95</v>
      </c>
      <c r="N1444" s="32">
        <v>0</v>
      </c>
      <c r="O1444" s="32">
        <v>0</v>
      </c>
    </row>
    <row r="1445" spans="1:15" x14ac:dyDescent="0.2">
      <c r="A1445" s="19" t="str">
        <f>MID(Tabla1[[#This Row],[Org 2]],1,2)</f>
        <v>07</v>
      </c>
      <c r="B1445" s="30" t="s">
        <v>282</v>
      </c>
      <c r="C1445" s="30" t="s">
        <v>126</v>
      </c>
      <c r="D1445" s="13" t="str">
        <f>VLOOKUP(Tabla1[[#This Row],[Prog.]],Hoja2!B:C,2,FALSE)</f>
        <v>Parques y jardines</v>
      </c>
      <c r="E1445" s="12" t="str">
        <f t="shared" si="86"/>
        <v>2</v>
      </c>
      <c r="F1445" s="12" t="str">
        <f t="shared" si="87"/>
        <v>23</v>
      </c>
      <c r="G1445" s="30" t="s">
        <v>492</v>
      </c>
      <c r="H1445" s="31" t="s">
        <v>493</v>
      </c>
      <c r="I1445" s="32">
        <v>1000</v>
      </c>
      <c r="J1445" s="32">
        <v>0</v>
      </c>
      <c r="K1445" s="32">
        <v>1000</v>
      </c>
      <c r="L1445" s="32">
        <v>582.82000000000005</v>
      </c>
      <c r="M1445" s="32">
        <v>582.82000000000005</v>
      </c>
      <c r="N1445" s="32">
        <v>582.82000000000005</v>
      </c>
      <c r="O1445" s="32">
        <v>582.82000000000005</v>
      </c>
    </row>
    <row r="1446" spans="1:15" x14ac:dyDescent="0.2">
      <c r="A1446" s="19" t="str">
        <f>MID(Tabla1[[#This Row],[Org 2]],1,2)</f>
        <v>07</v>
      </c>
      <c r="B1446" s="30" t="s">
        <v>282</v>
      </c>
      <c r="C1446" s="30" t="s">
        <v>126</v>
      </c>
      <c r="D1446" s="13" t="str">
        <f>VLOOKUP(Tabla1[[#This Row],[Prog.]],Hoja2!B:C,2,FALSE)</f>
        <v>Parques y jardines</v>
      </c>
      <c r="E1446" s="12" t="str">
        <f t="shared" si="86"/>
        <v>2</v>
      </c>
      <c r="F1446" s="12" t="str">
        <f t="shared" si="87"/>
        <v>23</v>
      </c>
      <c r="G1446" s="30" t="s">
        <v>934</v>
      </c>
      <c r="H1446" s="31" t="s">
        <v>935</v>
      </c>
      <c r="I1446" s="32">
        <v>1000</v>
      </c>
      <c r="J1446" s="32">
        <v>0</v>
      </c>
      <c r="K1446" s="32">
        <v>1000</v>
      </c>
      <c r="L1446" s="32">
        <v>0</v>
      </c>
      <c r="M1446" s="32">
        <v>0</v>
      </c>
      <c r="N1446" s="32">
        <v>0</v>
      </c>
      <c r="O1446" s="32">
        <v>0</v>
      </c>
    </row>
    <row r="1447" spans="1:15" x14ac:dyDescent="0.2">
      <c r="A1447" s="19" t="str">
        <f>MID(Tabla1[[#This Row],[Org 2]],1,2)</f>
        <v>07</v>
      </c>
      <c r="B1447" s="30" t="s">
        <v>282</v>
      </c>
      <c r="C1447" s="30" t="s">
        <v>126</v>
      </c>
      <c r="D1447" s="13" t="str">
        <f>VLOOKUP(Tabla1[[#This Row],[Prog.]],Hoja2!B:C,2,FALSE)</f>
        <v>Parques y jardines</v>
      </c>
      <c r="E1447" s="12" t="str">
        <f t="shared" si="86"/>
        <v>2</v>
      </c>
      <c r="F1447" s="12" t="str">
        <f t="shared" si="87"/>
        <v>23</v>
      </c>
      <c r="G1447" s="30" t="s">
        <v>494</v>
      </c>
      <c r="H1447" s="31" t="s">
        <v>495</v>
      </c>
      <c r="I1447" s="32">
        <v>0</v>
      </c>
      <c r="J1447" s="32">
        <v>0</v>
      </c>
      <c r="K1447" s="32">
        <v>0</v>
      </c>
      <c r="L1447" s="32">
        <v>171.3</v>
      </c>
      <c r="M1447" s="32">
        <v>171.3</v>
      </c>
      <c r="N1447" s="32">
        <v>171.3</v>
      </c>
      <c r="O1447" s="32">
        <v>171.3</v>
      </c>
    </row>
    <row r="1448" spans="1:15" x14ac:dyDescent="0.2">
      <c r="A1448" s="19" t="str">
        <f>MID(Tabla1[[#This Row],[Org 2]],1,2)</f>
        <v>07</v>
      </c>
      <c r="B1448" s="30" t="s">
        <v>282</v>
      </c>
      <c r="C1448" s="30" t="s">
        <v>126</v>
      </c>
      <c r="D1448" s="13" t="str">
        <f>VLOOKUP(Tabla1[[#This Row],[Prog.]],Hoja2!B:C,2,FALSE)</f>
        <v>Parques y jardines</v>
      </c>
      <c r="E1448" s="12" t="str">
        <f t="shared" si="86"/>
        <v>2</v>
      </c>
      <c r="F1448" s="12" t="str">
        <f t="shared" si="87"/>
        <v>23</v>
      </c>
      <c r="G1448" s="30" t="s">
        <v>496</v>
      </c>
      <c r="H1448" s="31" t="s">
        <v>497</v>
      </c>
      <c r="I1448" s="32">
        <v>0</v>
      </c>
      <c r="J1448" s="32">
        <v>0</v>
      </c>
      <c r="K1448" s="32">
        <v>0</v>
      </c>
      <c r="L1448" s="32">
        <v>513</v>
      </c>
      <c r="M1448" s="32">
        <v>513</v>
      </c>
      <c r="N1448" s="32">
        <v>513</v>
      </c>
      <c r="O1448" s="32">
        <v>513</v>
      </c>
    </row>
    <row r="1449" spans="1:15" x14ac:dyDescent="0.2">
      <c r="A1449" s="19" t="str">
        <f>MID(Tabla1[[#This Row],[Org 2]],1,2)</f>
        <v>07</v>
      </c>
      <c r="B1449" s="30" t="s">
        <v>282</v>
      </c>
      <c r="C1449" s="30" t="s">
        <v>126</v>
      </c>
      <c r="D1449" s="13" t="str">
        <f>VLOOKUP(Tabla1[[#This Row],[Prog.]],Hoja2!B:C,2,FALSE)</f>
        <v>Parques y jardines</v>
      </c>
      <c r="E1449" s="12" t="str">
        <f t="shared" ref="E1449:E1470" si="88">LEFT(G1449,1)</f>
        <v>6</v>
      </c>
      <c r="F1449" s="12" t="str">
        <f t="shared" ref="F1449:F1470" si="89">LEFT(G1449,2)</f>
        <v>61</v>
      </c>
      <c r="G1449" s="30" t="s">
        <v>786</v>
      </c>
      <c r="H1449" s="31" t="s">
        <v>601</v>
      </c>
      <c r="I1449" s="32">
        <v>2733933</v>
      </c>
      <c r="J1449" s="32">
        <v>0</v>
      </c>
      <c r="K1449" s="32">
        <v>2733933</v>
      </c>
      <c r="L1449" s="32">
        <v>634395.15</v>
      </c>
      <c r="M1449" s="32">
        <v>475179.15</v>
      </c>
      <c r="N1449" s="32">
        <v>115036.01</v>
      </c>
      <c r="O1449" s="32">
        <v>115036.01</v>
      </c>
    </row>
    <row r="1450" spans="1:15" x14ac:dyDescent="0.2">
      <c r="A1450" s="19" t="str">
        <f>MID(Tabla1[[#This Row],[Org 2]],1,2)</f>
        <v>07</v>
      </c>
      <c r="B1450" s="30" t="s">
        <v>282</v>
      </c>
      <c r="C1450" s="30" t="s">
        <v>127</v>
      </c>
      <c r="D1450" s="13" t="str">
        <f>VLOOKUP(Tabla1[[#This Row],[Prog.]],Hoja2!B:C,2,FALSE)</f>
        <v>Protección del medio ambiente</v>
      </c>
      <c r="E1450" s="12" t="str">
        <f t="shared" si="88"/>
        <v>6</v>
      </c>
      <c r="F1450" s="12" t="str">
        <f t="shared" si="89"/>
        <v>62</v>
      </c>
      <c r="G1450" s="30" t="s">
        <v>538</v>
      </c>
      <c r="H1450" s="31" t="s">
        <v>539</v>
      </c>
      <c r="I1450" s="32">
        <v>835142</v>
      </c>
      <c r="J1450" s="32">
        <v>214516.77</v>
      </c>
      <c r="K1450" s="32">
        <v>1049658.77</v>
      </c>
      <c r="L1450" s="32">
        <v>643202.93000000005</v>
      </c>
      <c r="M1450" s="32">
        <v>568456.75</v>
      </c>
      <c r="N1450" s="32">
        <v>164516.74</v>
      </c>
      <c r="O1450" s="32">
        <v>164516.74</v>
      </c>
    </row>
    <row r="1451" spans="1:15" x14ac:dyDescent="0.2">
      <c r="A1451" s="19" t="str">
        <f>MID(Tabla1[[#This Row],[Org 2]],1,2)</f>
        <v>07</v>
      </c>
      <c r="B1451" s="30" t="s">
        <v>282</v>
      </c>
      <c r="C1451" s="30" t="s">
        <v>127</v>
      </c>
      <c r="D1451" s="13" t="str">
        <f>VLOOKUP(Tabla1[[#This Row],[Prog.]],Hoja2!B:C,2,FALSE)</f>
        <v>Protección del medio ambiente</v>
      </c>
      <c r="E1451" s="12" t="str">
        <f t="shared" si="88"/>
        <v>6</v>
      </c>
      <c r="F1451" s="12" t="str">
        <f t="shared" si="89"/>
        <v>63</v>
      </c>
      <c r="G1451" s="30" t="s">
        <v>545</v>
      </c>
      <c r="H1451" s="31" t="s">
        <v>539</v>
      </c>
      <c r="I1451" s="32">
        <v>0</v>
      </c>
      <c r="J1451" s="32">
        <v>189423.16</v>
      </c>
      <c r="K1451" s="32">
        <v>189423.16</v>
      </c>
      <c r="L1451" s="32">
        <v>188295.05</v>
      </c>
      <c r="M1451" s="32">
        <v>188295.05</v>
      </c>
      <c r="N1451" s="32">
        <v>188295.03</v>
      </c>
      <c r="O1451" s="32">
        <v>188295.03</v>
      </c>
    </row>
    <row r="1452" spans="1:15" x14ac:dyDescent="0.2">
      <c r="A1452" s="19" t="str">
        <f>MID(Tabla1[[#This Row],[Org 2]],1,2)</f>
        <v>07</v>
      </c>
      <c r="B1452" s="30" t="s">
        <v>282</v>
      </c>
      <c r="C1452" s="30" t="s">
        <v>127</v>
      </c>
      <c r="D1452" s="13" t="str">
        <f>VLOOKUP(Tabla1[[#This Row],[Prog.]],Hoja2!B:C,2,FALSE)</f>
        <v>Protección del medio ambiente</v>
      </c>
      <c r="E1452" s="12" t="str">
        <f t="shared" si="88"/>
        <v>6</v>
      </c>
      <c r="F1452" s="12" t="str">
        <f t="shared" si="89"/>
        <v>64</v>
      </c>
      <c r="G1452" s="30" t="s">
        <v>698</v>
      </c>
      <c r="H1452" s="31" t="s">
        <v>699</v>
      </c>
      <c r="I1452" s="32">
        <v>0</v>
      </c>
      <c r="J1452" s="32">
        <v>802602.06</v>
      </c>
      <c r="K1452" s="32">
        <v>802602.06</v>
      </c>
      <c r="L1452" s="32">
        <v>802602.06</v>
      </c>
      <c r="M1452" s="32">
        <v>802602.06</v>
      </c>
      <c r="N1452" s="32">
        <v>181500</v>
      </c>
      <c r="O1452" s="32">
        <v>181500</v>
      </c>
    </row>
    <row r="1453" spans="1:15" x14ac:dyDescent="0.2">
      <c r="A1453" s="19" t="str">
        <f>MID(Tabla1[[#This Row],[Org 2]],1,2)</f>
        <v>08</v>
      </c>
      <c r="B1453" s="30" t="s">
        <v>283</v>
      </c>
      <c r="C1453" s="30" t="s">
        <v>129</v>
      </c>
      <c r="D1453" s="13" t="str">
        <f>VLOOKUP(Tabla1[[#This Row],[Prog.]],Hoja2!B:C,2,FALSE)</f>
        <v>Movilidad</v>
      </c>
      <c r="E1453" s="12" t="str">
        <f t="shared" si="88"/>
        <v>6</v>
      </c>
      <c r="F1453" s="12" t="str">
        <f t="shared" si="89"/>
        <v>60</v>
      </c>
      <c r="G1453" s="30" t="s">
        <v>532</v>
      </c>
      <c r="H1453" s="31" t="s">
        <v>533</v>
      </c>
      <c r="I1453" s="32">
        <v>250000</v>
      </c>
      <c r="J1453" s="32">
        <v>166701.70000000001</v>
      </c>
      <c r="K1453" s="32">
        <v>416701.7</v>
      </c>
      <c r="L1453" s="32">
        <v>416699.49</v>
      </c>
      <c r="M1453" s="32">
        <v>416699.49</v>
      </c>
      <c r="N1453" s="32">
        <v>166701.70000000001</v>
      </c>
      <c r="O1453" s="32">
        <v>166701.70000000001</v>
      </c>
    </row>
    <row r="1454" spans="1:15" x14ac:dyDescent="0.2">
      <c r="A1454" s="19" t="str">
        <f>MID(Tabla1[[#This Row],[Org 2]],1,2)</f>
        <v>08</v>
      </c>
      <c r="B1454" s="30" t="s">
        <v>283</v>
      </c>
      <c r="C1454" s="30" t="s">
        <v>131</v>
      </c>
      <c r="D1454" s="13" t="str">
        <f>VLOOKUP(Tabla1[[#This Row],[Prog.]],Hoja2!B:C,2,FALSE)</f>
        <v>Pavimentación de vías públicas y otros servicios urbanísticos</v>
      </c>
      <c r="E1454" s="12" t="str">
        <f t="shared" si="88"/>
        <v>6</v>
      </c>
      <c r="F1454" s="12" t="str">
        <f t="shared" si="89"/>
        <v>60</v>
      </c>
      <c r="G1454" s="30" t="s">
        <v>532</v>
      </c>
      <c r="H1454" s="31" t="s">
        <v>533</v>
      </c>
      <c r="I1454" s="32">
        <v>0</v>
      </c>
      <c r="J1454" s="32">
        <v>1112000</v>
      </c>
      <c r="K1454" s="32">
        <v>1112000</v>
      </c>
      <c r="L1454" s="32">
        <v>1008784.15</v>
      </c>
      <c r="M1454" s="32">
        <v>1008784.15</v>
      </c>
      <c r="N1454" s="32">
        <v>20478.509999999998</v>
      </c>
      <c r="O1454" s="32">
        <v>20478.509999999998</v>
      </c>
    </row>
    <row r="1455" spans="1:15" x14ac:dyDescent="0.2">
      <c r="A1455" s="19" t="str">
        <f>MID(Tabla1[[#This Row],[Org 2]],1,2)</f>
        <v>08</v>
      </c>
      <c r="B1455" s="30" t="s">
        <v>283</v>
      </c>
      <c r="C1455" s="30" t="s">
        <v>131</v>
      </c>
      <c r="D1455" s="13" t="str">
        <f>VLOOKUP(Tabla1[[#This Row],[Prog.]],Hoja2!B:C,2,FALSE)</f>
        <v>Pavimentación de vías públicas y otros servicios urbanísticos</v>
      </c>
      <c r="E1455" s="12" t="str">
        <f t="shared" si="88"/>
        <v>6</v>
      </c>
      <c r="F1455" s="12" t="str">
        <f t="shared" si="89"/>
        <v>61</v>
      </c>
      <c r="G1455" s="30" t="s">
        <v>534</v>
      </c>
      <c r="H1455" s="31" t="s">
        <v>535</v>
      </c>
      <c r="I1455" s="32">
        <v>6960154</v>
      </c>
      <c r="J1455" s="32">
        <v>-853284.83</v>
      </c>
      <c r="K1455" s="32">
        <v>6106869.1699999999</v>
      </c>
      <c r="L1455" s="32">
        <v>5360437.99</v>
      </c>
      <c r="M1455" s="32">
        <v>4737128.8600000003</v>
      </c>
      <c r="N1455" s="32">
        <v>2201126.85</v>
      </c>
      <c r="O1455" s="32">
        <v>2200563.23</v>
      </c>
    </row>
    <row r="1456" spans="1:15" x14ac:dyDescent="0.2">
      <c r="A1456" s="19" t="str">
        <f>MID(Tabla1[[#This Row],[Org 2]],1,2)</f>
        <v>08</v>
      </c>
      <c r="B1456" s="30" t="s">
        <v>283</v>
      </c>
      <c r="C1456" s="30" t="s">
        <v>133</v>
      </c>
      <c r="D1456" s="13" t="str">
        <f>VLOOKUP(Tabla1[[#This Row],[Prog.]],Hoja2!B:C,2,FALSE)</f>
        <v>Transporte colectivo urbano de viajeros</v>
      </c>
      <c r="E1456" s="12" t="str">
        <f t="shared" si="88"/>
        <v>7</v>
      </c>
      <c r="F1456" s="12" t="str">
        <f t="shared" si="89"/>
        <v>74</v>
      </c>
      <c r="G1456" s="30" t="s">
        <v>791</v>
      </c>
      <c r="H1456" s="31" t="s">
        <v>792</v>
      </c>
      <c r="I1456" s="32">
        <v>3009023</v>
      </c>
      <c r="J1456" s="32">
        <v>0</v>
      </c>
      <c r="K1456" s="32">
        <v>3009023</v>
      </c>
      <c r="L1456" s="32">
        <v>3009023</v>
      </c>
      <c r="M1456" s="32">
        <v>3009023</v>
      </c>
      <c r="N1456" s="32">
        <v>3009023</v>
      </c>
      <c r="O1456" s="32">
        <v>3009023</v>
      </c>
    </row>
    <row r="1457" spans="1:15" x14ac:dyDescent="0.2">
      <c r="A1457" s="19" t="str">
        <f>MID(Tabla1[[#This Row],[Org 2]],1,2)</f>
        <v>09</v>
      </c>
      <c r="B1457" s="30" t="s">
        <v>284</v>
      </c>
      <c r="C1457" s="30" t="s">
        <v>135</v>
      </c>
      <c r="D1457" s="13" t="str">
        <f>VLOOKUP(Tabla1[[#This Row],[Prog.]],Hoja2!B:C,2,FALSE)</f>
        <v>Turismo</v>
      </c>
      <c r="E1457" s="12" t="str">
        <f t="shared" si="88"/>
        <v>6</v>
      </c>
      <c r="F1457" s="12" t="str">
        <f t="shared" si="89"/>
        <v>60</v>
      </c>
      <c r="G1457" s="30" t="s">
        <v>532</v>
      </c>
      <c r="H1457" s="31" t="s">
        <v>533</v>
      </c>
      <c r="I1457" s="32">
        <v>0</v>
      </c>
      <c r="J1457" s="32">
        <v>0</v>
      </c>
      <c r="K1457" s="32">
        <v>0</v>
      </c>
      <c r="L1457" s="32">
        <v>0</v>
      </c>
      <c r="M1457" s="32">
        <v>0</v>
      </c>
      <c r="N1457" s="32">
        <v>0</v>
      </c>
      <c r="O1457" s="32">
        <v>0</v>
      </c>
    </row>
    <row r="1458" spans="1:15" x14ac:dyDescent="0.2">
      <c r="A1458" s="19" t="str">
        <f>MID(Tabla1[[#This Row],[Org 2]],1,2)</f>
        <v>09</v>
      </c>
      <c r="B1458" s="30" t="s">
        <v>284</v>
      </c>
      <c r="C1458" s="30" t="s">
        <v>135</v>
      </c>
      <c r="D1458" s="13" t="str">
        <f>VLOOKUP(Tabla1[[#This Row],[Prog.]],Hoja2!B:C,2,FALSE)</f>
        <v>Turismo</v>
      </c>
      <c r="E1458" s="12" t="str">
        <f t="shared" si="88"/>
        <v>6</v>
      </c>
      <c r="F1458" s="12" t="str">
        <f t="shared" si="89"/>
        <v>62</v>
      </c>
      <c r="G1458" s="30" t="s">
        <v>921</v>
      </c>
      <c r="H1458" s="31" t="s">
        <v>922</v>
      </c>
      <c r="I1458" s="32">
        <v>0</v>
      </c>
      <c r="J1458" s="32">
        <v>760000</v>
      </c>
      <c r="K1458" s="32">
        <v>760000</v>
      </c>
      <c r="L1458" s="32">
        <v>0</v>
      </c>
      <c r="M1458" s="32">
        <v>0</v>
      </c>
      <c r="N1458" s="32">
        <v>0</v>
      </c>
      <c r="O1458" s="32">
        <v>0</v>
      </c>
    </row>
    <row r="1459" spans="1:15" x14ac:dyDescent="0.2">
      <c r="A1459" s="19" t="str">
        <f>MID(Tabla1[[#This Row],[Org 2]],1,2)</f>
        <v>09</v>
      </c>
      <c r="B1459" s="30" t="s">
        <v>284</v>
      </c>
      <c r="C1459" s="30" t="s">
        <v>135</v>
      </c>
      <c r="D1459" s="13" t="str">
        <f>VLOOKUP(Tabla1[[#This Row],[Prog.]],Hoja2!B:C,2,FALSE)</f>
        <v>Turismo</v>
      </c>
      <c r="E1459" s="12" t="str">
        <f t="shared" si="88"/>
        <v>6</v>
      </c>
      <c r="F1459" s="12" t="str">
        <f t="shared" si="89"/>
        <v>62</v>
      </c>
      <c r="G1459" s="30" t="s">
        <v>540</v>
      </c>
      <c r="H1459" s="31" t="s">
        <v>541</v>
      </c>
      <c r="I1459" s="32">
        <v>165434</v>
      </c>
      <c r="J1459" s="32">
        <v>130833.45</v>
      </c>
      <c r="K1459" s="32">
        <v>296267.45</v>
      </c>
      <c r="L1459" s="32">
        <v>296266.19</v>
      </c>
      <c r="M1459" s="32">
        <v>296266.19</v>
      </c>
      <c r="N1459" s="32">
        <v>256980.52</v>
      </c>
      <c r="O1459" s="32">
        <v>256980.52</v>
      </c>
    </row>
    <row r="1460" spans="1:15" x14ac:dyDescent="0.2">
      <c r="A1460" s="19" t="str">
        <f>MID(Tabla1[[#This Row],[Org 2]],1,2)</f>
        <v>09</v>
      </c>
      <c r="B1460" s="30" t="s">
        <v>284</v>
      </c>
      <c r="C1460" s="30" t="s">
        <v>135</v>
      </c>
      <c r="D1460" s="13" t="str">
        <f>VLOOKUP(Tabla1[[#This Row],[Prog.]],Hoja2!B:C,2,FALSE)</f>
        <v>Turismo</v>
      </c>
      <c r="E1460" s="12" t="str">
        <f t="shared" si="88"/>
        <v>6</v>
      </c>
      <c r="F1460" s="12" t="str">
        <f t="shared" si="89"/>
        <v>62</v>
      </c>
      <c r="G1460" s="30" t="s">
        <v>936</v>
      </c>
      <c r="H1460" s="31" t="s">
        <v>937</v>
      </c>
      <c r="I1460" s="32">
        <v>0</v>
      </c>
      <c r="J1460" s="32">
        <v>295000</v>
      </c>
      <c r="K1460" s="32">
        <v>295000</v>
      </c>
      <c r="L1460" s="32">
        <v>20468.3</v>
      </c>
      <c r="M1460" s="32">
        <v>20468.3</v>
      </c>
      <c r="N1460" s="32">
        <v>0</v>
      </c>
      <c r="O1460" s="32">
        <v>0</v>
      </c>
    </row>
    <row r="1461" spans="1:15" x14ac:dyDescent="0.2">
      <c r="A1461" s="19" t="str">
        <f>MID(Tabla1[[#This Row],[Org 2]],1,2)</f>
        <v>09</v>
      </c>
      <c r="B1461" s="30" t="s">
        <v>284</v>
      </c>
      <c r="C1461" s="30" t="s">
        <v>135</v>
      </c>
      <c r="D1461" s="13" t="str">
        <f>VLOOKUP(Tabla1[[#This Row],[Prog.]],Hoja2!B:C,2,FALSE)</f>
        <v>Turismo</v>
      </c>
      <c r="E1461" s="12" t="str">
        <f t="shared" si="88"/>
        <v>6</v>
      </c>
      <c r="F1461" s="12" t="str">
        <f t="shared" si="89"/>
        <v>63</v>
      </c>
      <c r="G1461" s="30" t="s">
        <v>544</v>
      </c>
      <c r="H1461" s="31" t="s">
        <v>537</v>
      </c>
      <c r="I1461" s="32">
        <v>175000</v>
      </c>
      <c r="J1461" s="32">
        <v>3769455.6</v>
      </c>
      <c r="K1461" s="32">
        <v>3944455.6</v>
      </c>
      <c r="L1461" s="32">
        <v>2415867.9700000002</v>
      </c>
      <c r="M1461" s="32">
        <v>2304142.59</v>
      </c>
      <c r="N1461" s="32">
        <v>1147015.99</v>
      </c>
      <c r="O1461" s="32">
        <v>1147015.99</v>
      </c>
    </row>
    <row r="1462" spans="1:15" x14ac:dyDescent="0.2">
      <c r="A1462" s="19" t="str">
        <f>MID(Tabla1[[#This Row],[Org 2]],1,2)</f>
        <v>09</v>
      </c>
      <c r="B1462" s="30" t="s">
        <v>284</v>
      </c>
      <c r="C1462" s="30" t="s">
        <v>135</v>
      </c>
      <c r="D1462" s="13" t="str">
        <f>VLOOKUP(Tabla1[[#This Row],[Prog.]],Hoja2!B:C,2,FALSE)</f>
        <v>Turismo</v>
      </c>
      <c r="E1462" s="12" t="str">
        <f t="shared" si="88"/>
        <v>6</v>
      </c>
      <c r="F1462" s="12" t="str">
        <f t="shared" si="89"/>
        <v>63</v>
      </c>
      <c r="G1462" s="30" t="s">
        <v>545</v>
      </c>
      <c r="H1462" s="31" t="s">
        <v>539</v>
      </c>
      <c r="I1462" s="32">
        <v>0</v>
      </c>
      <c r="J1462" s="32">
        <v>0</v>
      </c>
      <c r="K1462" s="32">
        <v>0</v>
      </c>
      <c r="L1462" s="32">
        <v>0</v>
      </c>
      <c r="M1462" s="32">
        <v>0</v>
      </c>
      <c r="N1462" s="32">
        <v>0</v>
      </c>
      <c r="O1462" s="32">
        <v>0</v>
      </c>
    </row>
    <row r="1463" spans="1:15" x14ac:dyDescent="0.2">
      <c r="A1463" s="19" t="str">
        <f>MID(Tabla1[[#This Row],[Org 2]],1,2)</f>
        <v>09</v>
      </c>
      <c r="B1463" s="30" t="s">
        <v>284</v>
      </c>
      <c r="C1463" s="30" t="s">
        <v>135</v>
      </c>
      <c r="D1463" s="13" t="str">
        <f>VLOOKUP(Tabla1[[#This Row],[Prog.]],Hoja2!B:C,2,FALSE)</f>
        <v>Turismo</v>
      </c>
      <c r="E1463" s="12" t="str">
        <f t="shared" si="88"/>
        <v>6</v>
      </c>
      <c r="F1463" s="12" t="str">
        <f t="shared" si="89"/>
        <v>64</v>
      </c>
      <c r="G1463" s="30" t="s">
        <v>938</v>
      </c>
      <c r="H1463" s="31" t="s">
        <v>939</v>
      </c>
      <c r="I1463" s="32">
        <v>0</v>
      </c>
      <c r="J1463" s="32">
        <v>277050.45</v>
      </c>
      <c r="K1463" s="32">
        <v>277050.45</v>
      </c>
      <c r="L1463" s="32">
        <v>137455.06</v>
      </c>
      <c r="M1463" s="32">
        <v>97731.22</v>
      </c>
      <c r="N1463" s="32">
        <v>42011.54</v>
      </c>
      <c r="O1463" s="32">
        <v>42011.54</v>
      </c>
    </row>
    <row r="1464" spans="1:15" x14ac:dyDescent="0.2">
      <c r="A1464" s="19" t="str">
        <f>MID(Tabla1[[#This Row],[Org 2]],1,2)</f>
        <v>09</v>
      </c>
      <c r="B1464" s="30" t="s">
        <v>284</v>
      </c>
      <c r="C1464" s="30" t="s">
        <v>135</v>
      </c>
      <c r="D1464" s="13" t="str">
        <f>VLOOKUP(Tabla1[[#This Row],[Prog.]],Hoja2!B:C,2,FALSE)</f>
        <v>Turismo</v>
      </c>
      <c r="E1464" s="12" t="str">
        <f t="shared" si="88"/>
        <v>6</v>
      </c>
      <c r="F1464" s="12" t="str">
        <f t="shared" si="89"/>
        <v>64</v>
      </c>
      <c r="G1464" s="30" t="s">
        <v>698</v>
      </c>
      <c r="H1464" s="31" t="s">
        <v>699</v>
      </c>
      <c r="I1464" s="32">
        <v>5000</v>
      </c>
      <c r="J1464" s="32">
        <v>303451</v>
      </c>
      <c r="K1464" s="32">
        <v>308451</v>
      </c>
      <c r="L1464" s="32">
        <v>305769.84999999998</v>
      </c>
      <c r="M1464" s="32">
        <v>303182.15999999997</v>
      </c>
      <c r="N1464" s="32">
        <v>264384.40999999997</v>
      </c>
      <c r="O1464" s="32">
        <v>264384.40999999997</v>
      </c>
    </row>
    <row r="1465" spans="1:15" x14ac:dyDescent="0.2">
      <c r="A1465" s="19" t="str">
        <f>MID(Tabla1[[#This Row],[Org 2]],1,2)</f>
        <v>10</v>
      </c>
      <c r="B1465" s="30" t="s">
        <v>285</v>
      </c>
      <c r="C1465" s="30" t="s">
        <v>137</v>
      </c>
      <c r="D1465" s="13" t="str">
        <f>VLOOKUP(Tabla1[[#This Row],[Prog.]],Hoja2!B:C,2,FALSE)</f>
        <v>Iniciativas sociales</v>
      </c>
      <c r="E1465" s="12" t="str">
        <f t="shared" si="88"/>
        <v>6</v>
      </c>
      <c r="F1465" s="12" t="str">
        <f t="shared" si="89"/>
        <v>64</v>
      </c>
      <c r="G1465" s="30" t="s">
        <v>698</v>
      </c>
      <c r="H1465" s="31" t="s">
        <v>699</v>
      </c>
      <c r="I1465" s="32">
        <v>12844</v>
      </c>
      <c r="J1465" s="32">
        <v>61160.78</v>
      </c>
      <c r="K1465" s="32">
        <v>74004.78</v>
      </c>
      <c r="L1465" s="32">
        <v>74004.78</v>
      </c>
      <c r="M1465" s="32">
        <v>74004.78</v>
      </c>
      <c r="N1465" s="32">
        <v>0</v>
      </c>
      <c r="O1465" s="32">
        <v>0</v>
      </c>
    </row>
    <row r="1466" spans="1:15" x14ac:dyDescent="0.2">
      <c r="A1466" s="19" t="str">
        <f>MID(Tabla1[[#This Row],[Org 2]],1,2)</f>
        <v>10</v>
      </c>
      <c r="B1466" s="30" t="s">
        <v>285</v>
      </c>
      <c r="C1466" s="30" t="s">
        <v>138</v>
      </c>
      <c r="D1466" s="13" t="str">
        <f>VLOOKUP(Tabla1[[#This Row],[Prog.]],Hoja2!B:C,2,FALSE)</f>
        <v>Dirección del área de personas mayores, familia y servicios sociales</v>
      </c>
      <c r="E1466" s="12" t="str">
        <f t="shared" si="88"/>
        <v>6</v>
      </c>
      <c r="F1466" s="12" t="str">
        <f t="shared" si="89"/>
        <v>64</v>
      </c>
      <c r="G1466" s="30" t="s">
        <v>698</v>
      </c>
      <c r="H1466" s="31" t="s">
        <v>699</v>
      </c>
      <c r="I1466" s="32">
        <v>8999</v>
      </c>
      <c r="J1466" s="32">
        <v>42850.71</v>
      </c>
      <c r="K1466" s="32">
        <v>51849.71</v>
      </c>
      <c r="L1466" s="32">
        <v>51849.71</v>
      </c>
      <c r="M1466" s="32">
        <v>51849.71</v>
      </c>
      <c r="N1466" s="32">
        <v>0</v>
      </c>
      <c r="O1466" s="32">
        <v>0</v>
      </c>
    </row>
    <row r="1467" spans="1:15" x14ac:dyDescent="0.2">
      <c r="A1467" s="19" t="str">
        <f>MID(Tabla1[[#This Row],[Org 2]],1,2)</f>
        <v>10</v>
      </c>
      <c r="B1467" s="30" t="s">
        <v>285</v>
      </c>
      <c r="C1467" s="30" t="s">
        <v>117</v>
      </c>
      <c r="D1467" s="13" t="str">
        <f>VLOOKUP(Tabla1[[#This Row],[Prog.]],Hoja2!B:C,2,FALSE)</f>
        <v>Centro de programas juveniles</v>
      </c>
      <c r="E1467" s="12" t="str">
        <f t="shared" si="88"/>
        <v>6</v>
      </c>
      <c r="F1467" s="12" t="str">
        <f t="shared" si="89"/>
        <v>63</v>
      </c>
      <c r="G1467" s="30" t="s">
        <v>544</v>
      </c>
      <c r="H1467" s="31" t="s">
        <v>537</v>
      </c>
      <c r="I1467" s="32">
        <v>799486</v>
      </c>
      <c r="J1467" s="32">
        <v>1008722.61</v>
      </c>
      <c r="K1467" s="32">
        <v>1808208.61</v>
      </c>
      <c r="L1467" s="32">
        <v>1655440.41</v>
      </c>
      <c r="M1467" s="32">
        <v>1655440.41</v>
      </c>
      <c r="N1467" s="32">
        <v>1395955.04</v>
      </c>
      <c r="O1467" s="32">
        <v>1395955.04</v>
      </c>
    </row>
    <row r="1468" spans="1:15" x14ac:dyDescent="0.2">
      <c r="A1468" s="19" t="str">
        <f>MID(Tabla1[[#This Row],[Org 2]],1,2)</f>
        <v>11</v>
      </c>
      <c r="B1468" s="30" t="s">
        <v>286</v>
      </c>
      <c r="C1468" s="30" t="s">
        <v>144</v>
      </c>
      <c r="D1468" s="13" t="str">
        <f>VLOOKUP(Tabla1[[#This Row],[Prog.]],Hoja2!B:C,2,FALSE)</f>
        <v>Recogida de residuos</v>
      </c>
      <c r="E1468" s="12" t="str">
        <f t="shared" si="88"/>
        <v>2</v>
      </c>
      <c r="F1468" s="12" t="str">
        <f t="shared" si="89"/>
        <v>22</v>
      </c>
      <c r="G1468" s="30" t="s">
        <v>476</v>
      </c>
      <c r="H1468" s="31" t="s">
        <v>477</v>
      </c>
      <c r="I1468" s="32">
        <v>0</v>
      </c>
      <c r="J1468" s="32">
        <v>0</v>
      </c>
      <c r="K1468" s="32">
        <v>0</v>
      </c>
      <c r="L1468" s="32">
        <v>2037.71</v>
      </c>
      <c r="M1468" s="32">
        <v>2037.71</v>
      </c>
      <c r="N1468" s="32">
        <v>2037.71</v>
      </c>
      <c r="O1468" s="32">
        <v>2037.71</v>
      </c>
    </row>
    <row r="1469" spans="1:15" x14ac:dyDescent="0.2">
      <c r="A1469" s="19" t="str">
        <f>MID(Tabla1[[#This Row],[Org 2]],1,2)</f>
        <v>11</v>
      </c>
      <c r="B1469" s="30" t="s">
        <v>286</v>
      </c>
      <c r="C1469" s="30" t="s">
        <v>144</v>
      </c>
      <c r="D1469" s="13" t="str">
        <f>VLOOKUP(Tabla1[[#This Row],[Prog.]],Hoja2!B:C,2,FALSE)</f>
        <v>Recogida de residuos</v>
      </c>
      <c r="E1469" s="12" t="str">
        <f t="shared" si="88"/>
        <v>2</v>
      </c>
      <c r="F1469" s="12" t="str">
        <f t="shared" si="89"/>
        <v>22</v>
      </c>
      <c r="G1469" s="30" t="s">
        <v>490</v>
      </c>
      <c r="H1469" s="31" t="s">
        <v>491</v>
      </c>
      <c r="I1469" s="32">
        <v>0</v>
      </c>
      <c r="J1469" s="32">
        <v>0</v>
      </c>
      <c r="K1469" s="32">
        <v>0</v>
      </c>
      <c r="L1469" s="32">
        <v>19880.3</v>
      </c>
      <c r="M1469" s="32">
        <v>19880.3</v>
      </c>
      <c r="N1469" s="32">
        <v>19456.8</v>
      </c>
      <c r="O1469" s="32">
        <v>19456.8</v>
      </c>
    </row>
    <row r="1470" spans="1:15" x14ac:dyDescent="0.2">
      <c r="A1470" s="19" t="str">
        <f>MID(Tabla1[[#This Row],[Org 2]],1,2)</f>
        <v>11</v>
      </c>
      <c r="B1470" s="30" t="s">
        <v>286</v>
      </c>
      <c r="C1470" s="30" t="s">
        <v>144</v>
      </c>
      <c r="D1470" s="13" t="str">
        <f>VLOOKUP(Tabla1[[#This Row],[Prog.]],Hoja2!B:C,2,FALSE)</f>
        <v>Recogida de residuos</v>
      </c>
      <c r="E1470" s="12" t="str">
        <f t="shared" si="88"/>
        <v>6</v>
      </c>
      <c r="F1470" s="12" t="str">
        <f t="shared" si="89"/>
        <v>62</v>
      </c>
      <c r="G1470" s="30" t="s">
        <v>538</v>
      </c>
      <c r="H1470" s="31" t="s">
        <v>539</v>
      </c>
      <c r="I1470" s="32">
        <v>802427</v>
      </c>
      <c r="J1470" s="32">
        <v>203643</v>
      </c>
      <c r="K1470" s="32">
        <v>1006070</v>
      </c>
      <c r="L1470" s="32">
        <v>802426.71</v>
      </c>
      <c r="M1470" s="32">
        <v>802426.71</v>
      </c>
      <c r="N1470" s="32">
        <v>802290.5</v>
      </c>
      <c r="O1470" s="32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31 OCTUBRE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NOVIEMBR 2024</vt:lpstr>
      <vt:lpstr>Ejecución 30 NOVIEMBRE 2024</vt:lpstr>
      <vt:lpstr>Hoja2</vt:lpstr>
      <vt:lpstr>'TABLA DINAMICA 30 NOVIEMBR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2024-10-31T07:38:38Z</cp:lastPrinted>
  <dcterms:created xsi:type="dcterms:W3CDTF">2016-04-19T12:18:23Z</dcterms:created>
  <dcterms:modified xsi:type="dcterms:W3CDTF">2024-12-11T08:36:51Z</dcterms:modified>
</cp:coreProperties>
</file>