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D\TERCER TRIMESTRE\"/>
    </mc:Choice>
  </mc:AlternateContent>
  <xr:revisionPtr revIDLastSave="0" documentId="13_ncr:1_{1AE73ADA-381A-46A2-A336-4D2DA0190FA4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3º trimes 24" sheetId="1" r:id="rId1"/>
  </sheets>
  <calcPr calcId="191029"/>
</workbook>
</file>

<file path=xl/calcChain.xml><?xml version="1.0" encoding="utf-8"?>
<calcChain xmlns="http://schemas.openxmlformats.org/spreadsheetml/2006/main">
  <c r="C21" i="1" l="1"/>
  <c r="D21" i="1"/>
  <c r="E21" i="1"/>
  <c r="F21" i="1"/>
  <c r="C24" i="1"/>
  <c r="D24" i="1"/>
  <c r="E24" i="1"/>
  <c r="F24" i="1"/>
  <c r="L30" i="1" l="1"/>
  <c r="I30" i="1"/>
  <c r="J30" i="1"/>
  <c r="H30" i="1"/>
  <c r="D30" i="1"/>
  <c r="E30" i="1"/>
  <c r="F30" i="1"/>
  <c r="C30" i="1"/>
  <c r="L24" i="1"/>
  <c r="I24" i="1"/>
  <c r="J24" i="1"/>
  <c r="H24" i="1"/>
  <c r="K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2" i="1"/>
  <c r="D32" i="1"/>
  <c r="E32" i="1"/>
  <c r="F32" i="1"/>
  <c r="M26" i="1" l="1"/>
  <c r="M27" i="1"/>
  <c r="M28" i="1"/>
  <c r="M29" i="1"/>
  <c r="K26" i="1"/>
  <c r="K27" i="1"/>
  <c r="K28" i="1"/>
  <c r="K29" i="1"/>
  <c r="M8" i="1"/>
  <c r="M9" i="1"/>
  <c r="M10" i="1"/>
  <c r="M11" i="1"/>
  <c r="M12" i="1"/>
  <c r="M13" i="1"/>
  <c r="M7" i="1"/>
  <c r="K12" i="1"/>
  <c r="M30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0" i="1" l="1"/>
  <c r="L21" i="1" l="1"/>
  <c r="L32" i="1" s="1"/>
  <c r="I21" i="1"/>
  <c r="I32" i="1" s="1"/>
  <c r="J21" i="1"/>
  <c r="J32" i="1" s="1"/>
  <c r="H21" i="1"/>
  <c r="H32" i="1" s="1"/>
  <c r="G32" i="1" l="1"/>
  <c r="K21" i="1"/>
  <c r="M21" i="1"/>
  <c r="M32" i="1" s="1"/>
  <c r="K32" i="1" l="1"/>
  <c r="G30" i="1"/>
</calcChain>
</file>

<file path=xl/sharedStrings.xml><?xml version="1.0" encoding="utf-8"?>
<sst xmlns="http://schemas.openxmlformats.org/spreadsheetml/2006/main" count="40" uniqueCount="40">
  <si>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</si>
  <si>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</si>
  <si>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</si>
  <si>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</si>
  <si>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</si>
  <si>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</si>
  <si>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</si>
  <si>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</si>
  <si>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</si>
  <si>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</si>
  <si>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</si>
  <si>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</si>
  <si>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</si>
  <si>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</si>
  <si>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</si>
  <si>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</si>
  <si>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</si>
  <si>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</si>
  <si>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</si>
  <si>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</si>
  <si>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ESTADO DE EJECUCIÓN DE INGRESOS DE LA FUNDACIÓN MUNICIPAL DE DEPORTES - 30 DE SEPTIEMBRE DE 2024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</si>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</sst>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4" applyNumberFormat="1" applyFont="1" applyBorder="1"/>
    <xf numFmtId="4" fontId="7" fillId="0" borderId="2" xfId="4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Fill="1" applyBorder="1" applyAlignment="1" applyProtection="1"/>
    <xf numFmtId="0" fontId="5" fillId="0" borderId="2" xfId="0" applyFont="1" applyBorder="1" applyAlignment="1">
      <alignment horizontal="left" vertical="center"/>
    </xf>
    <xf numFmtId="1" fontId="7" fillId="0" borderId="2" xfId="4" applyNumberFormat="1" applyFont="1" applyBorder="1" applyAlignment="1">
      <alignment horizontal="center"/>
    </xf>
    <xf numFmtId="1" fontId="7" fillId="0" borderId="3" xfId="4" applyNumberFormat="1" applyFont="1" applyBorder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view="pageLayout" zoomScale="106" zoomScaleNormal="100" zoomScalePageLayoutView="10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2024</v>
      </c>
      <c r="K3" s="4"/>
    </row>
    <row r="4" spans="1:13" x14ac:dyDescent="0.2">
      <c r="A4" s="7" t="s">
        <v>13</v>
      </c>
      <c r="B4" s="3"/>
      <c r="C4" s="8">
        <v>45565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27">
        <v>34301</v>
      </c>
      <c r="B7" s="18" t="s">
        <v>21</v>
      </c>
      <c r="C7" s="19">
        <v>1841600</v>
      </c>
      <c r="D7" s="19">
        <v>0</v>
      </c>
      <c r="E7" s="19">
        <v>1841600</v>
      </c>
      <c r="F7" s="19">
        <v>1008406.82</v>
      </c>
      <c r="G7" s="20">
        <f>IF(C7=0," ",F7/C7)</f>
        <v>0.54757103605560375</v>
      </c>
      <c r="H7" s="19">
        <v>1039025.66</v>
      </c>
      <c r="I7" s="19">
        <v>30640.69</v>
      </c>
      <c r="J7" s="19">
        <v>1008384.97</v>
      </c>
      <c r="K7" s="20">
        <f>IF(F7=0," ",J7/F7)</f>
        <v>0.99997833215765042</v>
      </c>
      <c r="L7" s="19">
        <v>21.85</v>
      </c>
      <c r="M7" s="21">
        <f>F7-E7</f>
        <v>-833193.18</v>
      </c>
    </row>
    <row r="8" spans="1:13" x14ac:dyDescent="0.2">
      <c r="A8" s="27">
        <v>34302</v>
      </c>
      <c r="B8" s="18" t="s">
        <v>22</v>
      </c>
      <c r="C8" s="19">
        <v>772000</v>
      </c>
      <c r="D8" s="19">
        <v>0</v>
      </c>
      <c r="E8" s="19">
        <v>772000</v>
      </c>
      <c r="F8" s="19">
        <v>387495.21</v>
      </c>
      <c r="G8" s="20">
        <f t="shared" ref="G8:G20" si="0">IF(C8=0," ",F8/C8)</f>
        <v>0.50193680051813472</v>
      </c>
      <c r="H8" s="19">
        <v>293601.38</v>
      </c>
      <c r="I8" s="19">
        <v>58.3</v>
      </c>
      <c r="J8" s="19">
        <v>293543.08</v>
      </c>
      <c r="K8" s="20">
        <f t="shared" ref="K8:K20" si="1">IF(F8=0," ",J8/F8)</f>
        <v>0.7575398932028089</v>
      </c>
      <c r="L8" s="19">
        <v>93952.13</v>
      </c>
      <c r="M8" s="21">
        <f t="shared" ref="M8:M20" si="2">F8-E8</f>
        <v>-384504.79</v>
      </c>
    </row>
    <row r="9" spans="1:13" x14ac:dyDescent="0.2">
      <c r="A9" s="27">
        <v>34303</v>
      </c>
      <c r="B9" s="18" t="s">
        <v>23</v>
      </c>
      <c r="C9" s="19">
        <v>1931000</v>
      </c>
      <c r="D9" s="19">
        <v>0</v>
      </c>
      <c r="E9" s="19">
        <v>1931000</v>
      </c>
      <c r="F9" s="19">
        <v>916216.1</v>
      </c>
      <c r="G9" s="20">
        <f t="shared" si="0"/>
        <v>0.47447752459865356</v>
      </c>
      <c r="H9" s="19">
        <v>884616.6</v>
      </c>
      <c r="I9" s="19">
        <v>720.22</v>
      </c>
      <c r="J9" s="19">
        <v>883896.38</v>
      </c>
      <c r="K9" s="20">
        <f t="shared" si="1"/>
        <v>0.9647247849060937</v>
      </c>
      <c r="L9" s="19">
        <v>32319.72</v>
      </c>
      <c r="M9" s="21">
        <f t="shared" si="2"/>
        <v>-1014783.9</v>
      </c>
    </row>
    <row r="10" spans="1:13" x14ac:dyDescent="0.2">
      <c r="A10" s="27">
        <v>34304</v>
      </c>
      <c r="B10" s="18" t="s">
        <v>24</v>
      </c>
      <c r="C10" s="19">
        <v>89000</v>
      </c>
      <c r="D10" s="19">
        <v>0</v>
      </c>
      <c r="E10" s="19">
        <v>89000</v>
      </c>
      <c r="F10" s="19">
        <v>61739.1</v>
      </c>
      <c r="G10" s="20">
        <f t="shared" si="0"/>
        <v>0.69369775280898871</v>
      </c>
      <c r="H10" s="19">
        <v>56723.26</v>
      </c>
      <c r="I10" s="19">
        <v>0</v>
      </c>
      <c r="J10" s="19">
        <v>56723.26</v>
      </c>
      <c r="K10" s="20">
        <f t="shared" si="1"/>
        <v>0.91875748107763155</v>
      </c>
      <c r="L10" s="19">
        <v>5015.84</v>
      </c>
      <c r="M10" s="21">
        <f t="shared" si="2"/>
        <v>-27260.9</v>
      </c>
    </row>
    <row r="11" spans="1:13" x14ac:dyDescent="0.2">
      <c r="A11" s="27">
        <v>39900</v>
      </c>
      <c r="B11" s="18" t="s">
        <v>25</v>
      </c>
      <c r="C11" s="19">
        <v>154100</v>
      </c>
      <c r="D11" s="19">
        <v>0</v>
      </c>
      <c r="E11" s="19">
        <v>154100</v>
      </c>
      <c r="F11" s="19">
        <v>95982.23</v>
      </c>
      <c r="G11" s="20">
        <f t="shared" si="0"/>
        <v>0.6228567813108371</v>
      </c>
      <c r="H11" s="19">
        <v>94375.86</v>
      </c>
      <c r="I11" s="19">
        <v>3410</v>
      </c>
      <c r="J11" s="19">
        <v>90965.86</v>
      </c>
      <c r="K11" s="20">
        <f t="shared" si="1"/>
        <v>0.94773647163646857</v>
      </c>
      <c r="L11" s="19">
        <v>5016.37</v>
      </c>
      <c r="M11" s="21">
        <f t="shared" si="2"/>
        <v>-58117.770000000004</v>
      </c>
    </row>
    <row r="12" spans="1:13" x14ac:dyDescent="0.2">
      <c r="A12" s="27">
        <v>39906</v>
      </c>
      <c r="B12" s="18" t="s">
        <v>26</v>
      </c>
      <c r="C12" s="19">
        <v>18100</v>
      </c>
      <c r="D12" s="19">
        <v>0</v>
      </c>
      <c r="E12" s="19">
        <v>18100</v>
      </c>
      <c r="F12" s="19">
        <v>0</v>
      </c>
      <c r="G12" s="20">
        <f t="shared" si="0"/>
        <v>0</v>
      </c>
      <c r="H12" s="19">
        <v>0</v>
      </c>
      <c r="I12" s="19">
        <v>0</v>
      </c>
      <c r="J12" s="19">
        <v>0</v>
      </c>
      <c r="K12" s="20" t="str">
        <f t="shared" si="1"/>
        <v xml:space="preserve"> </v>
      </c>
      <c r="L12" s="19">
        <v>0</v>
      </c>
      <c r="M12" s="21">
        <f t="shared" si="2"/>
        <v>-18100</v>
      </c>
    </row>
    <row r="13" spans="1:13" x14ac:dyDescent="0.2">
      <c r="A13" s="27">
        <v>40101</v>
      </c>
      <c r="B13" s="18" t="s">
        <v>27</v>
      </c>
      <c r="C13" s="19">
        <v>8759300</v>
      </c>
      <c r="D13" s="19">
        <v>707771</v>
      </c>
      <c r="E13" s="19">
        <v>9467071</v>
      </c>
      <c r="F13" s="19">
        <v>7277246.0199999996</v>
      </c>
      <c r="G13" s="20">
        <f t="shared" si="0"/>
        <v>0.83080223533844022</v>
      </c>
      <c r="H13" s="19">
        <v>7277246.0199999996</v>
      </c>
      <c r="I13" s="19">
        <v>0</v>
      </c>
      <c r="J13" s="19">
        <v>7277246.0199999996</v>
      </c>
      <c r="K13" s="20">
        <f t="shared" si="1"/>
        <v>1</v>
      </c>
      <c r="L13" s="19">
        <v>0</v>
      </c>
      <c r="M13" s="21">
        <f t="shared" si="2"/>
        <v>-2189824.9800000004</v>
      </c>
    </row>
    <row r="14" spans="1:13" x14ac:dyDescent="0.2">
      <c r="A14" s="27">
        <v>45001</v>
      </c>
      <c r="B14" s="18" t="s">
        <v>28</v>
      </c>
      <c r="C14" s="19">
        <v>142800</v>
      </c>
      <c r="D14" s="19">
        <v>0</v>
      </c>
      <c r="E14" s="19">
        <v>142800</v>
      </c>
      <c r="F14" s="19">
        <v>138315</v>
      </c>
      <c r="G14" s="20">
        <f t="shared" si="0"/>
        <v>0.96859243697478992</v>
      </c>
      <c r="H14" s="19">
        <v>138315</v>
      </c>
      <c r="I14" s="19">
        <v>0</v>
      </c>
      <c r="J14" s="19">
        <v>138315</v>
      </c>
      <c r="K14" s="20">
        <f t="shared" si="1"/>
        <v>1</v>
      </c>
      <c r="L14" s="19">
        <v>0</v>
      </c>
      <c r="M14" s="21">
        <f t="shared" si="2"/>
        <v>-4485</v>
      </c>
    </row>
    <row r="15" spans="1:13" x14ac:dyDescent="0.2">
      <c r="A15" s="27">
        <v>52000</v>
      </c>
      <c r="B15" s="18" t="s">
        <v>29</v>
      </c>
      <c r="C15" s="19">
        <v>400</v>
      </c>
      <c r="D15" s="19">
        <v>0</v>
      </c>
      <c r="E15" s="19">
        <v>400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19">
        <v>0</v>
      </c>
      <c r="K15" s="20" t="str">
        <f t="shared" si="1"/>
        <v xml:space="preserve"> </v>
      </c>
      <c r="L15" s="19">
        <v>0</v>
      </c>
      <c r="M15" s="21">
        <f t="shared" si="2"/>
        <v>-400</v>
      </c>
    </row>
    <row r="16" spans="1:13" x14ac:dyDescent="0.2">
      <c r="A16" s="27">
        <v>55000</v>
      </c>
      <c r="B16" s="18" t="s">
        <v>30</v>
      </c>
      <c r="C16" s="19">
        <v>12600</v>
      </c>
      <c r="D16" s="19">
        <v>0</v>
      </c>
      <c r="E16" s="19">
        <v>12600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19">
        <v>0</v>
      </c>
      <c r="K16" s="20" t="str">
        <f t="shared" si="1"/>
        <v xml:space="preserve"> </v>
      </c>
      <c r="L16" s="19">
        <v>0</v>
      </c>
      <c r="M16" s="21">
        <f t="shared" si="2"/>
        <v>-12600</v>
      </c>
    </row>
    <row r="17" spans="1:13" x14ac:dyDescent="0.2">
      <c r="A17" s="27">
        <v>55500</v>
      </c>
      <c r="B17" s="18" t="s">
        <v>31</v>
      </c>
      <c r="C17" s="19">
        <v>45000</v>
      </c>
      <c r="D17" s="19">
        <v>0</v>
      </c>
      <c r="E17" s="19">
        <v>45000</v>
      </c>
      <c r="F17" s="19">
        <v>11500</v>
      </c>
      <c r="G17" s="20">
        <f t="shared" si="0"/>
        <v>0.25555555555555554</v>
      </c>
      <c r="H17" s="19">
        <v>0</v>
      </c>
      <c r="I17" s="19">
        <v>0</v>
      </c>
      <c r="J17" s="19">
        <v>0</v>
      </c>
      <c r="K17" s="20">
        <f t="shared" si="1"/>
        <v>0</v>
      </c>
      <c r="L17" s="19">
        <v>11500</v>
      </c>
      <c r="M17" s="21">
        <f t="shared" si="2"/>
        <v>-33500</v>
      </c>
    </row>
    <row r="18" spans="1:13" x14ac:dyDescent="0.2">
      <c r="A18" s="27">
        <v>55900</v>
      </c>
      <c r="B18" s="18" t="s">
        <v>32</v>
      </c>
      <c r="C18" s="19">
        <v>38500</v>
      </c>
      <c r="D18" s="19">
        <v>0</v>
      </c>
      <c r="E18" s="19">
        <v>38500</v>
      </c>
      <c r="F18" s="19">
        <v>10720</v>
      </c>
      <c r="G18" s="20">
        <f t="shared" si="0"/>
        <v>0.27844155844155843</v>
      </c>
      <c r="H18" s="19">
        <v>4700</v>
      </c>
      <c r="I18" s="19">
        <v>0</v>
      </c>
      <c r="J18" s="19">
        <v>4700</v>
      </c>
      <c r="K18" s="20">
        <f t="shared" si="1"/>
        <v>0.43843283582089554</v>
      </c>
      <c r="L18" s="19">
        <v>6020</v>
      </c>
      <c r="M18" s="21">
        <f t="shared" si="2"/>
        <v>-27780</v>
      </c>
    </row>
    <row r="19" spans="1:13" x14ac:dyDescent="0.2">
      <c r="A19" s="27">
        <v>55901</v>
      </c>
      <c r="B19" s="18" t="s">
        <v>33</v>
      </c>
      <c r="C19" s="19">
        <v>109000</v>
      </c>
      <c r="D19" s="19">
        <v>0</v>
      </c>
      <c r="E19" s="19">
        <v>109000</v>
      </c>
      <c r="F19" s="19">
        <v>61956.31</v>
      </c>
      <c r="G19" s="20">
        <f t="shared" si="0"/>
        <v>0.56840651376146789</v>
      </c>
      <c r="H19" s="19">
        <v>47431.1</v>
      </c>
      <c r="I19" s="19">
        <v>0</v>
      </c>
      <c r="J19" s="19">
        <v>47431.1</v>
      </c>
      <c r="K19" s="20">
        <f t="shared" si="1"/>
        <v>0.76555721281657996</v>
      </c>
      <c r="L19" s="19">
        <v>14525.21</v>
      </c>
      <c r="M19" s="21">
        <f t="shared" si="2"/>
        <v>-47043.69</v>
      </c>
    </row>
    <row r="20" spans="1:13" x14ac:dyDescent="0.2">
      <c r="A20" s="27">
        <v>59600</v>
      </c>
      <c r="B20" s="18" t="s">
        <v>34</v>
      </c>
      <c r="C20" s="19">
        <v>227000</v>
      </c>
      <c r="D20" s="19">
        <v>0</v>
      </c>
      <c r="E20" s="19">
        <v>227000</v>
      </c>
      <c r="F20" s="19">
        <v>302504.24</v>
      </c>
      <c r="G20" s="20">
        <f t="shared" si="0"/>
        <v>1.3326177973568281</v>
      </c>
      <c r="H20" s="19">
        <v>142766.15</v>
      </c>
      <c r="I20" s="19">
        <v>0</v>
      </c>
      <c r="J20" s="19">
        <v>142766.15</v>
      </c>
      <c r="K20" s="20">
        <f t="shared" si="1"/>
        <v>0.47194759980884898</v>
      </c>
      <c r="L20" s="19">
        <v>159738.09</v>
      </c>
      <c r="M20" s="21">
        <f t="shared" si="2"/>
        <v>75504.239999999991</v>
      </c>
    </row>
    <row r="21" spans="1:13" s="3" customFormat="1" x14ac:dyDescent="0.2">
      <c r="B21" s="22" t="s">
        <v>15</v>
      </c>
      <c r="C21" s="23">
        <f>SUM(C7:C20)</f>
        <v>14140400</v>
      </c>
      <c r="D21" s="23">
        <f>SUM(D7:D20)</f>
        <v>707771</v>
      </c>
      <c r="E21" s="23">
        <f>SUM(E7:E20)</f>
        <v>14848171</v>
      </c>
      <c r="F21" s="23">
        <f>SUM(F7:F20)</f>
        <v>10272081.030000001</v>
      </c>
      <c r="G21" s="24">
        <f t="shared" ref="G21:G32" si="3">F21/C21</f>
        <v>0.72643496860060541</v>
      </c>
      <c r="H21" s="23">
        <f>SUM(H7:H20)</f>
        <v>9978801.0299999993</v>
      </c>
      <c r="I21" s="23">
        <f>SUM(I7:I20)</f>
        <v>34829.21</v>
      </c>
      <c r="J21" s="23">
        <f>SUM(J7:J20)</f>
        <v>9943971.8200000003</v>
      </c>
      <c r="K21" s="24">
        <f t="shared" ref="K21" si="4">IF(F21=0," ",J21/F21)</f>
        <v>0.96805815598205025</v>
      </c>
      <c r="L21" s="23">
        <f>SUM(L7:L20)</f>
        <v>328109.20999999996</v>
      </c>
      <c r="M21" s="23">
        <f>SUM(M7:M20)</f>
        <v>-4576089.9700000007</v>
      </c>
    </row>
    <row r="22" spans="1:13" x14ac:dyDescent="0.2">
      <c r="A22" s="3"/>
      <c r="B22" s="11"/>
      <c r="C22" s="10"/>
      <c r="E22" s="10"/>
      <c r="G22" s="9"/>
      <c r="K22" s="9"/>
      <c r="M22" s="10"/>
    </row>
    <row r="23" spans="1:13" x14ac:dyDescent="0.2">
      <c r="A23" s="28">
        <v>70101</v>
      </c>
      <c r="B23" s="18" t="s">
        <v>35</v>
      </c>
      <c r="C23" s="19">
        <v>677400</v>
      </c>
      <c r="D23" s="19">
        <v>270000</v>
      </c>
      <c r="E23" s="19">
        <v>947400</v>
      </c>
      <c r="F23" s="19">
        <v>0</v>
      </c>
      <c r="G23" s="20">
        <v>0</v>
      </c>
      <c r="H23" s="19">
        <v>0</v>
      </c>
      <c r="I23" s="19">
        <v>0</v>
      </c>
      <c r="J23" s="19">
        <v>0</v>
      </c>
      <c r="K23" s="20" t="str">
        <f>IF(F23=0," ",J23/F23)</f>
        <v xml:space="preserve"> </v>
      </c>
      <c r="L23" s="19">
        <v>0</v>
      </c>
      <c r="M23" s="21">
        <f>F23-E23</f>
        <v>-947400</v>
      </c>
    </row>
    <row r="24" spans="1:13" s="3" customFormat="1" x14ac:dyDescent="0.2">
      <c r="B24" s="22" t="s">
        <v>18</v>
      </c>
      <c r="C24" s="25">
        <f>SUM(C23)</f>
        <v>677400</v>
      </c>
      <c r="D24" s="25">
        <f t="shared" ref="D24:F24" si="5">SUM(D23)</f>
        <v>270000</v>
      </c>
      <c r="E24" s="25">
        <f t="shared" si="5"/>
        <v>947400</v>
      </c>
      <c r="F24" s="25">
        <f t="shared" si="5"/>
        <v>0</v>
      </c>
      <c r="G24" s="24">
        <f t="shared" ref="G24" si="6">F24/C24</f>
        <v>0</v>
      </c>
      <c r="H24" s="25">
        <f>SUM(H23)</f>
        <v>0</v>
      </c>
      <c r="I24" s="25">
        <f t="shared" ref="I24:J24" si="7">SUM(I23)</f>
        <v>0</v>
      </c>
      <c r="J24" s="25">
        <f t="shared" si="7"/>
        <v>0</v>
      </c>
      <c r="K24" s="24" t="str">
        <f t="shared" ref="K24" si="8">IF(F24=0," ",J24/F24)</f>
        <v xml:space="preserve"> </v>
      </c>
      <c r="L24" s="25">
        <f>SUM(L23)</f>
        <v>0</v>
      </c>
      <c r="M24" s="25">
        <f>SUM(M23)</f>
        <v>-947400</v>
      </c>
    </row>
    <row r="25" spans="1:13" x14ac:dyDescent="0.2">
      <c r="A25" s="12"/>
      <c r="B25" s="13"/>
      <c r="C25" s="14"/>
      <c r="D25" s="14"/>
      <c r="E25" s="14"/>
      <c r="F25" s="14"/>
      <c r="G25" s="9"/>
      <c r="H25" s="14"/>
      <c r="I25" s="14"/>
      <c r="J25" s="14"/>
      <c r="K25" s="9"/>
      <c r="L25" s="14"/>
      <c r="M25" s="10"/>
    </row>
    <row r="26" spans="1:13" x14ac:dyDescent="0.2">
      <c r="A26" s="27">
        <v>83000</v>
      </c>
      <c r="B26" s="18" t="s">
        <v>36</v>
      </c>
      <c r="C26" s="19">
        <v>200</v>
      </c>
      <c r="D26" s="19">
        <v>0</v>
      </c>
      <c r="E26" s="19">
        <v>200</v>
      </c>
      <c r="F26" s="19">
        <v>0</v>
      </c>
      <c r="G26" s="20">
        <v>0</v>
      </c>
      <c r="H26" s="19">
        <v>0</v>
      </c>
      <c r="I26" s="19">
        <v>0</v>
      </c>
      <c r="J26" s="19">
        <v>0</v>
      </c>
      <c r="K26" s="20" t="str">
        <f t="shared" ref="K26:K29" si="9">IF(F26=0," ",J26/F26)</f>
        <v xml:space="preserve"> </v>
      </c>
      <c r="L26" s="19">
        <v>0</v>
      </c>
      <c r="M26" s="21">
        <f t="shared" ref="M26:M29" si="10">F26-E26</f>
        <v>-200</v>
      </c>
    </row>
    <row r="27" spans="1:13" x14ac:dyDescent="0.2">
      <c r="A27" s="27">
        <v>83001</v>
      </c>
      <c r="B27" s="18" t="s">
        <v>37</v>
      </c>
      <c r="C27" s="19">
        <v>13000</v>
      </c>
      <c r="D27" s="19">
        <v>0</v>
      </c>
      <c r="E27" s="19">
        <v>13000</v>
      </c>
      <c r="F27" s="19">
        <v>0</v>
      </c>
      <c r="G27" s="20">
        <v>0</v>
      </c>
      <c r="H27" s="19">
        <v>0</v>
      </c>
      <c r="I27" s="19">
        <v>0</v>
      </c>
      <c r="J27" s="19">
        <v>0</v>
      </c>
      <c r="K27" s="20" t="str">
        <f t="shared" si="9"/>
        <v xml:space="preserve"> </v>
      </c>
      <c r="L27" s="19">
        <v>0</v>
      </c>
      <c r="M27" s="21">
        <f t="shared" si="10"/>
        <v>-13000</v>
      </c>
    </row>
    <row r="28" spans="1:13" x14ac:dyDescent="0.2">
      <c r="A28" s="27">
        <v>83101</v>
      </c>
      <c r="B28" s="18" t="s">
        <v>38</v>
      </c>
      <c r="C28" s="19">
        <v>7000</v>
      </c>
      <c r="D28" s="19">
        <v>0</v>
      </c>
      <c r="E28" s="19">
        <v>7000</v>
      </c>
      <c r="F28" s="19">
        <v>0</v>
      </c>
      <c r="G28" s="20">
        <v>0</v>
      </c>
      <c r="H28" s="19">
        <v>0</v>
      </c>
      <c r="I28" s="19">
        <v>0</v>
      </c>
      <c r="J28" s="19">
        <v>0</v>
      </c>
      <c r="K28" s="20" t="str">
        <f t="shared" si="9"/>
        <v xml:space="preserve"> </v>
      </c>
      <c r="L28" s="19">
        <v>0</v>
      </c>
      <c r="M28" s="21">
        <f t="shared" si="10"/>
        <v>-7000</v>
      </c>
    </row>
    <row r="29" spans="1:13" x14ac:dyDescent="0.2">
      <c r="A29" s="27">
        <v>87000</v>
      </c>
      <c r="B29" s="18" t="s">
        <v>39</v>
      </c>
      <c r="C29" s="19">
        <v>0</v>
      </c>
      <c r="D29" s="19">
        <v>1531639.19</v>
      </c>
      <c r="E29" s="19">
        <v>1531639.19</v>
      </c>
      <c r="F29" s="19">
        <v>0</v>
      </c>
      <c r="G29" s="20">
        <v>0</v>
      </c>
      <c r="H29" s="19">
        <v>0</v>
      </c>
      <c r="I29" s="19">
        <v>0</v>
      </c>
      <c r="J29" s="19">
        <v>0</v>
      </c>
      <c r="K29" s="20" t="str">
        <f t="shared" si="9"/>
        <v xml:space="preserve"> </v>
      </c>
      <c r="L29" s="19">
        <v>0</v>
      </c>
      <c r="M29" s="21">
        <f t="shared" si="10"/>
        <v>-1531639.19</v>
      </c>
    </row>
    <row r="30" spans="1:13" s="3" customFormat="1" x14ac:dyDescent="0.2">
      <c r="B30" s="22" t="s">
        <v>19</v>
      </c>
      <c r="C30" s="25">
        <f>SUM(C26:C29)</f>
        <v>20200</v>
      </c>
      <c r="D30" s="25">
        <f>SUM(D26:D29)</f>
        <v>1531639.19</v>
      </c>
      <c r="E30" s="25">
        <f>SUM(E26:E29)</f>
        <v>1551839.19</v>
      </c>
      <c r="F30" s="25">
        <f>SUM(F26:F29)</f>
        <v>0</v>
      </c>
      <c r="G30" s="24">
        <f t="shared" si="3"/>
        <v>0</v>
      </c>
      <c r="H30" s="25">
        <f>SUM(H26:H29)</f>
        <v>0</v>
      </c>
      <c r="I30" s="25">
        <f>SUM(I26:I29)</f>
        <v>0</v>
      </c>
      <c r="J30" s="25">
        <f>SUM(J26:J29)</f>
        <v>0</v>
      </c>
      <c r="K30" s="24" t="str">
        <f t="shared" ref="K30" si="11">IF(F30=0," ",J30/F30)</f>
        <v xml:space="preserve"> </v>
      </c>
      <c r="L30" s="25">
        <f>SUM(L26:L29)</f>
        <v>0</v>
      </c>
      <c r="M30" s="25">
        <f>SUM(M26:M29)</f>
        <v>-1551839.19</v>
      </c>
    </row>
    <row r="31" spans="1:13" x14ac:dyDescent="0.2">
      <c r="G31" s="9"/>
      <c r="K31" s="9"/>
    </row>
    <row r="32" spans="1:13" s="3" customFormat="1" x14ac:dyDescent="0.2">
      <c r="B32" s="26" t="s">
        <v>16</v>
      </c>
      <c r="C32" s="23">
        <f>C21+C24+C30</f>
        <v>14838000</v>
      </c>
      <c r="D32" s="23">
        <f>D21+D24+D30</f>
        <v>2509410.19</v>
      </c>
      <c r="E32" s="23">
        <f>E21+E24+E30</f>
        <v>17347410.190000001</v>
      </c>
      <c r="F32" s="23">
        <f>F21+F24+F30</f>
        <v>10272081.030000001</v>
      </c>
      <c r="G32" s="24">
        <f t="shared" si="3"/>
        <v>0.69228204811969274</v>
      </c>
      <c r="H32" s="23">
        <f>H21+H24+H30</f>
        <v>9978801.0299999993</v>
      </c>
      <c r="I32" s="23">
        <f>I21+I24+I30</f>
        <v>34829.21</v>
      </c>
      <c r="J32" s="23">
        <f>J21+J24+J30</f>
        <v>9943971.8200000003</v>
      </c>
      <c r="K32" s="24">
        <f t="shared" ref="K32" si="12">J32/F32</f>
        <v>0.96805815598205025</v>
      </c>
      <c r="L32" s="23">
        <f>L21+L24+L30</f>
        <v>328109.20999999996</v>
      </c>
      <c r="M32" s="23">
        <f>M21+M24+M30</f>
        <v>-7075329.1600000001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3º trimes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2024-10-02T09:59:57Z</dcterms:modified>
</cp:coreProperties>
</file>