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SEGUNDO TRIMESTRE\"/>
    </mc:Choice>
  </mc:AlternateContent>
  <xr:revisionPtr revIDLastSave="0" documentId="13_ncr:1_{77E85517-3F9F-4D25-93E1-D3B17FE1BB6A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2º trimes 24" sheetId="1" r:id="rId1"/>
  </sheet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<sst xmlns="http://schemas.openxmlformats.org/spreadsheetml/2006/main" count="40" uniqueCount="40">
  <si>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</si>
  <si>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</si>
  <si>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</si>
  <si>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</si>
  <si>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</si>
  <si>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</si>
  <si>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</si>
  <si>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</si>
  <si>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</si>
  <si>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</si>
  <si>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</si>
  <si>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</si>
  <si>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</si>
  <si>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</si>
  <si>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</si>
  <si>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</si>
  <si>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</si>
  <si>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</si>
  <si>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</si>
  <si>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</si>
  <si>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</si>
  <si>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</si>
  <si>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</si>
  <si>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</si>
  <si>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</si>
  <si>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</si>
  <si>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</si>
  <si>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</si>
  <si>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</si>
  <si>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</si>
  <si>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</si>
  <si>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</si>
  <si>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</si>
  <si>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</si>
  <si>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</si>
  <si>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</si>
  <si>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</si>
  <si>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</si>
  <si>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</si>
  <si>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ESTADO DE EJECUCIÓN DE INGRESOS DE LA FUNDACIÓN MUNICIPAL DE DEPORTES - 30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</si>
</sst>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Fill="1" applyBorder="1" applyAlignment="1" applyProtection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1" fontId="7" fillId="0" borderId="3" xfId="4" applyNumberFormat="1" applyFont="1" applyBorder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view="pageLayout" zoomScale="106" zoomScaleNormal="100" zoomScalePageLayoutView="106" workbookViewId="0">
      <selection activeCell="C5" sqref="C5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2024</v>
      </c>
      <c r="K3" s="4"/>
    </row>
    <row r="4" spans="1:13" x14ac:dyDescent="0.2">
      <c r="A4" s="7" t="s">
        <v>13</v>
      </c>
      <c r="B4" s="3"/>
      <c r="C4" s="8">
        <v>45473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1841600</v>
      </c>
      <c r="D7" s="19">
        <v>0</v>
      </c>
      <c r="E7" s="19">
        <v>1841600</v>
      </c>
      <c r="F7" s="19">
        <v>534119.49</v>
      </c>
      <c r="G7" s="20">
        <f>IF(C7=0," ",F7/C7)</f>
        <v>0.29003013140747175</v>
      </c>
      <c r="H7" s="19">
        <v>562759.57999999996</v>
      </c>
      <c r="I7" s="19">
        <v>28647.59</v>
      </c>
      <c r="J7" s="19">
        <v>534111.99</v>
      </c>
      <c r="K7" s="20">
        <f>IF(F7=0," ",J7/F7)</f>
        <v>0.99998595819823011</v>
      </c>
      <c r="L7" s="19">
        <v>7.5</v>
      </c>
      <c r="M7" s="21">
        <f>F7-E7</f>
        <v>-1307480.51</v>
      </c>
    </row>
    <row r="8" spans="1:13" x14ac:dyDescent="0.2">
      <c r="A8" s="27">
        <v>34302</v>
      </c>
      <c r="B8" s="18" t="s">
        <v>21</v>
      </c>
      <c r="C8" s="19">
        <v>772000</v>
      </c>
      <c r="D8" s="19">
        <v>0</v>
      </c>
      <c r="E8" s="19">
        <v>772000</v>
      </c>
      <c r="F8" s="19">
        <v>291637.24</v>
      </c>
      <c r="G8" s="20">
        <f t="shared" ref="G8:G20" si="0">IF(C8=0," ",F8/C8)</f>
        <v>0.37776844559585493</v>
      </c>
      <c r="H8" s="19">
        <v>202628.62</v>
      </c>
      <c r="I8" s="19">
        <v>42.3</v>
      </c>
      <c r="J8" s="19">
        <v>202586.32</v>
      </c>
      <c r="K8" s="20">
        <f t="shared" ref="K8:K20" si="1">IF(F8=0," ",J8/F8)</f>
        <v>0.69465175297914628</v>
      </c>
      <c r="L8" s="19">
        <v>89050.92</v>
      </c>
      <c r="M8" s="21">
        <f t="shared" ref="M8:M20" si="2">F8-E8</f>
        <v>-480362.76</v>
      </c>
    </row>
    <row r="9" spans="1:13" x14ac:dyDescent="0.2">
      <c r="A9" s="27">
        <v>34303</v>
      </c>
      <c r="B9" s="18" t="s">
        <v>22</v>
      </c>
      <c r="C9" s="19">
        <v>1931000</v>
      </c>
      <c r="D9" s="19">
        <v>0</v>
      </c>
      <c r="E9" s="19">
        <v>1931000</v>
      </c>
      <c r="F9" s="19">
        <v>300600.15999999997</v>
      </c>
      <c r="G9" s="20">
        <f t="shared" si="0"/>
        <v>0.15567071983428274</v>
      </c>
      <c r="H9" s="19">
        <v>286026.64</v>
      </c>
      <c r="I9" s="19">
        <v>426.9</v>
      </c>
      <c r="J9" s="19">
        <v>285599.74</v>
      </c>
      <c r="K9" s="20">
        <f t="shared" si="1"/>
        <v>0.95009842975466152</v>
      </c>
      <c r="L9" s="19">
        <v>15000.42</v>
      </c>
      <c r="M9" s="21">
        <f t="shared" si="2"/>
        <v>-1630399.84</v>
      </c>
    </row>
    <row r="10" spans="1:13" x14ac:dyDescent="0.2">
      <c r="A10" s="27">
        <v>34304</v>
      </c>
      <c r="B10" s="18" t="s">
        <v>23</v>
      </c>
      <c r="C10" s="19">
        <v>89000</v>
      </c>
      <c r="D10" s="19">
        <v>0</v>
      </c>
      <c r="E10" s="19">
        <v>89000</v>
      </c>
      <c r="F10" s="19">
        <v>41448.99</v>
      </c>
      <c r="G10" s="20">
        <f t="shared" si="0"/>
        <v>0.46571898876404494</v>
      </c>
      <c r="H10" s="19">
        <v>36343.949999999997</v>
      </c>
      <c r="I10" s="19">
        <v>0</v>
      </c>
      <c r="J10" s="19">
        <v>36343.949999999997</v>
      </c>
      <c r="K10" s="20">
        <f t="shared" si="1"/>
        <v>0.87683559961292179</v>
      </c>
      <c r="L10" s="19">
        <v>5105.04</v>
      </c>
      <c r="M10" s="21">
        <f t="shared" si="2"/>
        <v>-47551.01</v>
      </c>
    </row>
    <row r="11" spans="1:13" x14ac:dyDescent="0.2">
      <c r="A11" s="27">
        <v>39900</v>
      </c>
      <c r="B11" s="18" t="s">
        <v>24</v>
      </c>
      <c r="C11" s="19">
        <v>154100</v>
      </c>
      <c r="D11" s="19">
        <v>0</v>
      </c>
      <c r="E11" s="19">
        <v>154100</v>
      </c>
      <c r="F11" s="19">
        <v>53340.49</v>
      </c>
      <c r="G11" s="20">
        <f t="shared" si="0"/>
        <v>0.34614205061648279</v>
      </c>
      <c r="H11" s="19">
        <v>10765.78</v>
      </c>
      <c r="I11" s="19">
        <v>10</v>
      </c>
      <c r="J11" s="19">
        <v>10755.78</v>
      </c>
      <c r="K11" s="20">
        <f t="shared" si="1"/>
        <v>0.20164381692031702</v>
      </c>
      <c r="L11" s="19">
        <v>42584.71</v>
      </c>
      <c r="M11" s="21">
        <f t="shared" si="2"/>
        <v>-100759.51000000001</v>
      </c>
    </row>
    <row r="12" spans="1:13" x14ac:dyDescent="0.2">
      <c r="A12" s="27">
        <v>39906</v>
      </c>
      <c r="B12" s="18" t="s">
        <v>25</v>
      </c>
      <c r="C12" s="19">
        <v>18100</v>
      </c>
      <c r="D12" s="19">
        <v>0</v>
      </c>
      <c r="E12" s="19">
        <v>18100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-18100</v>
      </c>
    </row>
    <row r="13" spans="1:13" x14ac:dyDescent="0.2">
      <c r="A13" s="27">
        <v>40101</v>
      </c>
      <c r="B13" s="18" t="s">
        <v>26</v>
      </c>
      <c r="C13" s="19">
        <v>8759300</v>
      </c>
      <c r="D13" s="19">
        <v>35000</v>
      </c>
      <c r="E13" s="19">
        <v>8794300</v>
      </c>
      <c r="F13" s="19">
        <v>4379650.01</v>
      </c>
      <c r="G13" s="20">
        <f t="shared" si="0"/>
        <v>0.50000000114164367</v>
      </c>
      <c r="H13" s="19">
        <v>4379650.01</v>
      </c>
      <c r="I13" s="19">
        <v>0</v>
      </c>
      <c r="J13" s="19">
        <v>4379650.01</v>
      </c>
      <c r="K13" s="20">
        <f t="shared" si="1"/>
        <v>1</v>
      </c>
      <c r="L13" s="19">
        <v>0</v>
      </c>
      <c r="M13" s="21">
        <f t="shared" si="2"/>
        <v>-4414649.99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138315</v>
      </c>
      <c r="G14" s="20">
        <f t="shared" si="0"/>
        <v>0.96859243697478992</v>
      </c>
      <c r="H14" s="19">
        <v>138315</v>
      </c>
      <c r="I14" s="19">
        <v>0</v>
      </c>
      <c r="J14" s="19">
        <v>138315</v>
      </c>
      <c r="K14" s="20">
        <f t="shared" si="1"/>
        <v>1</v>
      </c>
      <c r="L14" s="19">
        <v>0</v>
      </c>
      <c r="M14" s="21">
        <f t="shared" si="2"/>
        <v>-4485</v>
      </c>
    </row>
    <row r="15" spans="1:13" x14ac:dyDescent="0.2">
      <c r="A15" s="27">
        <v>52000</v>
      </c>
      <c r="B15" s="18" t="s">
        <v>28</v>
      </c>
      <c r="C15" s="19">
        <v>400</v>
      </c>
      <c r="D15" s="19">
        <v>0</v>
      </c>
      <c r="E15" s="19">
        <v>400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-400</v>
      </c>
    </row>
    <row r="16" spans="1:13" x14ac:dyDescent="0.2">
      <c r="A16" s="27">
        <v>55000</v>
      </c>
      <c r="B16" s="18" t="s">
        <v>29</v>
      </c>
      <c r="C16" s="19">
        <v>12600</v>
      </c>
      <c r="D16" s="19">
        <v>0</v>
      </c>
      <c r="E16" s="19">
        <v>12600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-12600</v>
      </c>
    </row>
    <row r="17" spans="1:13" x14ac:dyDescent="0.2">
      <c r="A17" s="27">
        <v>55500</v>
      </c>
      <c r="B17" s="18" t="s">
        <v>30</v>
      </c>
      <c r="C17" s="19">
        <v>45000</v>
      </c>
      <c r="D17" s="19">
        <v>0</v>
      </c>
      <c r="E17" s="19">
        <v>45000</v>
      </c>
      <c r="F17" s="19">
        <v>0</v>
      </c>
      <c r="G17" s="20">
        <f t="shared" si="0"/>
        <v>0</v>
      </c>
      <c r="H17" s="19">
        <v>0</v>
      </c>
      <c r="I17" s="19">
        <v>0</v>
      </c>
      <c r="J17" s="19">
        <v>0</v>
      </c>
      <c r="K17" s="20" t="str">
        <f t="shared" si="1"/>
        <v xml:space="preserve"> </v>
      </c>
      <c r="L17" s="19">
        <v>0</v>
      </c>
      <c r="M17" s="21">
        <f t="shared" si="2"/>
        <v>-45000</v>
      </c>
    </row>
    <row r="18" spans="1:13" x14ac:dyDescent="0.2">
      <c r="A18" s="27">
        <v>55900</v>
      </c>
      <c r="B18" s="18" t="s">
        <v>31</v>
      </c>
      <c r="C18" s="19">
        <v>38500</v>
      </c>
      <c r="D18" s="19">
        <v>0</v>
      </c>
      <c r="E18" s="19">
        <v>38500</v>
      </c>
      <c r="F18" s="19">
        <v>3480</v>
      </c>
      <c r="G18" s="20">
        <f t="shared" si="0"/>
        <v>9.0389610389610395E-2</v>
      </c>
      <c r="H18" s="19">
        <v>3220</v>
      </c>
      <c r="I18" s="19">
        <v>0</v>
      </c>
      <c r="J18" s="19">
        <v>3220</v>
      </c>
      <c r="K18" s="20">
        <f t="shared" si="1"/>
        <v>0.92528735632183912</v>
      </c>
      <c r="L18" s="19">
        <v>260</v>
      </c>
      <c r="M18" s="21">
        <f t="shared" si="2"/>
        <v>-35020</v>
      </c>
    </row>
    <row r="19" spans="1:13" x14ac:dyDescent="0.2">
      <c r="A19" s="27">
        <v>55901</v>
      </c>
      <c r="B19" s="18" t="s">
        <v>32</v>
      </c>
      <c r="C19" s="19">
        <v>109000</v>
      </c>
      <c r="D19" s="19">
        <v>0</v>
      </c>
      <c r="E19" s="19">
        <v>109000</v>
      </c>
      <c r="F19" s="19">
        <v>36432.78</v>
      </c>
      <c r="G19" s="20">
        <f t="shared" si="0"/>
        <v>0.3342456880733945</v>
      </c>
      <c r="H19" s="19">
        <v>24469.79</v>
      </c>
      <c r="I19" s="19">
        <v>0</v>
      </c>
      <c r="J19" s="19">
        <v>24469.79</v>
      </c>
      <c r="K19" s="20">
        <f t="shared" si="1"/>
        <v>0.67164213106987725</v>
      </c>
      <c r="L19" s="19">
        <v>11962.99</v>
      </c>
      <c r="M19" s="21">
        <f t="shared" si="2"/>
        <v>-72567.22</v>
      </c>
    </row>
    <row r="20" spans="1:13" x14ac:dyDescent="0.2">
      <c r="A20" s="27">
        <v>59600</v>
      </c>
      <c r="B20" s="18" t="s">
        <v>33</v>
      </c>
      <c r="C20" s="19">
        <v>227000</v>
      </c>
      <c r="D20" s="19">
        <v>0</v>
      </c>
      <c r="E20" s="19">
        <v>227000</v>
      </c>
      <c r="F20" s="19">
        <v>133472.82999999999</v>
      </c>
      <c r="G20" s="20">
        <f t="shared" si="0"/>
        <v>0.58798603524229065</v>
      </c>
      <c r="H20" s="19">
        <v>103807.38</v>
      </c>
      <c r="I20" s="19">
        <v>0</v>
      </c>
      <c r="J20" s="19">
        <v>103807.38</v>
      </c>
      <c r="K20" s="20">
        <f t="shared" si="1"/>
        <v>0.77774165723465982</v>
      </c>
      <c r="L20" s="19">
        <v>29665.45</v>
      </c>
      <c r="M20" s="21">
        <f t="shared" si="2"/>
        <v>-93527.170000000013</v>
      </c>
    </row>
    <row r="21" spans="1:13" s="3" customFormat="1" x14ac:dyDescent="0.2">
      <c r="B21" s="22" t="s">
        <v>15</v>
      </c>
      <c r="C21" s="23">
        <f>SUM(C7:C20)</f>
        <v>14140400</v>
      </c>
      <c r="D21" s="23">
        <f>SUM(D7:D20)</f>
        <v>35000</v>
      </c>
      <c r="E21" s="23">
        <f>SUM(E7:E20)</f>
        <v>14175400</v>
      </c>
      <c r="F21" s="23">
        <f>SUM(F7:F20)</f>
        <v>5912496.9900000002</v>
      </c>
      <c r="G21" s="24">
        <f t="shared" ref="G21:G32" si="3">F21/C21</f>
        <v>0.41812798718565247</v>
      </c>
      <c r="H21" s="23">
        <f>SUM(H7:H20)</f>
        <v>5747986.75</v>
      </c>
      <c r="I21" s="23">
        <f>SUM(I7:I20)</f>
        <v>29126.79</v>
      </c>
      <c r="J21" s="23">
        <f>SUM(J7:J20)</f>
        <v>5718859.96</v>
      </c>
      <c r="K21" s="24">
        <f t="shared" ref="K21" si="4">IF(F21=0," ",J21/F21)</f>
        <v>0.96724953427840976</v>
      </c>
      <c r="L21" s="23">
        <f>SUM(L7:L20)</f>
        <v>193637.03</v>
      </c>
      <c r="M21" s="23">
        <f>SUM(M7:M20)</f>
        <v>-8262903.0099999998</v>
      </c>
    </row>
    <row r="22" spans="1:13" x14ac:dyDescent="0.2">
      <c r="A22" s="3"/>
      <c r="B22" s="11"/>
      <c r="C22" s="10"/>
      <c r="E22" s="10"/>
      <c r="G22" s="9"/>
      <c r="K22" s="9"/>
      <c r="M22" s="10"/>
    </row>
    <row r="23" spans="1:13" x14ac:dyDescent="0.2">
      <c r="A23" s="28">
        <v>70101</v>
      </c>
      <c r="B23" s="18" t="s">
        <v>34</v>
      </c>
      <c r="C23" s="19">
        <v>677400</v>
      </c>
      <c r="D23" s="19">
        <v>0</v>
      </c>
      <c r="E23" s="19">
        <v>677400</v>
      </c>
      <c r="F23" s="19">
        <v>0</v>
      </c>
      <c r="G23" s="20">
        <v>0</v>
      </c>
      <c r="H23" s="19">
        <v>0</v>
      </c>
      <c r="I23" s="19">
        <v>0</v>
      </c>
      <c r="J23" s="19">
        <v>0</v>
      </c>
      <c r="K23" s="20" t="str">
        <f>IF(F23=0," ",J23/F23)</f>
        <v xml:space="preserve"> </v>
      </c>
      <c r="L23" s="19">
        <v>0</v>
      </c>
      <c r="M23" s="21">
        <f>F23-E23</f>
        <v>-677400</v>
      </c>
    </row>
    <row r="24" spans="1:13" s="3" customFormat="1" x14ac:dyDescent="0.2">
      <c r="B24" s="22" t="s">
        <v>18</v>
      </c>
      <c r="C24" s="25">
        <f>SUM(C23)</f>
        <v>677400</v>
      </c>
      <c r="D24" s="25">
        <f t="shared" ref="D24:F24" si="5">SUM(D23)</f>
        <v>0</v>
      </c>
      <c r="E24" s="25">
        <f t="shared" si="5"/>
        <v>677400</v>
      </c>
      <c r="F24" s="25">
        <f t="shared" si="5"/>
        <v>0</v>
      </c>
      <c r="G24" s="24">
        <f t="shared" ref="G24" si="6">F24/C24</f>
        <v>0</v>
      </c>
      <c r="H24" s="25">
        <f>SUM(H23)</f>
        <v>0</v>
      </c>
      <c r="I24" s="25">
        <f t="shared" ref="I24:J24" si="7">SUM(I23)</f>
        <v>0</v>
      </c>
      <c r="J24" s="25">
        <f t="shared" si="7"/>
        <v>0</v>
      </c>
      <c r="K24" s="24" t="str">
        <f t="shared" ref="K24" si="8">IF(F24=0," ",J24/F24)</f>
        <v xml:space="preserve"> </v>
      </c>
      <c r="L24" s="25">
        <f>SUM(L23)</f>
        <v>0</v>
      </c>
      <c r="M24" s="25">
        <f>SUM(M23)</f>
        <v>-677400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200</v>
      </c>
      <c r="D26" s="19">
        <v>0</v>
      </c>
      <c r="E26" s="19">
        <v>200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29" si="9">IF(F26=0," ",J26/F26)</f>
        <v xml:space="preserve"> </v>
      </c>
      <c r="L26" s="19">
        <v>0</v>
      </c>
      <c r="M26" s="21">
        <f t="shared" ref="M26:M29" si="10">F26-E26</f>
        <v>-200</v>
      </c>
    </row>
    <row r="27" spans="1:13" x14ac:dyDescent="0.2">
      <c r="A27" s="27">
        <v>83001</v>
      </c>
      <c r="B27" s="18" t="s">
        <v>36</v>
      </c>
      <c r="C27" s="19">
        <v>13000</v>
      </c>
      <c r="D27" s="19">
        <v>0</v>
      </c>
      <c r="E27" s="19">
        <v>13000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-13000</v>
      </c>
    </row>
    <row r="28" spans="1:13" x14ac:dyDescent="0.2">
      <c r="A28" s="27">
        <v>83101</v>
      </c>
      <c r="B28" s="18" t="s">
        <v>37</v>
      </c>
      <c r="C28" s="19">
        <v>7000</v>
      </c>
      <c r="D28" s="19">
        <v>0</v>
      </c>
      <c r="E28" s="19">
        <v>7000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-7000</v>
      </c>
    </row>
    <row r="29" spans="1:13" x14ac:dyDescent="0.2">
      <c r="A29" s="27">
        <v>87000</v>
      </c>
      <c r="B29" s="18" t="s">
        <v>38</v>
      </c>
      <c r="C29" s="19">
        <v>0</v>
      </c>
      <c r="D29" s="19">
        <v>1531639.19</v>
      </c>
      <c r="E29" s="19">
        <v>1531639.19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-1531639.19</v>
      </c>
    </row>
    <row r="30" spans="1:13" s="3" customFormat="1" x14ac:dyDescent="0.2">
      <c r="B30" s="22" t="s">
        <v>19</v>
      </c>
      <c r="C30" s="25">
        <f>SUM(C26:C29)</f>
        <v>20200</v>
      </c>
      <c r="D30" s="25">
        <f>SUM(D26:D29)</f>
        <v>1531639.19</v>
      </c>
      <c r="E30" s="25">
        <f>SUM(E26:E29)</f>
        <v>1551839.19</v>
      </c>
      <c r="F30" s="25">
        <f>SUM(F26:F29)</f>
        <v>0</v>
      </c>
      <c r="G30" s="24">
        <f t="shared" si="3"/>
        <v>0</v>
      </c>
      <c r="H30" s="25">
        <f>SUM(H26:H29)</f>
        <v>0</v>
      </c>
      <c r="I30" s="25">
        <f>SUM(I26:I29)</f>
        <v>0</v>
      </c>
      <c r="J30" s="25">
        <f>SUM(J26:J29)</f>
        <v>0</v>
      </c>
      <c r="K30" s="24" t="str">
        <f t="shared" ref="K30" si="11">IF(F30=0," ",J30/F30)</f>
        <v xml:space="preserve"> </v>
      </c>
      <c r="L30" s="25">
        <f>SUM(L26:L29)</f>
        <v>0</v>
      </c>
      <c r="M30" s="25">
        <f>SUM(M26:M29)</f>
        <v>-1551839.19</v>
      </c>
    </row>
    <row r="31" spans="1:13" x14ac:dyDescent="0.2">
      <c r="G31" s="9"/>
      <c r="K31" s="9"/>
    </row>
    <row r="32" spans="1:13" s="3" customFormat="1" x14ac:dyDescent="0.2">
      <c r="B32" s="26" t="s">
        <v>16</v>
      </c>
      <c r="C32" s="23">
        <f>C21+C24+C30</f>
        <v>14838000</v>
      </c>
      <c r="D32" s="23">
        <f>D21+D24+D30</f>
        <v>1566639.19</v>
      </c>
      <c r="E32" s="23">
        <f>E21+E24+E30</f>
        <v>16404639.189999999</v>
      </c>
      <c r="F32" s="23">
        <f>F21+F24+F30</f>
        <v>5912496.9900000002</v>
      </c>
      <c r="G32" s="24">
        <f t="shared" si="3"/>
        <v>0.39846994136676106</v>
      </c>
      <c r="H32" s="23">
        <f>H21+H24+H30</f>
        <v>5747986.75</v>
      </c>
      <c r="I32" s="23">
        <f>I21+I24+I30</f>
        <v>29126.79</v>
      </c>
      <c r="J32" s="23">
        <f>J21+J24+J30</f>
        <v>5718859.96</v>
      </c>
      <c r="K32" s="24">
        <f t="shared" ref="K32" si="12">J32/F32</f>
        <v>0.96724953427840976</v>
      </c>
      <c r="L32" s="23">
        <f>L21+L24+L30</f>
        <v>193637.03</v>
      </c>
      <c r="M32" s="23">
        <f>M21+M24+M30</f>
        <v>-10492142.199999999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2024-07-01T10:43:55Z</dcterms:modified>
</cp:coreProperties>
</file>