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0" yWindow="30" windowWidth="7490" windowHeight="4140"/>
  </bookViews>
  <sheets>
    <sheet name="TD" sheetId="2" r:id="rId1"/>
    <sheet name="Ejecución 1º trimestre" sheetId="1" r:id="rId2"/>
    <sheet name="Hoja1" sheetId="3" r:id="rId3"/>
  </sheets>
  <definedNames>
    <definedName name="_xlnm._FilterDatabase" localSheetId="1" hidden="1">'Ejecución 1º trimestre'!$A$1:$M$1209</definedName>
    <definedName name="_xlnm.Print_Titles" localSheetId="0">TD!$4:$4</definedName>
  </definedNames>
  <calcPr calcId="125725"/>
  <pivotCaches>
    <pivotCache cacheId="0" r:id="rId4"/>
  </pivotCaches>
</workbook>
</file>

<file path=xl/calcChain.xml><?xml version="1.0" encoding="utf-8"?>
<calcChain xmlns="http://schemas.openxmlformats.org/spreadsheetml/2006/main">
  <c r="L35" i="1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4"/>
  <c r="L345"/>
  <c r="L346"/>
  <c r="L347"/>
  <c r="L348"/>
  <c r="L349"/>
  <c r="L350"/>
  <c r="L351"/>
  <c r="L352"/>
  <c r="L353"/>
  <c r="L354"/>
  <c r="L355"/>
  <c r="L356"/>
  <c r="L357"/>
  <c r="L358"/>
  <c r="L359"/>
  <c r="L360"/>
  <c r="L361"/>
  <c r="L362"/>
  <c r="L363"/>
  <c r="L364"/>
  <c r="L365"/>
  <c r="L366"/>
  <c r="L367"/>
  <c r="L368"/>
  <c r="L369"/>
  <c r="L370"/>
  <c r="L371"/>
  <c r="L372"/>
  <c r="L373"/>
  <c r="L374"/>
  <c r="L375"/>
  <c r="L376"/>
  <c r="L377"/>
  <c r="L378"/>
  <c r="L379"/>
  <c r="L380"/>
  <c r="L381"/>
  <c r="L382"/>
  <c r="L383"/>
  <c r="L384"/>
  <c r="L385"/>
  <c r="L386"/>
  <c r="L387"/>
  <c r="L388"/>
  <c r="L389"/>
  <c r="L390"/>
  <c r="L391"/>
  <c r="L392"/>
  <c r="L393"/>
  <c r="L394"/>
  <c r="L395"/>
  <c r="L396"/>
  <c r="L397"/>
  <c r="L398"/>
  <c r="L399"/>
  <c r="L400"/>
  <c r="L401"/>
  <c r="L402"/>
  <c r="L403"/>
  <c r="L404"/>
  <c r="L405"/>
  <c r="L406"/>
  <c r="L407"/>
  <c r="L408"/>
  <c r="L409"/>
  <c r="L410"/>
  <c r="L411"/>
  <c r="L412"/>
  <c r="L413"/>
  <c r="L414"/>
  <c r="L415"/>
  <c r="L416"/>
  <c r="L417"/>
  <c r="L418"/>
  <c r="L419"/>
  <c r="L420"/>
  <c r="L421"/>
  <c r="L422"/>
  <c r="L423"/>
  <c r="L424"/>
  <c r="L425"/>
  <c r="L426"/>
  <c r="L427"/>
  <c r="L428"/>
  <c r="L429"/>
  <c r="L430"/>
  <c r="L431"/>
  <c r="L432"/>
  <c r="L433"/>
  <c r="L434"/>
  <c r="L435"/>
  <c r="L436"/>
  <c r="L437"/>
  <c r="L438"/>
  <c r="L439"/>
  <c r="L440"/>
  <c r="L441"/>
  <c r="L442"/>
  <c r="L443"/>
  <c r="L444"/>
  <c r="L445"/>
  <c r="L446"/>
  <c r="L447"/>
  <c r="L448"/>
  <c r="L449"/>
  <c r="L450"/>
  <c r="L451"/>
  <c r="L452"/>
  <c r="L453"/>
  <c r="L454"/>
  <c r="L455"/>
  <c r="L456"/>
  <c r="L457"/>
  <c r="L458"/>
  <c r="L459"/>
  <c r="L460"/>
  <c r="L461"/>
  <c r="L462"/>
  <c r="L463"/>
  <c r="L464"/>
  <c r="L465"/>
  <c r="L466"/>
  <c r="L467"/>
  <c r="L468"/>
  <c r="L469"/>
  <c r="L470"/>
  <c r="L471"/>
  <c r="L472"/>
  <c r="L473"/>
  <c r="L474"/>
  <c r="L475"/>
  <c r="L476"/>
  <c r="L477"/>
  <c r="L478"/>
  <c r="L479"/>
  <c r="L480"/>
  <c r="L481"/>
  <c r="L482"/>
  <c r="L483"/>
  <c r="L484"/>
  <c r="L485"/>
  <c r="L486"/>
  <c r="L487"/>
  <c r="L488"/>
  <c r="L489"/>
  <c r="L490"/>
  <c r="L491"/>
  <c r="L492"/>
  <c r="L493"/>
  <c r="L494"/>
  <c r="L495"/>
  <c r="L496"/>
  <c r="L497"/>
  <c r="L498"/>
  <c r="L499"/>
  <c r="L500"/>
  <c r="L501"/>
  <c r="L502"/>
  <c r="L503"/>
  <c r="L504"/>
  <c r="L505"/>
  <c r="L506"/>
  <c r="L507"/>
  <c r="L508"/>
  <c r="L509"/>
  <c r="L510"/>
  <c r="L511"/>
  <c r="L512"/>
  <c r="L513"/>
  <c r="L514"/>
  <c r="L515"/>
  <c r="L516"/>
  <c r="L517"/>
  <c r="L518"/>
  <c r="L519"/>
  <c r="L520"/>
  <c r="L521"/>
  <c r="L522"/>
  <c r="L523"/>
  <c r="L524"/>
  <c r="L525"/>
  <c r="L526"/>
  <c r="L527"/>
  <c r="L528"/>
  <c r="L529"/>
  <c r="L530"/>
  <c r="L531"/>
  <c r="L532"/>
  <c r="L533"/>
  <c r="L534"/>
  <c r="L535"/>
  <c r="L536"/>
  <c r="L537"/>
  <c r="L538"/>
  <c r="L539"/>
  <c r="L540"/>
  <c r="L541"/>
  <c r="L542"/>
  <c r="L543"/>
  <c r="L544"/>
  <c r="L545"/>
  <c r="L546"/>
  <c r="L547"/>
  <c r="L548"/>
  <c r="L549"/>
  <c r="L550"/>
  <c r="L551"/>
  <c r="L552"/>
  <c r="L553"/>
  <c r="L554"/>
  <c r="L555"/>
  <c r="L556"/>
  <c r="L557"/>
  <c r="L558"/>
  <c r="L559"/>
  <c r="L560"/>
  <c r="L561"/>
  <c r="L562"/>
  <c r="L563"/>
  <c r="L564"/>
  <c r="L565"/>
  <c r="L566"/>
  <c r="L567"/>
  <c r="L568"/>
  <c r="L569"/>
  <c r="L570"/>
  <c r="L571"/>
  <c r="L572"/>
  <c r="L573"/>
  <c r="L574"/>
  <c r="L575"/>
  <c r="L576"/>
  <c r="L577"/>
  <c r="L578"/>
  <c r="L579"/>
  <c r="L580"/>
  <c r="L581"/>
  <c r="L582"/>
  <c r="L583"/>
  <c r="L584"/>
  <c r="L585"/>
  <c r="L586"/>
  <c r="L587"/>
  <c r="L588"/>
  <c r="L589"/>
  <c r="L590"/>
  <c r="L591"/>
  <c r="L592"/>
  <c r="L593"/>
  <c r="L594"/>
  <c r="L595"/>
  <c r="L596"/>
  <c r="L597"/>
  <c r="L598"/>
  <c r="L599"/>
  <c r="L600"/>
  <c r="L601"/>
  <c r="L602"/>
  <c r="L603"/>
  <c r="L604"/>
  <c r="L605"/>
  <c r="L606"/>
  <c r="L607"/>
  <c r="L608"/>
  <c r="L609"/>
  <c r="L610"/>
  <c r="L611"/>
  <c r="L612"/>
  <c r="L613"/>
  <c r="L614"/>
  <c r="L615"/>
  <c r="L616"/>
  <c r="L617"/>
  <c r="L618"/>
  <c r="L619"/>
  <c r="L620"/>
  <c r="L621"/>
  <c r="L622"/>
  <c r="L623"/>
  <c r="L624"/>
  <c r="L625"/>
  <c r="L626"/>
  <c r="L627"/>
  <c r="L628"/>
  <c r="L629"/>
  <c r="L630"/>
  <c r="L631"/>
  <c r="L632"/>
  <c r="L633"/>
  <c r="L634"/>
  <c r="L635"/>
  <c r="L636"/>
  <c r="L637"/>
  <c r="L638"/>
  <c r="L639"/>
  <c r="L640"/>
  <c r="L641"/>
  <c r="L642"/>
  <c r="L643"/>
  <c r="L644"/>
  <c r="L645"/>
  <c r="L646"/>
  <c r="L647"/>
  <c r="L648"/>
  <c r="L649"/>
  <c r="L650"/>
  <c r="L651"/>
  <c r="L652"/>
  <c r="L653"/>
  <c r="L654"/>
  <c r="L655"/>
  <c r="L656"/>
  <c r="L657"/>
  <c r="L658"/>
  <c r="L659"/>
  <c r="L660"/>
  <c r="L661"/>
  <c r="L662"/>
  <c r="L663"/>
  <c r="L664"/>
  <c r="L665"/>
  <c r="L666"/>
  <c r="L667"/>
  <c r="L668"/>
  <c r="L669"/>
  <c r="L670"/>
  <c r="L671"/>
  <c r="L672"/>
  <c r="L673"/>
  <c r="L674"/>
  <c r="L675"/>
  <c r="L676"/>
  <c r="L677"/>
  <c r="L678"/>
  <c r="L679"/>
  <c r="L680"/>
  <c r="L681"/>
  <c r="L682"/>
  <c r="L683"/>
  <c r="L684"/>
  <c r="L685"/>
  <c r="L686"/>
  <c r="L687"/>
  <c r="L688"/>
  <c r="L689"/>
  <c r="L690"/>
  <c r="L691"/>
  <c r="L692"/>
  <c r="L693"/>
  <c r="L694"/>
  <c r="L695"/>
  <c r="L696"/>
  <c r="L697"/>
  <c r="L698"/>
  <c r="L699"/>
  <c r="L700"/>
  <c r="L701"/>
  <c r="L702"/>
  <c r="L703"/>
  <c r="L704"/>
  <c r="L705"/>
  <c r="L706"/>
  <c r="L707"/>
  <c r="L708"/>
  <c r="L709"/>
  <c r="L710"/>
  <c r="L711"/>
  <c r="L712"/>
  <c r="L713"/>
  <c r="L714"/>
  <c r="L715"/>
  <c r="L716"/>
  <c r="L717"/>
  <c r="L718"/>
  <c r="L719"/>
  <c r="L720"/>
  <c r="L721"/>
  <c r="L722"/>
  <c r="L723"/>
  <c r="L724"/>
  <c r="L725"/>
  <c r="L726"/>
  <c r="L727"/>
  <c r="L728"/>
  <c r="L729"/>
  <c r="L730"/>
  <c r="L731"/>
  <c r="L732"/>
  <c r="L733"/>
  <c r="L734"/>
  <c r="L735"/>
  <c r="L736"/>
  <c r="L737"/>
  <c r="L738"/>
  <c r="L739"/>
  <c r="L740"/>
  <c r="L741"/>
  <c r="L742"/>
  <c r="L743"/>
  <c r="L744"/>
  <c r="L745"/>
  <c r="L746"/>
  <c r="L747"/>
  <c r="L748"/>
  <c r="L749"/>
  <c r="L750"/>
  <c r="L751"/>
  <c r="L752"/>
  <c r="L753"/>
  <c r="L754"/>
  <c r="L755"/>
  <c r="L756"/>
  <c r="L757"/>
  <c r="L758"/>
  <c r="L759"/>
  <c r="L760"/>
  <c r="L761"/>
  <c r="L762"/>
  <c r="L763"/>
  <c r="L764"/>
  <c r="L765"/>
  <c r="L766"/>
  <c r="L767"/>
  <c r="L768"/>
  <c r="L769"/>
  <c r="L770"/>
  <c r="L771"/>
  <c r="L772"/>
  <c r="L773"/>
  <c r="L774"/>
  <c r="L775"/>
  <c r="L776"/>
  <c r="L777"/>
  <c r="L778"/>
  <c r="L779"/>
  <c r="L780"/>
  <c r="L781"/>
  <c r="L782"/>
  <c r="L783"/>
  <c r="L784"/>
  <c r="L785"/>
  <c r="L786"/>
  <c r="L787"/>
  <c r="L788"/>
  <c r="L789"/>
  <c r="L790"/>
  <c r="L791"/>
  <c r="L792"/>
  <c r="L793"/>
  <c r="L794"/>
  <c r="L795"/>
  <c r="L796"/>
  <c r="L797"/>
  <c r="L798"/>
  <c r="L799"/>
  <c r="L800"/>
  <c r="L801"/>
  <c r="L802"/>
  <c r="L803"/>
  <c r="L804"/>
  <c r="L805"/>
  <c r="L806"/>
  <c r="L807"/>
  <c r="L808"/>
  <c r="L809"/>
  <c r="L810"/>
  <c r="L811"/>
  <c r="L812"/>
  <c r="L813"/>
  <c r="L814"/>
  <c r="L815"/>
  <c r="L816"/>
  <c r="L817"/>
  <c r="L818"/>
  <c r="L819"/>
  <c r="L820"/>
  <c r="L821"/>
  <c r="L822"/>
  <c r="L823"/>
  <c r="L824"/>
  <c r="L825"/>
  <c r="L826"/>
  <c r="L827"/>
  <c r="L828"/>
  <c r="L829"/>
  <c r="L830"/>
  <c r="L831"/>
  <c r="L832"/>
  <c r="L833"/>
  <c r="L834"/>
  <c r="L835"/>
  <c r="L836"/>
  <c r="L837"/>
  <c r="L838"/>
  <c r="L839"/>
  <c r="L840"/>
  <c r="L841"/>
  <c r="L842"/>
  <c r="L843"/>
  <c r="L844"/>
  <c r="L845"/>
  <c r="L846"/>
  <c r="L847"/>
  <c r="L848"/>
  <c r="L849"/>
  <c r="L850"/>
  <c r="L851"/>
  <c r="L852"/>
  <c r="L853"/>
  <c r="L854"/>
  <c r="L855"/>
  <c r="L856"/>
  <c r="L857"/>
  <c r="L858"/>
  <c r="L859"/>
  <c r="L860"/>
  <c r="L861"/>
  <c r="L862"/>
  <c r="L863"/>
  <c r="L864"/>
  <c r="L865"/>
  <c r="L866"/>
  <c r="L867"/>
  <c r="L868"/>
  <c r="L869"/>
  <c r="L870"/>
  <c r="L871"/>
  <c r="L872"/>
  <c r="L873"/>
  <c r="L874"/>
  <c r="L875"/>
  <c r="L876"/>
  <c r="L877"/>
  <c r="L878"/>
  <c r="L879"/>
  <c r="L880"/>
  <c r="L881"/>
  <c r="L882"/>
  <c r="L883"/>
  <c r="L884"/>
  <c r="L885"/>
  <c r="L886"/>
  <c r="L887"/>
  <c r="L888"/>
  <c r="L889"/>
  <c r="L890"/>
  <c r="L891"/>
  <c r="L892"/>
  <c r="L893"/>
  <c r="L894"/>
  <c r="L895"/>
  <c r="L896"/>
  <c r="L897"/>
  <c r="L898"/>
  <c r="L899"/>
  <c r="L900"/>
  <c r="L901"/>
  <c r="L902"/>
  <c r="L903"/>
  <c r="L904"/>
  <c r="L905"/>
  <c r="L906"/>
  <c r="L907"/>
  <c r="L908"/>
  <c r="L909"/>
  <c r="L910"/>
  <c r="L911"/>
  <c r="L912"/>
  <c r="L913"/>
  <c r="L914"/>
  <c r="L915"/>
  <c r="L916"/>
  <c r="L917"/>
  <c r="L918"/>
  <c r="L919"/>
  <c r="L920"/>
  <c r="L921"/>
  <c r="L922"/>
  <c r="L923"/>
  <c r="L924"/>
  <c r="L925"/>
  <c r="L926"/>
  <c r="L927"/>
  <c r="L928"/>
  <c r="L929"/>
  <c r="L930"/>
  <c r="L931"/>
  <c r="L932"/>
  <c r="L933"/>
  <c r="L934"/>
  <c r="L935"/>
  <c r="L936"/>
  <c r="L937"/>
  <c r="L938"/>
  <c r="L939"/>
  <c r="L940"/>
  <c r="L941"/>
  <c r="L942"/>
  <c r="L943"/>
  <c r="L944"/>
  <c r="L945"/>
  <c r="L946"/>
  <c r="L947"/>
  <c r="L948"/>
  <c r="L949"/>
  <c r="L950"/>
  <c r="L951"/>
  <c r="L952"/>
  <c r="L953"/>
  <c r="L954"/>
  <c r="L955"/>
  <c r="L956"/>
  <c r="L957"/>
  <c r="L958"/>
  <c r="L959"/>
  <c r="L960"/>
  <c r="L961"/>
  <c r="L962"/>
  <c r="L963"/>
  <c r="L964"/>
  <c r="L965"/>
  <c r="L966"/>
  <c r="L967"/>
  <c r="L968"/>
  <c r="L969"/>
  <c r="L970"/>
  <c r="L971"/>
  <c r="L972"/>
  <c r="L973"/>
  <c r="L974"/>
  <c r="L975"/>
  <c r="L976"/>
  <c r="L977"/>
  <c r="L978"/>
  <c r="L979"/>
  <c r="L980"/>
  <c r="L981"/>
  <c r="L982"/>
  <c r="L983"/>
  <c r="L984"/>
  <c r="L985"/>
  <c r="L986"/>
  <c r="L987"/>
  <c r="L988"/>
  <c r="L989"/>
  <c r="L990"/>
  <c r="L991"/>
  <c r="L992"/>
  <c r="L993"/>
  <c r="L994"/>
  <c r="L995"/>
  <c r="L996"/>
  <c r="L997"/>
  <c r="L998"/>
  <c r="L999"/>
  <c r="L1000"/>
  <c r="L1001"/>
  <c r="L1002"/>
  <c r="L1003"/>
  <c r="L1004"/>
  <c r="L1005"/>
  <c r="L1006"/>
  <c r="L1007"/>
  <c r="L1008"/>
  <c r="L1009"/>
  <c r="L1010"/>
  <c r="L1011"/>
  <c r="L1012"/>
  <c r="L1013"/>
  <c r="L1014"/>
  <c r="L1015"/>
  <c r="L1016"/>
  <c r="L1017"/>
  <c r="L1018"/>
  <c r="L1019"/>
  <c r="L1020"/>
  <c r="L1021"/>
  <c r="L1022"/>
  <c r="L1023"/>
  <c r="L1024"/>
  <c r="L1025"/>
  <c r="L1026"/>
  <c r="L1027"/>
  <c r="L1028"/>
  <c r="L1029"/>
  <c r="L1030"/>
  <c r="L1031"/>
  <c r="L1032"/>
  <c r="L1033"/>
  <c r="L1034"/>
  <c r="L1035"/>
  <c r="L1036"/>
  <c r="L1037"/>
  <c r="L1038"/>
  <c r="L1039"/>
  <c r="L1040"/>
  <c r="L1041"/>
  <c r="L1042"/>
  <c r="L1043"/>
  <c r="L1044"/>
  <c r="L1045"/>
  <c r="L1046"/>
  <c r="L1047"/>
  <c r="L1048"/>
  <c r="L1049"/>
  <c r="L1050"/>
  <c r="L1051"/>
  <c r="L1052"/>
  <c r="L1053"/>
  <c r="L1054"/>
  <c r="L1055"/>
  <c r="L1056"/>
  <c r="L1057"/>
  <c r="L1058"/>
  <c r="L1059"/>
  <c r="L1060"/>
  <c r="L1061"/>
  <c r="L1062"/>
  <c r="L1063"/>
  <c r="L1064"/>
  <c r="L1065"/>
  <c r="L1066"/>
  <c r="L1067"/>
  <c r="L1068"/>
  <c r="L1069"/>
  <c r="L1070"/>
  <c r="L1071"/>
  <c r="L1072"/>
  <c r="L1073"/>
  <c r="L1074"/>
  <c r="L1075"/>
  <c r="L1076"/>
  <c r="L1077"/>
  <c r="L1078"/>
  <c r="L1079"/>
  <c r="L1080"/>
  <c r="L1081"/>
  <c r="L1082"/>
  <c r="L1083"/>
  <c r="L1084"/>
  <c r="L1085"/>
  <c r="L1086"/>
  <c r="L1087"/>
  <c r="L1088"/>
  <c r="L1089"/>
  <c r="L1090"/>
  <c r="L1091"/>
  <c r="L1092"/>
  <c r="L1093"/>
  <c r="L1094"/>
  <c r="L1095"/>
  <c r="L1096"/>
  <c r="L1097"/>
  <c r="L1098"/>
  <c r="L1099"/>
  <c r="L1100"/>
  <c r="L1101"/>
  <c r="L1102"/>
  <c r="L1103"/>
  <c r="L1104"/>
  <c r="L1105"/>
  <c r="L1106"/>
  <c r="L1107"/>
  <c r="L1108"/>
  <c r="L1109"/>
  <c r="L1110"/>
  <c r="L1111"/>
  <c r="L1112"/>
  <c r="L1113"/>
  <c r="L1114"/>
  <c r="L1115"/>
  <c r="L1116"/>
  <c r="L1117"/>
  <c r="L1118"/>
  <c r="L1119"/>
  <c r="L1120"/>
  <c r="L1121"/>
  <c r="L1122"/>
  <c r="L1123"/>
  <c r="L1124"/>
  <c r="L1125"/>
  <c r="L1126"/>
  <c r="L1127"/>
  <c r="L1128"/>
  <c r="L1129"/>
  <c r="L1130"/>
  <c r="L1131"/>
  <c r="L1132"/>
  <c r="L1133"/>
  <c r="L1134"/>
  <c r="L1135"/>
  <c r="L1136"/>
  <c r="L1137"/>
  <c r="L1138"/>
  <c r="L1139"/>
  <c r="L1140"/>
  <c r="L1141"/>
  <c r="L1142"/>
  <c r="L1143"/>
  <c r="L1144"/>
  <c r="L1145"/>
  <c r="L1146"/>
  <c r="L1147"/>
  <c r="L1148"/>
  <c r="L1149"/>
  <c r="L1150"/>
  <c r="L1151"/>
  <c r="L1152"/>
  <c r="L1153"/>
  <c r="L1154"/>
  <c r="L1155"/>
  <c r="L1156"/>
  <c r="L1157"/>
  <c r="L1158"/>
  <c r="L1159"/>
  <c r="L1160"/>
  <c r="L1161"/>
  <c r="L1162"/>
  <c r="L1163"/>
  <c r="L1164"/>
  <c r="L1165"/>
  <c r="L1166"/>
  <c r="L1167"/>
  <c r="L1168"/>
  <c r="L1169"/>
  <c r="L1170"/>
  <c r="L1171"/>
  <c r="L1172"/>
  <c r="L1173"/>
  <c r="L1174"/>
  <c r="L1175"/>
  <c r="L1176"/>
  <c r="L1177"/>
  <c r="L1178"/>
  <c r="L1179"/>
  <c r="L1180"/>
  <c r="L1181"/>
  <c r="L1182"/>
  <c r="L1183"/>
  <c r="L1184"/>
  <c r="L1185"/>
  <c r="L1186"/>
  <c r="L1187"/>
  <c r="L1188"/>
  <c r="L1189"/>
  <c r="L1190"/>
  <c r="L1191"/>
  <c r="L1192"/>
  <c r="L1193"/>
  <c r="L1194"/>
  <c r="L1195"/>
  <c r="L1196"/>
  <c r="L1197"/>
  <c r="L1198"/>
  <c r="L1199"/>
  <c r="L1200"/>
  <c r="L1201"/>
  <c r="L1202"/>
  <c r="L1203"/>
  <c r="L1204"/>
  <c r="L1205"/>
  <c r="L1206"/>
  <c r="L1207"/>
  <c r="L1208"/>
  <c r="L1209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2"/>
  <c r="C2" i="3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1"/>
  <c r="B2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1"/>
  <c r="C4" i="1" l="1"/>
  <c r="C6"/>
  <c r="C8"/>
  <c r="C10"/>
  <c r="C12"/>
  <c r="C14"/>
  <c r="C16"/>
  <c r="C18"/>
  <c r="C20"/>
  <c r="C22"/>
  <c r="C24"/>
  <c r="C26"/>
  <c r="C28"/>
  <c r="C30"/>
  <c r="C32"/>
  <c r="C34"/>
  <c r="C36"/>
  <c r="C38"/>
  <c r="C40"/>
  <c r="C42"/>
  <c r="C44"/>
  <c r="C46"/>
  <c r="C48"/>
  <c r="C50"/>
  <c r="C52"/>
  <c r="C54"/>
  <c r="C56"/>
  <c r="C58"/>
  <c r="C60"/>
  <c r="C62"/>
  <c r="C64"/>
  <c r="C66"/>
  <c r="C68"/>
  <c r="C70"/>
  <c r="C72"/>
  <c r="C74"/>
  <c r="C76"/>
  <c r="C78"/>
  <c r="C80"/>
  <c r="C82"/>
  <c r="C84"/>
  <c r="C86"/>
  <c r="C88"/>
  <c r="C90"/>
  <c r="C92"/>
  <c r="C94"/>
  <c r="C96"/>
  <c r="C98"/>
  <c r="C100"/>
  <c r="C102"/>
  <c r="C104"/>
  <c r="C106"/>
  <c r="C108"/>
  <c r="C110"/>
  <c r="C112"/>
  <c r="C114"/>
  <c r="C116"/>
  <c r="C118"/>
  <c r="C120"/>
  <c r="C122"/>
  <c r="C124"/>
  <c r="C126"/>
  <c r="C128"/>
  <c r="C130"/>
  <c r="C132"/>
  <c r="C134"/>
  <c r="C136"/>
  <c r="C138"/>
  <c r="C140"/>
  <c r="C142"/>
  <c r="C144"/>
  <c r="C146"/>
  <c r="C148"/>
  <c r="C150"/>
  <c r="C152"/>
  <c r="C154"/>
  <c r="C156"/>
  <c r="C158"/>
  <c r="C160"/>
  <c r="C162"/>
  <c r="C164"/>
  <c r="C166"/>
  <c r="C168"/>
  <c r="C170"/>
  <c r="C172"/>
  <c r="C174"/>
  <c r="C176"/>
  <c r="C178"/>
  <c r="C180"/>
  <c r="C182"/>
  <c r="C184"/>
  <c r="C186"/>
  <c r="C188"/>
  <c r="C190"/>
  <c r="C192"/>
  <c r="C194"/>
  <c r="C196"/>
  <c r="C198"/>
  <c r="C200"/>
  <c r="C202"/>
  <c r="C204"/>
  <c r="C206"/>
  <c r="C208"/>
  <c r="C210"/>
  <c r="C212"/>
  <c r="C214"/>
  <c r="C216"/>
  <c r="C218"/>
  <c r="C220"/>
  <c r="C222"/>
  <c r="C224"/>
  <c r="C226"/>
  <c r="C228"/>
  <c r="C230"/>
  <c r="C232"/>
  <c r="C234"/>
  <c r="C236"/>
  <c r="C238"/>
  <c r="C240"/>
  <c r="C242"/>
  <c r="C244"/>
  <c r="C246"/>
  <c r="C248"/>
  <c r="C250"/>
  <c r="C252"/>
  <c r="C254"/>
  <c r="C256"/>
  <c r="C258"/>
  <c r="C260"/>
  <c r="C262"/>
  <c r="C264"/>
  <c r="C266"/>
  <c r="C268"/>
  <c r="C270"/>
  <c r="C272"/>
  <c r="C274"/>
  <c r="C276"/>
  <c r="C278"/>
  <c r="C280"/>
  <c r="C282"/>
  <c r="C284"/>
  <c r="C286"/>
  <c r="C288"/>
  <c r="C290"/>
  <c r="C292"/>
  <c r="C294"/>
  <c r="C296"/>
  <c r="C298"/>
  <c r="C300"/>
  <c r="C302"/>
  <c r="C304"/>
  <c r="C306"/>
  <c r="C308"/>
  <c r="C310"/>
  <c r="C312"/>
  <c r="C314"/>
  <c r="C316"/>
  <c r="C318"/>
  <c r="C320"/>
  <c r="C322"/>
  <c r="C324"/>
  <c r="C326"/>
  <c r="C328"/>
  <c r="C330"/>
  <c r="C332"/>
  <c r="C334"/>
  <c r="C336"/>
  <c r="C338"/>
  <c r="C340"/>
  <c r="C342"/>
  <c r="C344"/>
  <c r="C346"/>
  <c r="C348"/>
  <c r="C350"/>
  <c r="C352"/>
  <c r="C354"/>
  <c r="C356"/>
  <c r="C358"/>
  <c r="C360"/>
  <c r="C362"/>
  <c r="C364"/>
  <c r="C366"/>
  <c r="C368"/>
  <c r="C370"/>
  <c r="C372"/>
  <c r="C374"/>
  <c r="C376"/>
  <c r="C378"/>
  <c r="C380"/>
  <c r="C382"/>
  <c r="C384"/>
  <c r="C386"/>
  <c r="C388"/>
  <c r="C390"/>
  <c r="C392"/>
  <c r="C394"/>
  <c r="C396"/>
  <c r="C398"/>
  <c r="C400"/>
  <c r="C402"/>
  <c r="C404"/>
  <c r="C406"/>
  <c r="C408"/>
  <c r="C410"/>
  <c r="C412"/>
  <c r="C414"/>
  <c r="C416"/>
  <c r="C418"/>
  <c r="C420"/>
  <c r="C422"/>
  <c r="C424"/>
  <c r="C426"/>
  <c r="C428"/>
  <c r="C430"/>
  <c r="C432"/>
  <c r="C434"/>
  <c r="C436"/>
  <c r="C438"/>
  <c r="C440"/>
  <c r="C442"/>
  <c r="C444"/>
  <c r="C446"/>
  <c r="C448"/>
  <c r="C450"/>
  <c r="C452"/>
  <c r="C454"/>
  <c r="C456"/>
  <c r="C458"/>
  <c r="C460"/>
  <c r="C462"/>
  <c r="C464"/>
  <c r="C466"/>
  <c r="C468"/>
  <c r="C470"/>
  <c r="C472"/>
  <c r="C474"/>
  <c r="C476"/>
  <c r="C478"/>
  <c r="C480"/>
  <c r="C482"/>
  <c r="C484"/>
  <c r="C486"/>
  <c r="C488"/>
  <c r="C490"/>
  <c r="C492"/>
  <c r="C494"/>
  <c r="C496"/>
  <c r="C498"/>
  <c r="C500"/>
  <c r="C502"/>
  <c r="C504"/>
  <c r="C506"/>
  <c r="C508"/>
  <c r="C510"/>
  <c r="C512"/>
  <c r="C3"/>
  <c r="C5"/>
  <c r="C7"/>
  <c r="C9"/>
  <c r="C11"/>
  <c r="C13"/>
  <c r="C15"/>
  <c r="C17"/>
  <c r="C19"/>
  <c r="C21"/>
  <c r="C23"/>
  <c r="C25"/>
  <c r="C27"/>
  <c r="C29"/>
  <c r="C31"/>
  <c r="C33"/>
  <c r="C35"/>
  <c r="C37"/>
  <c r="C39"/>
  <c r="C41"/>
  <c r="C43"/>
  <c r="C45"/>
  <c r="C47"/>
  <c r="C49"/>
  <c r="C51"/>
  <c r="C53"/>
  <c r="C55"/>
  <c r="C57"/>
  <c r="C59"/>
  <c r="C61"/>
  <c r="C63"/>
  <c r="C65"/>
  <c r="C67"/>
  <c r="C69"/>
  <c r="C71"/>
  <c r="C73"/>
  <c r="C75"/>
  <c r="C77"/>
  <c r="C79"/>
  <c r="C81"/>
  <c r="C83"/>
  <c r="C85"/>
  <c r="C87"/>
  <c r="C89"/>
  <c r="C91"/>
  <c r="C93"/>
  <c r="C95"/>
  <c r="C97"/>
  <c r="C99"/>
  <c r="C101"/>
  <c r="C103"/>
  <c r="C105"/>
  <c r="C107"/>
  <c r="C109"/>
  <c r="C111"/>
  <c r="C113"/>
  <c r="C115"/>
  <c r="C117"/>
  <c r="C119"/>
  <c r="C121"/>
  <c r="C123"/>
  <c r="C125"/>
  <c r="C127"/>
  <c r="C129"/>
  <c r="C131"/>
  <c r="C133"/>
  <c r="C135"/>
  <c r="C137"/>
  <c r="C139"/>
  <c r="C141"/>
  <c r="C143"/>
  <c r="C145"/>
  <c r="C147"/>
  <c r="C149"/>
  <c r="C151"/>
  <c r="C153"/>
  <c r="C155"/>
  <c r="C157"/>
  <c r="C159"/>
  <c r="C161"/>
  <c r="C163"/>
  <c r="C165"/>
  <c r="C167"/>
  <c r="C169"/>
  <c r="C171"/>
  <c r="C173"/>
  <c r="C175"/>
  <c r="C177"/>
  <c r="C179"/>
  <c r="C181"/>
  <c r="C183"/>
  <c r="C185"/>
  <c r="C187"/>
  <c r="C189"/>
  <c r="C191"/>
  <c r="C193"/>
  <c r="C195"/>
  <c r="C197"/>
  <c r="C199"/>
  <c r="C201"/>
  <c r="C203"/>
  <c r="C205"/>
  <c r="C207"/>
  <c r="C209"/>
  <c r="C211"/>
  <c r="C213"/>
  <c r="C215"/>
  <c r="C217"/>
  <c r="C219"/>
  <c r="C221"/>
  <c r="C223"/>
  <c r="C225"/>
  <c r="C227"/>
  <c r="C229"/>
  <c r="C231"/>
  <c r="C233"/>
  <c r="C235"/>
  <c r="C237"/>
  <c r="C239"/>
  <c r="C241"/>
  <c r="C243"/>
  <c r="C245"/>
  <c r="C247"/>
  <c r="C249"/>
  <c r="C251"/>
  <c r="C253"/>
  <c r="C255"/>
  <c r="C257"/>
  <c r="C259"/>
  <c r="C261"/>
  <c r="C263"/>
  <c r="C265"/>
  <c r="C267"/>
  <c r="C269"/>
  <c r="C271"/>
  <c r="C273"/>
  <c r="C275"/>
  <c r="C277"/>
  <c r="C279"/>
  <c r="C281"/>
  <c r="C283"/>
  <c r="C285"/>
  <c r="C287"/>
  <c r="C289"/>
  <c r="C291"/>
  <c r="C293"/>
  <c r="C295"/>
  <c r="C297"/>
  <c r="C299"/>
  <c r="C301"/>
  <c r="C303"/>
  <c r="C305"/>
  <c r="C307"/>
  <c r="C309"/>
  <c r="C311"/>
  <c r="C313"/>
  <c r="C315"/>
  <c r="C317"/>
  <c r="C319"/>
  <c r="C321"/>
  <c r="C323"/>
  <c r="C325"/>
  <c r="C327"/>
  <c r="C329"/>
  <c r="C331"/>
  <c r="C333"/>
  <c r="C335"/>
  <c r="C337"/>
  <c r="C339"/>
  <c r="C341"/>
  <c r="C343"/>
  <c r="C345"/>
  <c r="C347"/>
  <c r="C349"/>
  <c r="C351"/>
  <c r="C353"/>
  <c r="C355"/>
  <c r="C357"/>
  <c r="C359"/>
  <c r="C361"/>
  <c r="C363"/>
  <c r="C365"/>
  <c r="C367"/>
  <c r="C369"/>
  <c r="C371"/>
  <c r="C373"/>
  <c r="C375"/>
  <c r="C377"/>
  <c r="C379"/>
  <c r="C381"/>
  <c r="C383"/>
  <c r="C385"/>
  <c r="C387"/>
  <c r="C389"/>
  <c r="C391"/>
  <c r="C393"/>
  <c r="C395"/>
  <c r="C397"/>
  <c r="C399"/>
  <c r="C401"/>
  <c r="C403"/>
  <c r="C405"/>
  <c r="C407"/>
  <c r="C409"/>
  <c r="C411"/>
  <c r="C413"/>
  <c r="C415"/>
  <c r="C417"/>
  <c r="C419"/>
  <c r="C421"/>
  <c r="C423"/>
  <c r="C425"/>
  <c r="C427"/>
  <c r="C429"/>
  <c r="C431"/>
  <c r="C433"/>
  <c r="C435"/>
  <c r="C437"/>
  <c r="C439"/>
  <c r="C441"/>
  <c r="C443"/>
  <c r="C445"/>
  <c r="C447"/>
  <c r="C449"/>
  <c r="C451"/>
  <c r="C453"/>
  <c r="C455"/>
  <c r="C457"/>
  <c r="C459"/>
  <c r="C461"/>
  <c r="C463"/>
  <c r="C465"/>
  <c r="C467"/>
  <c r="C469"/>
  <c r="C471"/>
  <c r="C473"/>
  <c r="C475"/>
  <c r="C477"/>
  <c r="C479"/>
  <c r="C481"/>
  <c r="C483"/>
  <c r="C485"/>
  <c r="C487"/>
  <c r="C489"/>
  <c r="C491"/>
  <c r="C493"/>
  <c r="C495"/>
  <c r="C497"/>
  <c r="C499"/>
  <c r="C501"/>
  <c r="C503"/>
  <c r="C505"/>
  <c r="C507"/>
  <c r="C509"/>
  <c r="C511"/>
  <c r="C513"/>
  <c r="C515"/>
  <c r="C517"/>
  <c r="C519"/>
  <c r="C521"/>
  <c r="C523"/>
  <c r="C525"/>
  <c r="C527"/>
  <c r="C529"/>
  <c r="C531"/>
  <c r="C533"/>
  <c r="C535"/>
  <c r="C537"/>
  <c r="C539"/>
  <c r="C541"/>
  <c r="C543"/>
  <c r="C545"/>
  <c r="C547"/>
  <c r="C549"/>
  <c r="C551"/>
  <c r="C553"/>
  <c r="C555"/>
  <c r="C557"/>
  <c r="C559"/>
  <c r="C561"/>
  <c r="C563"/>
  <c r="C565"/>
  <c r="C567"/>
  <c r="C569"/>
  <c r="C571"/>
  <c r="C573"/>
  <c r="C575"/>
  <c r="C577"/>
  <c r="C579"/>
  <c r="C581"/>
  <c r="C583"/>
  <c r="C585"/>
  <c r="C587"/>
  <c r="C589"/>
  <c r="C591"/>
  <c r="C593"/>
  <c r="C595"/>
  <c r="C597"/>
  <c r="C599"/>
  <c r="C601"/>
  <c r="C603"/>
  <c r="C605"/>
  <c r="C607"/>
  <c r="C609"/>
  <c r="C611"/>
  <c r="C613"/>
  <c r="C615"/>
  <c r="C617"/>
  <c r="C619"/>
  <c r="C621"/>
  <c r="C623"/>
  <c r="C625"/>
  <c r="C627"/>
  <c r="C629"/>
  <c r="C631"/>
  <c r="C633"/>
  <c r="C635"/>
  <c r="C637"/>
  <c r="C639"/>
  <c r="C641"/>
  <c r="C643"/>
  <c r="C645"/>
  <c r="C647"/>
  <c r="C649"/>
  <c r="C651"/>
  <c r="C653"/>
  <c r="C655"/>
  <c r="C657"/>
  <c r="C659"/>
  <c r="C661"/>
  <c r="C663"/>
  <c r="C665"/>
  <c r="C667"/>
  <c r="C669"/>
  <c r="C671"/>
  <c r="C673"/>
  <c r="C675"/>
  <c r="C677"/>
  <c r="C679"/>
  <c r="C681"/>
  <c r="C683"/>
  <c r="C685"/>
  <c r="C687"/>
  <c r="C689"/>
  <c r="C691"/>
  <c r="C693"/>
  <c r="C695"/>
  <c r="C697"/>
  <c r="C699"/>
  <c r="C701"/>
  <c r="C703"/>
  <c r="C705"/>
  <c r="C707"/>
  <c r="C709"/>
  <c r="C711"/>
  <c r="C713"/>
  <c r="C715"/>
  <c r="C717"/>
  <c r="C719"/>
  <c r="C721"/>
  <c r="C723"/>
  <c r="C725"/>
  <c r="C727"/>
  <c r="C729"/>
  <c r="C731"/>
  <c r="C733"/>
  <c r="C735"/>
  <c r="C737"/>
  <c r="C739"/>
  <c r="C741"/>
  <c r="C743"/>
  <c r="C745"/>
  <c r="C747"/>
  <c r="C749"/>
  <c r="C751"/>
  <c r="C753"/>
  <c r="C755"/>
  <c r="C757"/>
  <c r="C759"/>
  <c r="C761"/>
  <c r="C763"/>
  <c r="C765"/>
  <c r="C767"/>
  <c r="C769"/>
  <c r="C771"/>
  <c r="C773"/>
  <c r="C775"/>
  <c r="C777"/>
  <c r="C779"/>
  <c r="C781"/>
  <c r="C783"/>
  <c r="C785"/>
  <c r="C787"/>
  <c r="C789"/>
  <c r="C791"/>
  <c r="C793"/>
  <c r="C795"/>
  <c r="C797"/>
  <c r="C799"/>
  <c r="C801"/>
  <c r="C803"/>
  <c r="C805"/>
  <c r="C807"/>
  <c r="C809"/>
  <c r="C811"/>
  <c r="C813"/>
  <c r="C815"/>
  <c r="C817"/>
  <c r="C819"/>
  <c r="C821"/>
  <c r="C823"/>
  <c r="C825"/>
  <c r="C827"/>
  <c r="C829"/>
  <c r="C831"/>
  <c r="C833"/>
  <c r="C835"/>
  <c r="C837"/>
  <c r="C839"/>
  <c r="C841"/>
  <c r="C843"/>
  <c r="C845"/>
  <c r="C847"/>
  <c r="C849"/>
  <c r="C851"/>
  <c r="C853"/>
  <c r="C855"/>
  <c r="C857"/>
  <c r="C859"/>
  <c r="C861"/>
  <c r="C863"/>
  <c r="C865"/>
  <c r="C867"/>
  <c r="C869"/>
  <c r="C871"/>
  <c r="C873"/>
  <c r="C875"/>
  <c r="C877"/>
  <c r="C879"/>
  <c r="C881"/>
  <c r="C883"/>
  <c r="C885"/>
  <c r="C887"/>
  <c r="C889"/>
  <c r="C891"/>
  <c r="C893"/>
  <c r="C895"/>
  <c r="C897"/>
  <c r="C899"/>
  <c r="C901"/>
  <c r="C903"/>
  <c r="C905"/>
  <c r="C907"/>
  <c r="C909"/>
  <c r="C911"/>
  <c r="C913"/>
  <c r="C915"/>
  <c r="C917"/>
  <c r="C919"/>
  <c r="C921"/>
  <c r="C923"/>
  <c r="C925"/>
  <c r="C927"/>
  <c r="C929"/>
  <c r="C931"/>
  <c r="C933"/>
  <c r="C935"/>
  <c r="C937"/>
  <c r="C939"/>
  <c r="C941"/>
  <c r="C943"/>
  <c r="C945"/>
  <c r="C947"/>
  <c r="C949"/>
  <c r="C951"/>
  <c r="C953"/>
  <c r="C955"/>
  <c r="C957"/>
  <c r="C959"/>
  <c r="C961"/>
  <c r="C963"/>
  <c r="C965"/>
  <c r="C967"/>
  <c r="C969"/>
  <c r="C971"/>
  <c r="C973"/>
  <c r="C975"/>
  <c r="C977"/>
  <c r="C979"/>
  <c r="C981"/>
  <c r="C983"/>
  <c r="C985"/>
  <c r="C987"/>
  <c r="C989"/>
  <c r="C991"/>
  <c r="C993"/>
  <c r="C995"/>
  <c r="C997"/>
  <c r="C999"/>
  <c r="C1001"/>
  <c r="C1003"/>
  <c r="C1005"/>
  <c r="C1007"/>
  <c r="C1009"/>
  <c r="C1011"/>
  <c r="C1013"/>
  <c r="C1015"/>
  <c r="C1017"/>
  <c r="C1019"/>
  <c r="C1021"/>
  <c r="C1023"/>
  <c r="C1025"/>
  <c r="C514"/>
  <c r="C516"/>
  <c r="C518"/>
  <c r="C520"/>
  <c r="C522"/>
  <c r="C524"/>
  <c r="C526"/>
  <c r="C528"/>
  <c r="C530"/>
  <c r="C532"/>
  <c r="C534"/>
  <c r="C536"/>
  <c r="C538"/>
  <c r="C540"/>
  <c r="C542"/>
  <c r="C544"/>
  <c r="C546"/>
  <c r="C548"/>
  <c r="C550"/>
  <c r="C552"/>
  <c r="C554"/>
  <c r="C556"/>
  <c r="C558"/>
  <c r="C560"/>
  <c r="C562"/>
  <c r="C564"/>
  <c r="C566"/>
  <c r="C568"/>
  <c r="C570"/>
  <c r="C572"/>
  <c r="C574"/>
  <c r="C576"/>
  <c r="C578"/>
  <c r="C580"/>
  <c r="C582"/>
  <c r="C584"/>
  <c r="C586"/>
  <c r="C588"/>
  <c r="C590"/>
  <c r="C592"/>
  <c r="C594"/>
  <c r="C596"/>
  <c r="C598"/>
  <c r="C600"/>
  <c r="C602"/>
  <c r="C604"/>
  <c r="C606"/>
  <c r="C608"/>
  <c r="C610"/>
  <c r="C612"/>
  <c r="C614"/>
  <c r="C616"/>
  <c r="C618"/>
  <c r="C620"/>
  <c r="C622"/>
  <c r="C624"/>
  <c r="C626"/>
  <c r="C628"/>
  <c r="C630"/>
  <c r="C632"/>
  <c r="C634"/>
  <c r="C636"/>
  <c r="C638"/>
  <c r="C640"/>
  <c r="C642"/>
  <c r="C644"/>
  <c r="C646"/>
  <c r="C648"/>
  <c r="C650"/>
  <c r="C652"/>
  <c r="C654"/>
  <c r="C656"/>
  <c r="C658"/>
  <c r="C660"/>
  <c r="C662"/>
  <c r="C664"/>
  <c r="C666"/>
  <c r="C668"/>
  <c r="C670"/>
  <c r="C672"/>
  <c r="C674"/>
  <c r="C676"/>
  <c r="C678"/>
  <c r="C680"/>
  <c r="C682"/>
  <c r="C684"/>
  <c r="C686"/>
  <c r="C688"/>
  <c r="C690"/>
  <c r="C692"/>
  <c r="C694"/>
  <c r="C696"/>
  <c r="C698"/>
  <c r="C700"/>
  <c r="C702"/>
  <c r="C704"/>
  <c r="C706"/>
  <c r="C708"/>
  <c r="C710"/>
  <c r="C712"/>
  <c r="C714"/>
  <c r="C716"/>
  <c r="C718"/>
  <c r="C720"/>
  <c r="C722"/>
  <c r="C724"/>
  <c r="C726"/>
  <c r="C728"/>
  <c r="C730"/>
  <c r="C732"/>
  <c r="C734"/>
  <c r="C736"/>
  <c r="C738"/>
  <c r="C740"/>
  <c r="C742"/>
  <c r="C744"/>
  <c r="C746"/>
  <c r="C748"/>
  <c r="C750"/>
  <c r="C752"/>
  <c r="C754"/>
  <c r="C756"/>
  <c r="C758"/>
  <c r="C760"/>
  <c r="C762"/>
  <c r="C764"/>
  <c r="C766"/>
  <c r="C768"/>
  <c r="C770"/>
  <c r="C772"/>
  <c r="C774"/>
  <c r="C776"/>
  <c r="C778"/>
  <c r="C780"/>
  <c r="C782"/>
  <c r="C784"/>
  <c r="C786"/>
  <c r="C788"/>
  <c r="C790"/>
  <c r="C792"/>
  <c r="C794"/>
  <c r="C796"/>
  <c r="C798"/>
  <c r="C800"/>
  <c r="C802"/>
  <c r="C804"/>
  <c r="C806"/>
  <c r="C808"/>
  <c r="C810"/>
  <c r="C812"/>
  <c r="C814"/>
  <c r="C816"/>
  <c r="C818"/>
  <c r="C820"/>
  <c r="C822"/>
  <c r="C824"/>
  <c r="C826"/>
  <c r="C828"/>
  <c r="C830"/>
  <c r="C832"/>
  <c r="C834"/>
  <c r="C836"/>
  <c r="C838"/>
  <c r="C840"/>
  <c r="C842"/>
  <c r="C844"/>
  <c r="C846"/>
  <c r="C848"/>
  <c r="C850"/>
  <c r="C852"/>
  <c r="C854"/>
  <c r="C856"/>
  <c r="C858"/>
  <c r="C860"/>
  <c r="C862"/>
  <c r="C864"/>
  <c r="C866"/>
  <c r="C868"/>
  <c r="C870"/>
  <c r="C872"/>
  <c r="C874"/>
  <c r="C876"/>
  <c r="C878"/>
  <c r="C880"/>
  <c r="C882"/>
  <c r="C884"/>
  <c r="C886"/>
  <c r="C888"/>
  <c r="C890"/>
  <c r="C892"/>
  <c r="C894"/>
  <c r="C896"/>
  <c r="C898"/>
  <c r="C900"/>
  <c r="C902"/>
  <c r="C904"/>
  <c r="C906"/>
  <c r="C908"/>
  <c r="C910"/>
  <c r="C912"/>
  <c r="C914"/>
  <c r="C916"/>
  <c r="C918"/>
  <c r="C920"/>
  <c r="C922"/>
  <c r="C924"/>
  <c r="C926"/>
  <c r="C928"/>
  <c r="C930"/>
  <c r="C932"/>
  <c r="C934"/>
  <c r="C936"/>
  <c r="C938"/>
  <c r="C940"/>
  <c r="C942"/>
  <c r="C944"/>
  <c r="C946"/>
  <c r="C948"/>
  <c r="C950"/>
  <c r="C952"/>
  <c r="C954"/>
  <c r="C956"/>
  <c r="C958"/>
  <c r="C960"/>
  <c r="C962"/>
  <c r="C964"/>
  <c r="C966"/>
  <c r="C968"/>
  <c r="C970"/>
  <c r="C972"/>
  <c r="C974"/>
  <c r="C976"/>
  <c r="C978"/>
  <c r="C980"/>
  <c r="C982"/>
  <c r="C984"/>
  <c r="C986"/>
  <c r="C988"/>
  <c r="C990"/>
  <c r="C992"/>
  <c r="C994"/>
  <c r="C996"/>
  <c r="C998"/>
  <c r="C1000"/>
  <c r="C1002"/>
  <c r="C1004"/>
  <c r="C1006"/>
  <c r="C1008"/>
  <c r="C1010"/>
  <c r="C1012"/>
  <c r="C1014"/>
  <c r="C1016"/>
  <c r="C1018"/>
  <c r="C1020"/>
  <c r="C1022"/>
  <c r="C1024"/>
  <c r="C1026"/>
  <c r="C2"/>
  <c r="C1209"/>
  <c r="C1207"/>
  <c r="C1205"/>
  <c r="C1203"/>
  <c r="C1201"/>
  <c r="C1199"/>
  <c r="C1197"/>
  <c r="C1195"/>
  <c r="C1193"/>
  <c r="C1191"/>
  <c r="C1189"/>
  <c r="C1187"/>
  <c r="C1185"/>
  <c r="C1183"/>
  <c r="C1181"/>
  <c r="C1179"/>
  <c r="C1177"/>
  <c r="C1175"/>
  <c r="C1173"/>
  <c r="C1171"/>
  <c r="C1169"/>
  <c r="C1167"/>
  <c r="C1165"/>
  <c r="C1163"/>
  <c r="C1161"/>
  <c r="C1159"/>
  <c r="C1157"/>
  <c r="C1155"/>
  <c r="C1153"/>
  <c r="C1151"/>
  <c r="C1149"/>
  <c r="C1147"/>
  <c r="C1145"/>
  <c r="C1143"/>
  <c r="C1141"/>
  <c r="C1139"/>
  <c r="C1137"/>
  <c r="C1135"/>
  <c r="C1133"/>
  <c r="C1131"/>
  <c r="C1129"/>
  <c r="C1127"/>
  <c r="C1125"/>
  <c r="C1123"/>
  <c r="C1121"/>
  <c r="C1119"/>
  <c r="C1117"/>
  <c r="C1115"/>
  <c r="C1113"/>
  <c r="C1111"/>
  <c r="C1109"/>
  <c r="C1107"/>
  <c r="C1105"/>
  <c r="C1103"/>
  <c r="C1101"/>
  <c r="C1099"/>
  <c r="C1097"/>
  <c r="C1095"/>
  <c r="C1093"/>
  <c r="C1091"/>
  <c r="C1089"/>
  <c r="C1087"/>
  <c r="C1085"/>
  <c r="C1083"/>
  <c r="C1081"/>
  <c r="C1079"/>
  <c r="C1077"/>
  <c r="C1075"/>
  <c r="C1073"/>
  <c r="C1071"/>
  <c r="C1069"/>
  <c r="C1067"/>
  <c r="C1065"/>
  <c r="C1063"/>
  <c r="C1061"/>
  <c r="C1059"/>
  <c r="C1057"/>
  <c r="C1055"/>
  <c r="C1053"/>
  <c r="C1051"/>
  <c r="C1049"/>
  <c r="C1047"/>
  <c r="C1045"/>
  <c r="C1043"/>
  <c r="C1041"/>
  <c r="C1039"/>
  <c r="C1037"/>
  <c r="C1035"/>
  <c r="C1033"/>
  <c r="C1031"/>
  <c r="C1029"/>
  <c r="C1027"/>
  <c r="C1208"/>
  <c r="C1206"/>
  <c r="C1204"/>
  <c r="C1202"/>
  <c r="C1200"/>
  <c r="C1198"/>
  <c r="C1196"/>
  <c r="C1194"/>
  <c r="C1192"/>
  <c r="C1190"/>
  <c r="C1188"/>
  <c r="C1186"/>
  <c r="C1184"/>
  <c r="C1182"/>
  <c r="C1180"/>
  <c r="C1178"/>
  <c r="C1176"/>
  <c r="C1174"/>
  <c r="C1172"/>
  <c r="C1170"/>
  <c r="C1168"/>
  <c r="C1166"/>
  <c r="C1164"/>
  <c r="C1162"/>
  <c r="C1160"/>
  <c r="C1158"/>
  <c r="C1156"/>
  <c r="C1154"/>
  <c r="C1152"/>
  <c r="C1150"/>
  <c r="C1148"/>
  <c r="C1146"/>
  <c r="C1144"/>
  <c r="C1142"/>
  <c r="C1140"/>
  <c r="C1138"/>
  <c r="C1136"/>
  <c r="C1134"/>
  <c r="C1132"/>
  <c r="C1130"/>
  <c r="C1128"/>
  <c r="C1126"/>
  <c r="C1124"/>
  <c r="C1122"/>
  <c r="C1120"/>
  <c r="C1118"/>
  <c r="C1116"/>
  <c r="C1114"/>
  <c r="C1112"/>
  <c r="C1110"/>
  <c r="C1108"/>
  <c r="C1106"/>
  <c r="C1104"/>
  <c r="C1102"/>
  <c r="C1100"/>
  <c r="C1098"/>
  <c r="C1096"/>
  <c r="C1094"/>
  <c r="C1092"/>
  <c r="C1090"/>
  <c r="C1088"/>
  <c r="C1086"/>
  <c r="C1084"/>
  <c r="C1082"/>
  <c r="C1080"/>
  <c r="C1078"/>
  <c r="C1076"/>
  <c r="C1074"/>
  <c r="C1072"/>
  <c r="C1070"/>
  <c r="C1068"/>
  <c r="C1066"/>
  <c r="C1064"/>
  <c r="C1062"/>
  <c r="C1060"/>
  <c r="C1058"/>
  <c r="C1056"/>
  <c r="C1054"/>
  <c r="C1052"/>
  <c r="C1050"/>
  <c r="C1048"/>
  <c r="C1046"/>
  <c r="C1044"/>
  <c r="C1042"/>
  <c r="C1040"/>
  <c r="C1038"/>
  <c r="C1036"/>
  <c r="C1034"/>
  <c r="C1032"/>
  <c r="C1030"/>
  <c r="C1028"/>
  <c r="D1179"/>
  <c r="E1179"/>
  <c r="D1180"/>
  <c r="E1180"/>
  <c r="D1181"/>
  <c r="E1181"/>
  <c r="D1182"/>
  <c r="E1182"/>
  <c r="D1183"/>
  <c r="E1183"/>
  <c r="D1184"/>
  <c r="E1184"/>
  <c r="D1185"/>
  <c r="E1185"/>
  <c r="D1186"/>
  <c r="E1186"/>
  <c r="D1187"/>
  <c r="E1187"/>
  <c r="D1188"/>
  <c r="E1188"/>
  <c r="D1189"/>
  <c r="E1189"/>
  <c r="D1190"/>
  <c r="E1190"/>
  <c r="D1191"/>
  <c r="E1191"/>
  <c r="D1192"/>
  <c r="E1192"/>
  <c r="D1193"/>
  <c r="E1193"/>
  <c r="D1194"/>
  <c r="E1194"/>
  <c r="D1195"/>
  <c r="E1195"/>
  <c r="D1196"/>
  <c r="E1196"/>
  <c r="D1197"/>
  <c r="E1197"/>
  <c r="D1198"/>
  <c r="E1198"/>
  <c r="D1199"/>
  <c r="E1199"/>
  <c r="D1200"/>
  <c r="E1200"/>
  <c r="D1201"/>
  <c r="E1201"/>
  <c r="D1202"/>
  <c r="E1202"/>
  <c r="D1203"/>
  <c r="E1203"/>
  <c r="D1204"/>
  <c r="E1204"/>
  <c r="D1205"/>
  <c r="E1205"/>
  <c r="D1206"/>
  <c r="E1206"/>
  <c r="D1207"/>
  <c r="E1207"/>
  <c r="D1208"/>
  <c r="E1208"/>
  <c r="D1209"/>
  <c r="E1209"/>
  <c r="H1211"/>
  <c r="D846"/>
  <c r="E846"/>
  <c r="D847"/>
  <c r="E847"/>
  <c r="D848"/>
  <c r="E848"/>
  <c r="D849"/>
  <c r="E849"/>
  <c r="D850"/>
  <c r="E850"/>
  <c r="D851"/>
  <c r="E851"/>
  <c r="D852"/>
  <c r="E852"/>
  <c r="D853"/>
  <c r="E853"/>
  <c r="D854"/>
  <c r="E854"/>
  <c r="D855"/>
  <c r="E855"/>
  <c r="D856"/>
  <c r="E856"/>
  <c r="D857"/>
  <c r="E857"/>
  <c r="D858"/>
  <c r="E858"/>
  <c r="D859"/>
  <c r="E859"/>
  <c r="D860"/>
  <c r="E860"/>
  <c r="D861"/>
  <c r="E861"/>
  <c r="D862"/>
  <c r="E862"/>
  <c r="D863"/>
  <c r="E863"/>
  <c r="D864"/>
  <c r="E864"/>
  <c r="D865"/>
  <c r="E865"/>
  <c r="D866"/>
  <c r="E866"/>
  <c r="D867"/>
  <c r="E867"/>
  <c r="D868"/>
  <c r="E868"/>
  <c r="D869"/>
  <c r="E869"/>
  <c r="D870"/>
  <c r="E870"/>
  <c r="D871"/>
  <c r="E871"/>
  <c r="D872"/>
  <c r="E872"/>
  <c r="D873"/>
  <c r="E873"/>
  <c r="D874"/>
  <c r="E874"/>
  <c r="D875"/>
  <c r="E875"/>
  <c r="D876"/>
  <c r="E876"/>
  <c r="D877"/>
  <c r="E877"/>
  <c r="D878"/>
  <c r="E878"/>
  <c r="D879"/>
  <c r="E879"/>
  <c r="D880"/>
  <c r="E880"/>
  <c r="D881"/>
  <c r="E881"/>
  <c r="D882"/>
  <c r="E882"/>
  <c r="D883"/>
  <c r="E883"/>
  <c r="D884"/>
  <c r="E884"/>
  <c r="D885"/>
  <c r="E885"/>
  <c r="D886"/>
  <c r="E886"/>
  <c r="D887"/>
  <c r="E887"/>
  <c r="D888"/>
  <c r="E888"/>
  <c r="D889"/>
  <c r="E889"/>
  <c r="D890"/>
  <c r="E890"/>
  <c r="D891"/>
  <c r="E891"/>
  <c r="D892"/>
  <c r="E892"/>
  <c r="D893"/>
  <c r="E893"/>
  <c r="D894"/>
  <c r="E894"/>
  <c r="D895"/>
  <c r="E895"/>
  <c r="D896"/>
  <c r="E896"/>
  <c r="D897"/>
  <c r="E897"/>
  <c r="D898"/>
  <c r="E898"/>
  <c r="D899"/>
  <c r="E899"/>
  <c r="D900"/>
  <c r="E900"/>
  <c r="D901"/>
  <c r="E901"/>
  <c r="D902"/>
  <c r="E902"/>
  <c r="D903"/>
  <c r="E903"/>
  <c r="D904"/>
  <c r="E904"/>
  <c r="D905"/>
  <c r="E905"/>
  <c r="D906"/>
  <c r="E906"/>
  <c r="D907"/>
  <c r="E907"/>
  <c r="D908"/>
  <c r="E908"/>
  <c r="D909"/>
  <c r="E909"/>
  <c r="D910"/>
  <c r="E910"/>
  <c r="D911"/>
  <c r="E911"/>
  <c r="D912"/>
  <c r="E912"/>
  <c r="D913"/>
  <c r="E913"/>
  <c r="D914"/>
  <c r="E914"/>
  <c r="D915"/>
  <c r="E915"/>
  <c r="D916"/>
  <c r="E916"/>
  <c r="D917"/>
  <c r="E917"/>
  <c r="D918"/>
  <c r="E918"/>
  <c r="D919"/>
  <c r="E919"/>
  <c r="D920"/>
  <c r="E920"/>
  <c r="D921"/>
  <c r="E921"/>
  <c r="D922"/>
  <c r="E922"/>
  <c r="D923"/>
  <c r="E923"/>
  <c r="D924"/>
  <c r="E924"/>
  <c r="D925"/>
  <c r="E925"/>
  <c r="D926"/>
  <c r="E926"/>
  <c r="D927"/>
  <c r="E927"/>
  <c r="D928"/>
  <c r="E928"/>
  <c r="D929"/>
  <c r="E929"/>
  <c r="D930"/>
  <c r="E930"/>
  <c r="D931"/>
  <c r="E931"/>
  <c r="D932"/>
  <c r="E932"/>
  <c r="D933"/>
  <c r="E933"/>
  <c r="D934"/>
  <c r="E934"/>
  <c r="D935"/>
  <c r="E935"/>
  <c r="D936"/>
  <c r="E936"/>
  <c r="D937"/>
  <c r="E937"/>
  <c r="D938"/>
  <c r="E938"/>
  <c r="D939"/>
  <c r="E939"/>
  <c r="D940"/>
  <c r="E940"/>
  <c r="D941"/>
  <c r="E941"/>
  <c r="D942"/>
  <c r="E942"/>
  <c r="D943"/>
  <c r="E943"/>
  <c r="D944"/>
  <c r="E944"/>
  <c r="D945"/>
  <c r="E945"/>
  <c r="D946"/>
  <c r="E946"/>
  <c r="D947"/>
  <c r="E947"/>
  <c r="D948"/>
  <c r="E948"/>
  <c r="D949"/>
  <c r="E949"/>
  <c r="D950"/>
  <c r="E950"/>
  <c r="D951"/>
  <c r="E951"/>
  <c r="D952"/>
  <c r="E952"/>
  <c r="D953"/>
  <c r="E953"/>
  <c r="D954"/>
  <c r="E954"/>
  <c r="D955"/>
  <c r="E955"/>
  <c r="D956"/>
  <c r="E956"/>
  <c r="D957"/>
  <c r="E957"/>
  <c r="D958"/>
  <c r="E958"/>
  <c r="D959"/>
  <c r="E959"/>
  <c r="D960"/>
  <c r="E960"/>
  <c r="D961"/>
  <c r="E961"/>
  <c r="D962"/>
  <c r="E962"/>
  <c r="D963"/>
  <c r="E963"/>
  <c r="D964"/>
  <c r="E964"/>
  <c r="D965"/>
  <c r="E965"/>
  <c r="D966"/>
  <c r="E966"/>
  <c r="D967"/>
  <c r="E967"/>
  <c r="D968"/>
  <c r="E968"/>
  <c r="D969"/>
  <c r="E969"/>
  <c r="D970"/>
  <c r="E970"/>
  <c r="D971"/>
  <c r="E971"/>
  <c r="D972"/>
  <c r="E972"/>
  <c r="D973"/>
  <c r="E973"/>
  <c r="D974"/>
  <c r="E974"/>
  <c r="D975"/>
  <c r="E975"/>
  <c r="D976"/>
  <c r="E976"/>
  <c r="D977"/>
  <c r="E977"/>
  <c r="D978"/>
  <c r="E978"/>
  <c r="D979"/>
  <c r="E979"/>
  <c r="D980"/>
  <c r="E980"/>
  <c r="D981"/>
  <c r="E981"/>
  <c r="D982"/>
  <c r="E982"/>
  <c r="D983"/>
  <c r="E983"/>
  <c r="D984"/>
  <c r="E984"/>
  <c r="D985"/>
  <c r="E985"/>
  <c r="D986"/>
  <c r="E986"/>
  <c r="D987"/>
  <c r="E987"/>
  <c r="D988"/>
  <c r="E988"/>
  <c r="D989"/>
  <c r="E989"/>
  <c r="D990"/>
  <c r="E990"/>
  <c r="D991"/>
  <c r="E991"/>
  <c r="D992"/>
  <c r="E992"/>
  <c r="D993"/>
  <c r="E993"/>
  <c r="D994"/>
  <c r="E994"/>
  <c r="D995"/>
  <c r="E995"/>
  <c r="D996"/>
  <c r="E996"/>
  <c r="D997"/>
  <c r="E997"/>
  <c r="D998"/>
  <c r="E998"/>
  <c r="D999"/>
  <c r="E999"/>
  <c r="D1000"/>
  <c r="E1000"/>
  <c r="D1001"/>
  <c r="E1001"/>
  <c r="D1002"/>
  <c r="E1002"/>
  <c r="D1003"/>
  <c r="E1003"/>
  <c r="D1004"/>
  <c r="E1004"/>
  <c r="D1005"/>
  <c r="E1005"/>
  <c r="D1006"/>
  <c r="E1006"/>
  <c r="D1007"/>
  <c r="E1007"/>
  <c r="D1008"/>
  <c r="E1008"/>
  <c r="D1009"/>
  <c r="E1009"/>
  <c r="D1010"/>
  <c r="E1010"/>
  <c r="D1011"/>
  <c r="E1011"/>
  <c r="D1012"/>
  <c r="E1012"/>
  <c r="D1013"/>
  <c r="E1013"/>
  <c r="D1014"/>
  <c r="E1014"/>
  <c r="D1015"/>
  <c r="E1015"/>
  <c r="D1016"/>
  <c r="E1016"/>
  <c r="D1017"/>
  <c r="E1017"/>
  <c r="D1018"/>
  <c r="E1018"/>
  <c r="D1019"/>
  <c r="E1019"/>
  <c r="D1020"/>
  <c r="E1020"/>
  <c r="D1021"/>
  <c r="E1021"/>
  <c r="D1022"/>
  <c r="E1022"/>
  <c r="D1023"/>
  <c r="E1023"/>
  <c r="D1024"/>
  <c r="E1024"/>
  <c r="D1025"/>
  <c r="E1025"/>
  <c r="D1026"/>
  <c r="E1026"/>
  <c r="D1027"/>
  <c r="E1027"/>
  <c r="D1028"/>
  <c r="E1028"/>
  <c r="D1029"/>
  <c r="E1029"/>
  <c r="D1030"/>
  <c r="E1030"/>
  <c r="D1031"/>
  <c r="E1031"/>
  <c r="D1032"/>
  <c r="E1032"/>
  <c r="D1033"/>
  <c r="E1033"/>
  <c r="D1034"/>
  <c r="E1034"/>
  <c r="D1035"/>
  <c r="E1035"/>
  <c r="D1036"/>
  <c r="E1036"/>
  <c r="D1037"/>
  <c r="E1037"/>
  <c r="D1038"/>
  <c r="E1038"/>
  <c r="D1039"/>
  <c r="E1039"/>
  <c r="D1040"/>
  <c r="E1040"/>
  <c r="D1041"/>
  <c r="E1041"/>
  <c r="D1042"/>
  <c r="E1042"/>
  <c r="D1043"/>
  <c r="E1043"/>
  <c r="D1044"/>
  <c r="E1044"/>
  <c r="D1045"/>
  <c r="E1045"/>
  <c r="D1046"/>
  <c r="E1046"/>
  <c r="D1047"/>
  <c r="E1047"/>
  <c r="D1048"/>
  <c r="E1048"/>
  <c r="D1049"/>
  <c r="E1049"/>
  <c r="D1050"/>
  <c r="E1050"/>
  <c r="D1051"/>
  <c r="E1051"/>
  <c r="D1052"/>
  <c r="E1052"/>
  <c r="D1053"/>
  <c r="E1053"/>
  <c r="D1054"/>
  <c r="E1054"/>
  <c r="D1055"/>
  <c r="E1055"/>
  <c r="D1056"/>
  <c r="E1056"/>
  <c r="D1057"/>
  <c r="E1057"/>
  <c r="D1058"/>
  <c r="E1058"/>
  <c r="D1059"/>
  <c r="E1059"/>
  <c r="D1060"/>
  <c r="E1060"/>
  <c r="D1061"/>
  <c r="E1061"/>
  <c r="D1062"/>
  <c r="E1062"/>
  <c r="D1063"/>
  <c r="E1063"/>
  <c r="D1064"/>
  <c r="E1064"/>
  <c r="D1065"/>
  <c r="E1065"/>
  <c r="D1066"/>
  <c r="E1066"/>
  <c r="D1067"/>
  <c r="E1067"/>
  <c r="D1068"/>
  <c r="E1068"/>
  <c r="D1069"/>
  <c r="E1069"/>
  <c r="D1070"/>
  <c r="E1070"/>
  <c r="D1071"/>
  <c r="E1071"/>
  <c r="D1072"/>
  <c r="E1072"/>
  <c r="D1073"/>
  <c r="E1073"/>
  <c r="D1074"/>
  <c r="E1074"/>
  <c r="D1075"/>
  <c r="E1075"/>
  <c r="D1076"/>
  <c r="E1076"/>
  <c r="D1077"/>
  <c r="E1077"/>
  <c r="D1078"/>
  <c r="E1078"/>
  <c r="D1079"/>
  <c r="E1079"/>
  <c r="D1080"/>
  <c r="E1080"/>
  <c r="D1081"/>
  <c r="E1081"/>
  <c r="D1082"/>
  <c r="E1082"/>
  <c r="D1083"/>
  <c r="E1083"/>
  <c r="D1084"/>
  <c r="E1084"/>
  <c r="D1085"/>
  <c r="E1085"/>
  <c r="D1086"/>
  <c r="E1086"/>
  <c r="D1087"/>
  <c r="E1087"/>
  <c r="D1088"/>
  <c r="E1088"/>
  <c r="D1089"/>
  <c r="E1089"/>
  <c r="D1090"/>
  <c r="E1090"/>
  <c r="D1091"/>
  <c r="E1091"/>
  <c r="D1092"/>
  <c r="E1092"/>
  <c r="D1093"/>
  <c r="E1093"/>
  <c r="D1094"/>
  <c r="E1094"/>
  <c r="D1095"/>
  <c r="E1095"/>
  <c r="D1096"/>
  <c r="E1096"/>
  <c r="D1097"/>
  <c r="E1097"/>
  <c r="D1098"/>
  <c r="E1098"/>
  <c r="D1099"/>
  <c r="E1099"/>
  <c r="D1100"/>
  <c r="E1100"/>
  <c r="D1101"/>
  <c r="E1101"/>
  <c r="D1102"/>
  <c r="E1102"/>
  <c r="D1103"/>
  <c r="E1103"/>
  <c r="D1104"/>
  <c r="E1104"/>
  <c r="D1105"/>
  <c r="E1105"/>
  <c r="D1106"/>
  <c r="E1106"/>
  <c r="D1107"/>
  <c r="E1107"/>
  <c r="D1108"/>
  <c r="E1108"/>
  <c r="D1109"/>
  <c r="E1109"/>
  <c r="D1110"/>
  <c r="E1110"/>
  <c r="D1111"/>
  <c r="E1111"/>
  <c r="D1112"/>
  <c r="E1112"/>
  <c r="D1113"/>
  <c r="E1113"/>
  <c r="D1114"/>
  <c r="E1114"/>
  <c r="D1115"/>
  <c r="E1115"/>
  <c r="D1116"/>
  <c r="E1116"/>
  <c r="D1117"/>
  <c r="E1117"/>
  <c r="D1118"/>
  <c r="E1118"/>
  <c r="D1119"/>
  <c r="E1119"/>
  <c r="D1120"/>
  <c r="E1120"/>
  <c r="D1121"/>
  <c r="E1121"/>
  <c r="D1122"/>
  <c r="E1122"/>
  <c r="D1123"/>
  <c r="E1123"/>
  <c r="D1124"/>
  <c r="E1124"/>
  <c r="D1125"/>
  <c r="E1125"/>
  <c r="D1126"/>
  <c r="E1126"/>
  <c r="D1127"/>
  <c r="E1127"/>
  <c r="D1128"/>
  <c r="E1128"/>
  <c r="D1129"/>
  <c r="E1129"/>
  <c r="D1130"/>
  <c r="E1130"/>
  <c r="D1131"/>
  <c r="E1131"/>
  <c r="D1132"/>
  <c r="E1132"/>
  <c r="D1133"/>
  <c r="E1133"/>
  <c r="D1134"/>
  <c r="E1134"/>
  <c r="D1135"/>
  <c r="E1135"/>
  <c r="D1136"/>
  <c r="E1136"/>
  <c r="D1137"/>
  <c r="E1137"/>
  <c r="D1138"/>
  <c r="E1138"/>
  <c r="D1139"/>
  <c r="E1139"/>
  <c r="D1140"/>
  <c r="E1140"/>
  <c r="D1141"/>
  <c r="E1141"/>
  <c r="D1142"/>
  <c r="E1142"/>
  <c r="D1143"/>
  <c r="E1143"/>
  <c r="D1144"/>
  <c r="E1144"/>
  <c r="D1145"/>
  <c r="E1145"/>
  <c r="D1146"/>
  <c r="E1146"/>
  <c r="D1147"/>
  <c r="E1147"/>
  <c r="D1148"/>
  <c r="E1148"/>
  <c r="D1149"/>
  <c r="E1149"/>
  <c r="D1150"/>
  <c r="E1150"/>
  <c r="D1151"/>
  <c r="E1151"/>
  <c r="D1152"/>
  <c r="E1152"/>
  <c r="D1153"/>
  <c r="E1153"/>
  <c r="D1154"/>
  <c r="E1154"/>
  <c r="D1155"/>
  <c r="E1155"/>
  <c r="D1156"/>
  <c r="E1156"/>
  <c r="D1157"/>
  <c r="E1157"/>
  <c r="D1158"/>
  <c r="E1158"/>
  <c r="D1159"/>
  <c r="E1159"/>
  <c r="D1160"/>
  <c r="E1160"/>
  <c r="D1161"/>
  <c r="E1161"/>
  <c r="D1162"/>
  <c r="E1162"/>
  <c r="D1163"/>
  <c r="E1163"/>
  <c r="D1164"/>
  <c r="E1164"/>
  <c r="D1165"/>
  <c r="E1165"/>
  <c r="D1166"/>
  <c r="E1166"/>
  <c r="D1167"/>
  <c r="E1167"/>
  <c r="D1168"/>
  <c r="E1168"/>
  <c r="D1169"/>
  <c r="E1169"/>
  <c r="D1170"/>
  <c r="E1170"/>
  <c r="D1171"/>
  <c r="E1171"/>
  <c r="D1172"/>
  <c r="E1172"/>
  <c r="D1173"/>
  <c r="E1173"/>
  <c r="D1174"/>
  <c r="E1174"/>
  <c r="D1175"/>
  <c r="E1175"/>
  <c r="D1176"/>
  <c r="E1176"/>
  <c r="D1177"/>
  <c r="E1177"/>
  <c r="D1178"/>
  <c r="E1178"/>
  <c r="D252"/>
  <c r="E252"/>
  <c r="D253"/>
  <c r="E253"/>
  <c r="D254"/>
  <c r="E254"/>
  <c r="D255"/>
  <c r="E255"/>
  <c r="I1211"/>
  <c r="J1211"/>
  <c r="K1211"/>
  <c r="M1211"/>
  <c r="D647"/>
  <c r="E647"/>
  <c r="D648"/>
  <c r="E648"/>
  <c r="D351"/>
  <c r="E351"/>
  <c r="D352"/>
  <c r="E352"/>
  <c r="D353"/>
  <c r="E353"/>
  <c r="D3"/>
  <c r="E3"/>
  <c r="D4"/>
  <c r="E4"/>
  <c r="D5"/>
  <c r="E5"/>
  <c r="D6"/>
  <c r="E6"/>
  <c r="D7"/>
  <c r="E7"/>
  <c r="D8"/>
  <c r="E8"/>
  <c r="D9"/>
  <c r="E9"/>
  <c r="D10"/>
  <c r="E10"/>
  <c r="D11"/>
  <c r="E11"/>
  <c r="D12"/>
  <c r="E12"/>
  <c r="D13"/>
  <c r="E13"/>
  <c r="D14"/>
  <c r="E14"/>
  <c r="D15"/>
  <c r="E15"/>
  <c r="D16"/>
  <c r="E16"/>
  <c r="D17"/>
  <c r="E17"/>
  <c r="D18"/>
  <c r="E18"/>
  <c r="D19"/>
  <c r="E19"/>
  <c r="D20"/>
  <c r="E20"/>
  <c r="D21"/>
  <c r="E21"/>
  <c r="D22"/>
  <c r="E22"/>
  <c r="D23"/>
  <c r="E23"/>
  <c r="D24"/>
  <c r="E24"/>
  <c r="D25"/>
  <c r="E25"/>
  <c r="D26"/>
  <c r="E26"/>
  <c r="D27"/>
  <c r="E27"/>
  <c r="D28"/>
  <c r="E28"/>
  <c r="D29"/>
  <c r="E29"/>
  <c r="D30"/>
  <c r="E30"/>
  <c r="D31"/>
  <c r="E31"/>
  <c r="D32"/>
  <c r="E32"/>
  <c r="D33"/>
  <c r="E33"/>
  <c r="D34"/>
  <c r="E34"/>
  <c r="D35"/>
  <c r="E35"/>
  <c r="D36"/>
  <c r="E36"/>
  <c r="D37"/>
  <c r="E37"/>
  <c r="D38"/>
  <c r="E38"/>
  <c r="D39"/>
  <c r="E39"/>
  <c r="D40"/>
  <c r="E40"/>
  <c r="D41"/>
  <c r="E41"/>
  <c r="D42"/>
  <c r="E42"/>
  <c r="D43"/>
  <c r="E43"/>
  <c r="D44"/>
  <c r="E44"/>
  <c r="D45"/>
  <c r="E45"/>
  <c r="D46"/>
  <c r="E46"/>
  <c r="D47"/>
  <c r="E47"/>
  <c r="D48"/>
  <c r="E48"/>
  <c r="D49"/>
  <c r="E49"/>
  <c r="D50"/>
  <c r="E50"/>
  <c r="D51"/>
  <c r="E51"/>
  <c r="D52"/>
  <c r="E52"/>
  <c r="D53"/>
  <c r="E53"/>
  <c r="D54"/>
  <c r="E54"/>
  <c r="D55"/>
  <c r="E55"/>
  <c r="D56"/>
  <c r="E56"/>
  <c r="D57"/>
  <c r="E57"/>
  <c r="D58"/>
  <c r="E58"/>
  <c r="D59"/>
  <c r="E59"/>
  <c r="D60"/>
  <c r="E60"/>
  <c r="D61"/>
  <c r="E61"/>
  <c r="D62"/>
  <c r="E62"/>
  <c r="D63"/>
  <c r="E63"/>
  <c r="D64"/>
  <c r="E64"/>
  <c r="D65"/>
  <c r="E65"/>
  <c r="D66"/>
  <c r="E66"/>
  <c r="D67"/>
  <c r="E67"/>
  <c r="D68"/>
  <c r="E68"/>
  <c r="D69"/>
  <c r="E69"/>
  <c r="D70"/>
  <c r="E70"/>
  <c r="D71"/>
  <c r="E71"/>
  <c r="D72"/>
  <c r="E72"/>
  <c r="D73"/>
  <c r="E73"/>
  <c r="D74"/>
  <c r="E74"/>
  <c r="D75"/>
  <c r="E75"/>
  <c r="D76"/>
  <c r="E76"/>
  <c r="D77"/>
  <c r="E77"/>
  <c r="D78"/>
  <c r="E78"/>
  <c r="D79"/>
  <c r="E79"/>
  <c r="D80"/>
  <c r="E80"/>
  <c r="D81"/>
  <c r="E81"/>
  <c r="D82"/>
  <c r="E82"/>
  <c r="D83"/>
  <c r="E83"/>
  <c r="D84"/>
  <c r="E84"/>
  <c r="D85"/>
  <c r="E85"/>
  <c r="D86"/>
  <c r="E86"/>
  <c r="D87"/>
  <c r="E87"/>
  <c r="D88"/>
  <c r="E88"/>
  <c r="D89"/>
  <c r="E89"/>
  <c r="D90"/>
  <c r="E90"/>
  <c r="D91"/>
  <c r="E91"/>
  <c r="D92"/>
  <c r="E92"/>
  <c r="D93"/>
  <c r="E93"/>
  <c r="D94"/>
  <c r="E94"/>
  <c r="D95"/>
  <c r="E95"/>
  <c r="D96"/>
  <c r="E96"/>
  <c r="D97"/>
  <c r="E97"/>
  <c r="D98"/>
  <c r="E98"/>
  <c r="D99"/>
  <c r="E99"/>
  <c r="D100"/>
  <c r="E100"/>
  <c r="D101"/>
  <c r="E101"/>
  <c r="D102"/>
  <c r="E102"/>
  <c r="D103"/>
  <c r="E103"/>
  <c r="D104"/>
  <c r="E104"/>
  <c r="D105"/>
  <c r="E105"/>
  <c r="D106"/>
  <c r="E106"/>
  <c r="D107"/>
  <c r="E107"/>
  <c r="D108"/>
  <c r="E108"/>
  <c r="D109"/>
  <c r="E109"/>
  <c r="D110"/>
  <c r="E110"/>
  <c r="D111"/>
  <c r="E111"/>
  <c r="D112"/>
  <c r="E112"/>
  <c r="D113"/>
  <c r="E113"/>
  <c r="D114"/>
  <c r="E114"/>
  <c r="D115"/>
  <c r="E115"/>
  <c r="D116"/>
  <c r="E116"/>
  <c r="D117"/>
  <c r="E117"/>
  <c r="D118"/>
  <c r="E118"/>
  <c r="D119"/>
  <c r="E119"/>
  <c r="D120"/>
  <c r="E120"/>
  <c r="D121"/>
  <c r="E121"/>
  <c r="D122"/>
  <c r="E122"/>
  <c r="D123"/>
  <c r="E123"/>
  <c r="D124"/>
  <c r="E124"/>
  <c r="D125"/>
  <c r="E125"/>
  <c r="D126"/>
  <c r="E126"/>
  <c r="D127"/>
  <c r="E127"/>
  <c r="D128"/>
  <c r="E128"/>
  <c r="D129"/>
  <c r="E129"/>
  <c r="D130"/>
  <c r="E130"/>
  <c r="D131"/>
  <c r="E131"/>
  <c r="D132"/>
  <c r="E132"/>
  <c r="D133"/>
  <c r="E133"/>
  <c r="D134"/>
  <c r="E134"/>
  <c r="D135"/>
  <c r="E135"/>
  <c r="D136"/>
  <c r="E136"/>
  <c r="D137"/>
  <c r="E137"/>
  <c r="D138"/>
  <c r="E138"/>
  <c r="D139"/>
  <c r="E139"/>
  <c r="D140"/>
  <c r="E140"/>
  <c r="D141"/>
  <c r="E141"/>
  <c r="D142"/>
  <c r="E142"/>
  <c r="D143"/>
  <c r="E143"/>
  <c r="D144"/>
  <c r="E144"/>
  <c r="D145"/>
  <c r="E145"/>
  <c r="D146"/>
  <c r="E146"/>
  <c r="D147"/>
  <c r="E147"/>
  <c r="D148"/>
  <c r="E148"/>
  <c r="D149"/>
  <c r="E149"/>
  <c r="D150"/>
  <c r="E150"/>
  <c r="D151"/>
  <c r="E151"/>
  <c r="D152"/>
  <c r="E152"/>
  <c r="D153"/>
  <c r="E153"/>
  <c r="D154"/>
  <c r="E154"/>
  <c r="D155"/>
  <c r="E155"/>
  <c r="D156"/>
  <c r="E156"/>
  <c r="D157"/>
  <c r="E157"/>
  <c r="D158"/>
  <c r="E158"/>
  <c r="D159"/>
  <c r="E159"/>
  <c r="D160"/>
  <c r="E160"/>
  <c r="D161"/>
  <c r="E161"/>
  <c r="D162"/>
  <c r="E162"/>
  <c r="D163"/>
  <c r="E163"/>
  <c r="D164"/>
  <c r="E164"/>
  <c r="D165"/>
  <c r="E165"/>
  <c r="D166"/>
  <c r="E166"/>
  <c r="D167"/>
  <c r="E167"/>
  <c r="D168"/>
  <c r="E168"/>
  <c r="D169"/>
  <c r="E169"/>
  <c r="D170"/>
  <c r="E170"/>
  <c r="D171"/>
  <c r="E171"/>
  <c r="D172"/>
  <c r="E172"/>
  <c r="D173"/>
  <c r="E173"/>
  <c r="D174"/>
  <c r="E174"/>
  <c r="D175"/>
  <c r="E175"/>
  <c r="D176"/>
  <c r="E176"/>
  <c r="D177"/>
  <c r="E177"/>
  <c r="D178"/>
  <c r="E178"/>
  <c r="D179"/>
  <c r="E179"/>
  <c r="D180"/>
  <c r="E180"/>
  <c r="D181"/>
  <c r="E181"/>
  <c r="D182"/>
  <c r="E182"/>
  <c r="D183"/>
  <c r="E183"/>
  <c r="D184"/>
  <c r="E184"/>
  <c r="D185"/>
  <c r="E185"/>
  <c r="D186"/>
  <c r="E186"/>
  <c r="D187"/>
  <c r="E187"/>
  <c r="D188"/>
  <c r="E188"/>
  <c r="D189"/>
  <c r="E189"/>
  <c r="D190"/>
  <c r="E190"/>
  <c r="D191"/>
  <c r="E191"/>
  <c r="D192"/>
  <c r="E192"/>
  <c r="D193"/>
  <c r="E193"/>
  <c r="D194"/>
  <c r="E194"/>
  <c r="D195"/>
  <c r="E195"/>
  <c r="D196"/>
  <c r="E196"/>
  <c r="D197"/>
  <c r="E197"/>
  <c r="D198"/>
  <c r="E198"/>
  <c r="D199"/>
  <c r="E199"/>
  <c r="D200"/>
  <c r="E200"/>
  <c r="D201"/>
  <c r="E201"/>
  <c r="D202"/>
  <c r="E202"/>
  <c r="D203"/>
  <c r="E203"/>
  <c r="D204"/>
  <c r="E204"/>
  <c r="D205"/>
  <c r="E205"/>
  <c r="D206"/>
  <c r="E206"/>
  <c r="D207"/>
  <c r="E207"/>
  <c r="D208"/>
  <c r="E208"/>
  <c r="D209"/>
  <c r="E209"/>
  <c r="D210"/>
  <c r="E210"/>
  <c r="D211"/>
  <c r="E211"/>
  <c r="D212"/>
  <c r="E212"/>
  <c r="D213"/>
  <c r="E213"/>
  <c r="D214"/>
  <c r="E214"/>
  <c r="D215"/>
  <c r="E215"/>
  <c r="D216"/>
  <c r="E216"/>
  <c r="D217"/>
  <c r="E217"/>
  <c r="D218"/>
  <c r="E218"/>
  <c r="D219"/>
  <c r="E219"/>
  <c r="D220"/>
  <c r="E220"/>
  <c r="D221"/>
  <c r="E221"/>
  <c r="D222"/>
  <c r="E222"/>
  <c r="D223"/>
  <c r="E223"/>
  <c r="D224"/>
  <c r="E224"/>
  <c r="D225"/>
  <c r="E225"/>
  <c r="D226"/>
  <c r="E226"/>
  <c r="D227"/>
  <c r="E227"/>
  <c r="D228"/>
  <c r="E228"/>
  <c r="D229"/>
  <c r="E229"/>
  <c r="D230"/>
  <c r="E230"/>
  <c r="D231"/>
  <c r="E231"/>
  <c r="D232"/>
  <c r="E232"/>
  <c r="D233"/>
  <c r="E233"/>
  <c r="D234"/>
  <c r="E234"/>
  <c r="D235"/>
  <c r="E235"/>
  <c r="D236"/>
  <c r="E236"/>
  <c r="D237"/>
  <c r="E237"/>
  <c r="D238"/>
  <c r="E238"/>
  <c r="D239"/>
  <c r="E239"/>
  <c r="D240"/>
  <c r="E240"/>
  <c r="D241"/>
  <c r="E241"/>
  <c r="D242"/>
  <c r="E242"/>
  <c r="D243"/>
  <c r="E243"/>
  <c r="D244"/>
  <c r="E244"/>
  <c r="D245"/>
  <c r="E245"/>
  <c r="D246"/>
  <c r="E246"/>
  <c r="D247"/>
  <c r="E247"/>
  <c r="D248"/>
  <c r="E248"/>
  <c r="D249"/>
  <c r="E249"/>
  <c r="D250"/>
  <c r="E250"/>
  <c r="D251"/>
  <c r="E251"/>
  <c r="D256"/>
  <c r="E256"/>
  <c r="D257"/>
  <c r="E257"/>
  <c r="D258"/>
  <c r="E258"/>
  <c r="D259"/>
  <c r="E259"/>
  <c r="D260"/>
  <c r="E260"/>
  <c r="D261"/>
  <c r="E261"/>
  <c r="D262"/>
  <c r="E262"/>
  <c r="D263"/>
  <c r="E263"/>
  <c r="D264"/>
  <c r="E264"/>
  <c r="D265"/>
  <c r="E265"/>
  <c r="D266"/>
  <c r="E266"/>
  <c r="D267"/>
  <c r="E267"/>
  <c r="D268"/>
  <c r="E268"/>
  <c r="D269"/>
  <c r="E269"/>
  <c r="D270"/>
  <c r="E270"/>
  <c r="D271"/>
  <c r="E271"/>
  <c r="D272"/>
  <c r="E272"/>
  <c r="D273"/>
  <c r="E273"/>
  <c r="D274"/>
  <c r="E274"/>
  <c r="D275"/>
  <c r="E275"/>
  <c r="D276"/>
  <c r="E276"/>
  <c r="D277"/>
  <c r="E277"/>
  <c r="D278"/>
  <c r="E278"/>
  <c r="D279"/>
  <c r="E279"/>
  <c r="D280"/>
  <c r="E280"/>
  <c r="D281"/>
  <c r="E281"/>
  <c r="D282"/>
  <c r="E282"/>
  <c r="D283"/>
  <c r="E283"/>
  <c r="D284"/>
  <c r="E284"/>
  <c r="D285"/>
  <c r="E285"/>
  <c r="D286"/>
  <c r="E286"/>
  <c r="D287"/>
  <c r="E287"/>
  <c r="D288"/>
  <c r="E288"/>
  <c r="D289"/>
  <c r="E289"/>
  <c r="D290"/>
  <c r="E290"/>
  <c r="D291"/>
  <c r="E291"/>
  <c r="D292"/>
  <c r="E292"/>
  <c r="D293"/>
  <c r="E293"/>
  <c r="D294"/>
  <c r="E294"/>
  <c r="D295"/>
  <c r="E295"/>
  <c r="D296"/>
  <c r="E296"/>
  <c r="D297"/>
  <c r="E297"/>
  <c r="D298"/>
  <c r="E298"/>
  <c r="D299"/>
  <c r="E299"/>
  <c r="D300"/>
  <c r="E300"/>
  <c r="D301"/>
  <c r="E301"/>
  <c r="D302"/>
  <c r="E302"/>
  <c r="D303"/>
  <c r="E303"/>
  <c r="D304"/>
  <c r="E304"/>
  <c r="D305"/>
  <c r="E305"/>
  <c r="D306"/>
  <c r="E306"/>
  <c r="D307"/>
  <c r="E307"/>
  <c r="D308"/>
  <c r="E308"/>
  <c r="D309"/>
  <c r="E309"/>
  <c r="D310"/>
  <c r="E310"/>
  <c r="D311"/>
  <c r="E311"/>
  <c r="D312"/>
  <c r="E312"/>
  <c r="D313"/>
  <c r="E313"/>
  <c r="D314"/>
  <c r="E314"/>
  <c r="D315"/>
  <c r="E315"/>
  <c r="D316"/>
  <c r="E316"/>
  <c r="D317"/>
  <c r="E317"/>
  <c r="D318"/>
  <c r="E318"/>
  <c r="D319"/>
  <c r="E319"/>
  <c r="D320"/>
  <c r="E320"/>
  <c r="D321"/>
  <c r="E321"/>
  <c r="D322"/>
  <c r="E322"/>
  <c r="D323"/>
  <c r="E323"/>
  <c r="D324"/>
  <c r="E324"/>
  <c r="D325"/>
  <c r="E325"/>
  <c r="D326"/>
  <c r="E326"/>
  <c r="D327"/>
  <c r="E327"/>
  <c r="D328"/>
  <c r="E328"/>
  <c r="D329"/>
  <c r="E329"/>
  <c r="D330"/>
  <c r="E330"/>
  <c r="D331"/>
  <c r="E331"/>
  <c r="D332"/>
  <c r="E332"/>
  <c r="D333"/>
  <c r="E333"/>
  <c r="D334"/>
  <c r="E334"/>
  <c r="D335"/>
  <c r="E335"/>
  <c r="D336"/>
  <c r="E336"/>
  <c r="D337"/>
  <c r="E337"/>
  <c r="D338"/>
  <c r="E338"/>
  <c r="D339"/>
  <c r="E339"/>
  <c r="D340"/>
  <c r="E340"/>
  <c r="D341"/>
  <c r="E341"/>
  <c r="D342"/>
  <c r="E342"/>
  <c r="D343"/>
  <c r="E343"/>
  <c r="D344"/>
  <c r="E344"/>
  <c r="D345"/>
  <c r="E345"/>
  <c r="D346"/>
  <c r="E346"/>
  <c r="D347"/>
  <c r="E347"/>
  <c r="D348"/>
  <c r="E348"/>
  <c r="D349"/>
  <c r="E349"/>
  <c r="D350"/>
  <c r="E350"/>
  <c r="D354"/>
  <c r="E354"/>
  <c r="D355"/>
  <c r="E355"/>
  <c r="D356"/>
  <c r="E356"/>
  <c r="D357"/>
  <c r="E357"/>
  <c r="D358"/>
  <c r="E358"/>
  <c r="D359"/>
  <c r="E359"/>
  <c r="D360"/>
  <c r="E360"/>
  <c r="D361"/>
  <c r="E361"/>
  <c r="D362"/>
  <c r="E362"/>
  <c r="D363"/>
  <c r="E363"/>
  <c r="D364"/>
  <c r="E364"/>
  <c r="D365"/>
  <c r="E365"/>
  <c r="D366"/>
  <c r="E366"/>
  <c r="D367"/>
  <c r="E367"/>
  <c r="D368"/>
  <c r="E368"/>
  <c r="D369"/>
  <c r="E369"/>
  <c r="D370"/>
  <c r="E370"/>
  <c r="D371"/>
  <c r="E371"/>
  <c r="D372"/>
  <c r="E372"/>
  <c r="D373"/>
  <c r="E373"/>
  <c r="D374"/>
  <c r="E374"/>
  <c r="D375"/>
  <c r="E375"/>
  <c r="D376"/>
  <c r="E376"/>
  <c r="D377"/>
  <c r="E377"/>
  <c r="D378"/>
  <c r="E378"/>
  <c r="D379"/>
  <c r="E379"/>
  <c r="D380"/>
  <c r="E380"/>
  <c r="D381"/>
  <c r="E381"/>
  <c r="D382"/>
  <c r="E382"/>
  <c r="D383"/>
  <c r="E383"/>
  <c r="D384"/>
  <c r="E384"/>
  <c r="D385"/>
  <c r="E385"/>
  <c r="D386"/>
  <c r="E386"/>
  <c r="D387"/>
  <c r="E387"/>
  <c r="D388"/>
  <c r="E388"/>
  <c r="D389"/>
  <c r="E389"/>
  <c r="D390"/>
  <c r="E390"/>
  <c r="D391"/>
  <c r="E391"/>
  <c r="D392"/>
  <c r="E392"/>
  <c r="D393"/>
  <c r="E393"/>
  <c r="D394"/>
  <c r="E394"/>
  <c r="D395"/>
  <c r="E395"/>
  <c r="D396"/>
  <c r="E396"/>
  <c r="D397"/>
  <c r="E397"/>
  <c r="D398"/>
  <c r="E398"/>
  <c r="D399"/>
  <c r="E399"/>
  <c r="D400"/>
  <c r="E400"/>
  <c r="D401"/>
  <c r="E401"/>
  <c r="D402"/>
  <c r="E402"/>
  <c r="D403"/>
  <c r="E403"/>
  <c r="D404"/>
  <c r="E404"/>
  <c r="D405"/>
  <c r="E405"/>
  <c r="D406"/>
  <c r="E406"/>
  <c r="D407"/>
  <c r="E407"/>
  <c r="D408"/>
  <c r="E408"/>
  <c r="D409"/>
  <c r="E409"/>
  <c r="D410"/>
  <c r="E410"/>
  <c r="D411"/>
  <c r="E411"/>
  <c r="D412"/>
  <c r="E412"/>
  <c r="D413"/>
  <c r="E413"/>
  <c r="D414"/>
  <c r="E414"/>
  <c r="D415"/>
  <c r="E415"/>
  <c r="D416"/>
  <c r="E416"/>
  <c r="D417"/>
  <c r="E417"/>
  <c r="D418"/>
  <c r="E418"/>
  <c r="D419"/>
  <c r="E419"/>
  <c r="D420"/>
  <c r="E420"/>
  <c r="D421"/>
  <c r="E421"/>
  <c r="D422"/>
  <c r="E422"/>
  <c r="D423"/>
  <c r="E423"/>
  <c r="D424"/>
  <c r="E424"/>
  <c r="D425"/>
  <c r="E425"/>
  <c r="D426"/>
  <c r="E426"/>
  <c r="D427"/>
  <c r="E427"/>
  <c r="D428"/>
  <c r="E428"/>
  <c r="D429"/>
  <c r="E429"/>
  <c r="D430"/>
  <c r="E430"/>
  <c r="D431"/>
  <c r="E431"/>
  <c r="D432"/>
  <c r="E432"/>
  <c r="D433"/>
  <c r="E433"/>
  <c r="D434"/>
  <c r="E434"/>
  <c r="D435"/>
  <c r="E435"/>
  <c r="D436"/>
  <c r="E436"/>
  <c r="D437"/>
  <c r="E437"/>
  <c r="D438"/>
  <c r="E438"/>
  <c r="D439"/>
  <c r="E439"/>
  <c r="D440"/>
  <c r="E440"/>
  <c r="D441"/>
  <c r="E441"/>
  <c r="D442"/>
  <c r="E442"/>
  <c r="D443"/>
  <c r="E443"/>
  <c r="D444"/>
  <c r="E444"/>
  <c r="D445"/>
  <c r="E445"/>
  <c r="D446"/>
  <c r="E446"/>
  <c r="D447"/>
  <c r="E447"/>
  <c r="D448"/>
  <c r="E448"/>
  <c r="D449"/>
  <c r="E449"/>
  <c r="D450"/>
  <c r="E450"/>
  <c r="D451"/>
  <c r="E451"/>
  <c r="D452"/>
  <c r="E452"/>
  <c r="D453"/>
  <c r="E453"/>
  <c r="D454"/>
  <c r="E454"/>
  <c r="D455"/>
  <c r="E455"/>
  <c r="D456"/>
  <c r="E456"/>
  <c r="D457"/>
  <c r="E457"/>
  <c r="D458"/>
  <c r="E458"/>
  <c r="D459"/>
  <c r="E459"/>
  <c r="D460"/>
  <c r="E460"/>
  <c r="D461"/>
  <c r="E461"/>
  <c r="D462"/>
  <c r="E462"/>
  <c r="D463"/>
  <c r="E463"/>
  <c r="D464"/>
  <c r="E464"/>
  <c r="D465"/>
  <c r="E465"/>
  <c r="D466"/>
  <c r="E466"/>
  <c r="D467"/>
  <c r="E467"/>
  <c r="D468"/>
  <c r="E468"/>
  <c r="D469"/>
  <c r="E469"/>
  <c r="D470"/>
  <c r="E470"/>
  <c r="D471"/>
  <c r="E471"/>
  <c r="D472"/>
  <c r="E472"/>
  <c r="D473"/>
  <c r="E473"/>
  <c r="D474"/>
  <c r="E474"/>
  <c r="D475"/>
  <c r="E475"/>
  <c r="D476"/>
  <c r="E476"/>
  <c r="D477"/>
  <c r="E477"/>
  <c r="D478"/>
  <c r="E478"/>
  <c r="D479"/>
  <c r="E479"/>
  <c r="D480"/>
  <c r="E480"/>
  <c r="D481"/>
  <c r="E481"/>
  <c r="D482"/>
  <c r="E482"/>
  <c r="D483"/>
  <c r="E483"/>
  <c r="D484"/>
  <c r="E484"/>
  <c r="D485"/>
  <c r="E485"/>
  <c r="D486"/>
  <c r="E486"/>
  <c r="D487"/>
  <c r="E487"/>
  <c r="D488"/>
  <c r="E488"/>
  <c r="D489"/>
  <c r="E489"/>
  <c r="D490"/>
  <c r="E490"/>
  <c r="D491"/>
  <c r="E491"/>
  <c r="D492"/>
  <c r="E492"/>
  <c r="D493"/>
  <c r="E493"/>
  <c r="D494"/>
  <c r="E494"/>
  <c r="D495"/>
  <c r="E495"/>
  <c r="D496"/>
  <c r="E496"/>
  <c r="D497"/>
  <c r="E497"/>
  <c r="D498"/>
  <c r="E498"/>
  <c r="D499"/>
  <c r="E499"/>
  <c r="D500"/>
  <c r="E500"/>
  <c r="D501"/>
  <c r="E501"/>
  <c r="D502"/>
  <c r="E502"/>
  <c r="D503"/>
  <c r="E503"/>
  <c r="D504"/>
  <c r="E504"/>
  <c r="D505"/>
  <c r="E505"/>
  <c r="D506"/>
  <c r="E506"/>
  <c r="D507"/>
  <c r="E507"/>
  <c r="D508"/>
  <c r="E508"/>
  <c r="D509"/>
  <c r="E509"/>
  <c r="D510"/>
  <c r="E510"/>
  <c r="D511"/>
  <c r="E511"/>
  <c r="D512"/>
  <c r="E512"/>
  <c r="D513"/>
  <c r="E513"/>
  <c r="D514"/>
  <c r="E514"/>
  <c r="D515"/>
  <c r="E515"/>
  <c r="D516"/>
  <c r="E516"/>
  <c r="D517"/>
  <c r="E517"/>
  <c r="D518"/>
  <c r="E518"/>
  <c r="D519"/>
  <c r="E519"/>
  <c r="D520"/>
  <c r="E520"/>
  <c r="D521"/>
  <c r="E521"/>
  <c r="D522"/>
  <c r="E522"/>
  <c r="D523"/>
  <c r="E523"/>
  <c r="D524"/>
  <c r="E524"/>
  <c r="D525"/>
  <c r="E525"/>
  <c r="D526"/>
  <c r="E526"/>
  <c r="D527"/>
  <c r="E527"/>
  <c r="D528"/>
  <c r="E528"/>
  <c r="D529"/>
  <c r="E529"/>
  <c r="D530"/>
  <c r="E530"/>
  <c r="D531"/>
  <c r="E531"/>
  <c r="D532"/>
  <c r="E532"/>
  <c r="D533"/>
  <c r="E533"/>
  <c r="D534"/>
  <c r="E534"/>
  <c r="D535"/>
  <c r="E535"/>
  <c r="D536"/>
  <c r="E536"/>
  <c r="D537"/>
  <c r="E537"/>
  <c r="D538"/>
  <c r="E538"/>
  <c r="D539"/>
  <c r="E539"/>
  <c r="D540"/>
  <c r="E540"/>
  <c r="D541"/>
  <c r="E541"/>
  <c r="D542"/>
  <c r="E542"/>
  <c r="D543"/>
  <c r="E543"/>
  <c r="D544"/>
  <c r="E544"/>
  <c r="D545"/>
  <c r="E545"/>
  <c r="D546"/>
  <c r="E546"/>
  <c r="D547"/>
  <c r="E547"/>
  <c r="D548"/>
  <c r="E548"/>
  <c r="D549"/>
  <c r="E549"/>
  <c r="D550"/>
  <c r="E550"/>
  <c r="D551"/>
  <c r="E551"/>
  <c r="D552"/>
  <c r="E552"/>
  <c r="D553"/>
  <c r="E553"/>
  <c r="D554"/>
  <c r="E554"/>
  <c r="D555"/>
  <c r="E555"/>
  <c r="D556"/>
  <c r="E556"/>
  <c r="D557"/>
  <c r="E557"/>
  <c r="D558"/>
  <c r="E558"/>
  <c r="D559"/>
  <c r="E559"/>
  <c r="D560"/>
  <c r="E560"/>
  <c r="D561"/>
  <c r="E561"/>
  <c r="D562"/>
  <c r="E562"/>
  <c r="D563"/>
  <c r="E563"/>
  <c r="D564"/>
  <c r="E564"/>
  <c r="D565"/>
  <c r="E565"/>
  <c r="D566"/>
  <c r="E566"/>
  <c r="D567"/>
  <c r="E567"/>
  <c r="D568"/>
  <c r="E568"/>
  <c r="D569"/>
  <c r="E569"/>
  <c r="D570"/>
  <c r="E570"/>
  <c r="D571"/>
  <c r="E571"/>
  <c r="D572"/>
  <c r="E572"/>
  <c r="D573"/>
  <c r="E573"/>
  <c r="D574"/>
  <c r="E574"/>
  <c r="D575"/>
  <c r="E575"/>
  <c r="D576"/>
  <c r="E576"/>
  <c r="D577"/>
  <c r="E577"/>
  <c r="D578"/>
  <c r="E578"/>
  <c r="D579"/>
  <c r="E579"/>
  <c r="D580"/>
  <c r="E580"/>
  <c r="D581"/>
  <c r="E581"/>
  <c r="D582"/>
  <c r="E582"/>
  <c r="D583"/>
  <c r="E583"/>
  <c r="D584"/>
  <c r="E584"/>
  <c r="D585"/>
  <c r="E585"/>
  <c r="D586"/>
  <c r="E586"/>
  <c r="D587"/>
  <c r="E587"/>
  <c r="D588"/>
  <c r="E588"/>
  <c r="D589"/>
  <c r="E589"/>
  <c r="D590"/>
  <c r="E590"/>
  <c r="D591"/>
  <c r="E591"/>
  <c r="D592"/>
  <c r="E592"/>
  <c r="D593"/>
  <c r="E593"/>
  <c r="D594"/>
  <c r="E594"/>
  <c r="D595"/>
  <c r="E595"/>
  <c r="D596"/>
  <c r="E596"/>
  <c r="D597"/>
  <c r="E597"/>
  <c r="D598"/>
  <c r="E598"/>
  <c r="D599"/>
  <c r="E599"/>
  <c r="D600"/>
  <c r="E600"/>
  <c r="D601"/>
  <c r="E601"/>
  <c r="D602"/>
  <c r="E602"/>
  <c r="D603"/>
  <c r="E603"/>
  <c r="D604"/>
  <c r="E604"/>
  <c r="D605"/>
  <c r="E605"/>
  <c r="D606"/>
  <c r="E606"/>
  <c r="D607"/>
  <c r="E607"/>
  <c r="D608"/>
  <c r="E608"/>
  <c r="D609"/>
  <c r="E609"/>
  <c r="D610"/>
  <c r="E610"/>
  <c r="D611"/>
  <c r="E611"/>
  <c r="D612"/>
  <c r="E612"/>
  <c r="D613"/>
  <c r="E613"/>
  <c r="D614"/>
  <c r="E614"/>
  <c r="D615"/>
  <c r="E615"/>
  <c r="D616"/>
  <c r="E616"/>
  <c r="D617"/>
  <c r="E617"/>
  <c r="D618"/>
  <c r="E618"/>
  <c r="D619"/>
  <c r="E619"/>
  <c r="D620"/>
  <c r="E620"/>
  <c r="D621"/>
  <c r="E621"/>
  <c r="D622"/>
  <c r="E622"/>
  <c r="D623"/>
  <c r="E623"/>
  <c r="D624"/>
  <c r="E624"/>
  <c r="D625"/>
  <c r="E625"/>
  <c r="D626"/>
  <c r="E626"/>
  <c r="D627"/>
  <c r="E627"/>
  <c r="D628"/>
  <c r="E628"/>
  <c r="D629"/>
  <c r="E629"/>
  <c r="D630"/>
  <c r="E630"/>
  <c r="D631"/>
  <c r="E631"/>
  <c r="D632"/>
  <c r="E632"/>
  <c r="D633"/>
  <c r="E633"/>
  <c r="D634"/>
  <c r="E634"/>
  <c r="D635"/>
  <c r="E635"/>
  <c r="D636"/>
  <c r="E636"/>
  <c r="D637"/>
  <c r="E637"/>
  <c r="D638"/>
  <c r="E638"/>
  <c r="D639"/>
  <c r="E639"/>
  <c r="D640"/>
  <c r="E640"/>
  <c r="D641"/>
  <c r="E641"/>
  <c r="D642"/>
  <c r="E642"/>
  <c r="D643"/>
  <c r="E643"/>
  <c r="D644"/>
  <c r="E644"/>
  <c r="D645"/>
  <c r="E645"/>
  <c r="D646"/>
  <c r="E646"/>
  <c r="D649"/>
  <c r="E649"/>
  <c r="D650"/>
  <c r="E650"/>
  <c r="D651"/>
  <c r="E651"/>
  <c r="D652"/>
  <c r="E652"/>
  <c r="D653"/>
  <c r="E653"/>
  <c r="D654"/>
  <c r="E654"/>
  <c r="D655"/>
  <c r="E655"/>
  <c r="D656"/>
  <c r="E656"/>
  <c r="D657"/>
  <c r="E657"/>
  <c r="D658"/>
  <c r="E658"/>
  <c r="D659"/>
  <c r="E659"/>
  <c r="D660"/>
  <c r="E660"/>
  <c r="D661"/>
  <c r="E661"/>
  <c r="D662"/>
  <c r="E662"/>
  <c r="D663"/>
  <c r="E663"/>
  <c r="D664"/>
  <c r="E664"/>
  <c r="D665"/>
  <c r="E665"/>
  <c r="D666"/>
  <c r="E666"/>
  <c r="D667"/>
  <c r="E667"/>
  <c r="D668"/>
  <c r="E668"/>
  <c r="D669"/>
  <c r="E669"/>
  <c r="D670"/>
  <c r="E670"/>
  <c r="D671"/>
  <c r="E671"/>
  <c r="D672"/>
  <c r="E672"/>
  <c r="D673"/>
  <c r="E673"/>
  <c r="D674"/>
  <c r="E674"/>
  <c r="D675"/>
  <c r="E675"/>
  <c r="D676"/>
  <c r="E676"/>
  <c r="D677"/>
  <c r="E677"/>
  <c r="D678"/>
  <c r="E678"/>
  <c r="D679"/>
  <c r="E679"/>
  <c r="D680"/>
  <c r="E680"/>
  <c r="D681"/>
  <c r="E681"/>
  <c r="D682"/>
  <c r="E682"/>
  <c r="D683"/>
  <c r="E683"/>
  <c r="D684"/>
  <c r="E684"/>
  <c r="D685"/>
  <c r="E685"/>
  <c r="D686"/>
  <c r="E686"/>
  <c r="D687"/>
  <c r="E687"/>
  <c r="D688"/>
  <c r="E688"/>
  <c r="D689"/>
  <c r="E689"/>
  <c r="D690"/>
  <c r="E690"/>
  <c r="D691"/>
  <c r="E691"/>
  <c r="D692"/>
  <c r="E692"/>
  <c r="D693"/>
  <c r="E693"/>
  <c r="D694"/>
  <c r="E694"/>
  <c r="D695"/>
  <c r="E695"/>
  <c r="D696"/>
  <c r="E696"/>
  <c r="D697"/>
  <c r="E697"/>
  <c r="D698"/>
  <c r="E698"/>
  <c r="D699"/>
  <c r="E699"/>
  <c r="D700"/>
  <c r="E700"/>
  <c r="D701"/>
  <c r="E701"/>
  <c r="D702"/>
  <c r="E702"/>
  <c r="D703"/>
  <c r="E703"/>
  <c r="D704"/>
  <c r="E704"/>
  <c r="D705"/>
  <c r="E705"/>
  <c r="D706"/>
  <c r="E706"/>
  <c r="D707"/>
  <c r="E707"/>
  <c r="D708"/>
  <c r="E708"/>
  <c r="D709"/>
  <c r="E709"/>
  <c r="D710"/>
  <c r="E710"/>
  <c r="D711"/>
  <c r="E711"/>
  <c r="D712"/>
  <c r="E712"/>
  <c r="D713"/>
  <c r="E713"/>
  <c r="D714"/>
  <c r="E714"/>
  <c r="D715"/>
  <c r="E715"/>
  <c r="D716"/>
  <c r="E716"/>
  <c r="D717"/>
  <c r="E717"/>
  <c r="D718"/>
  <c r="E718"/>
  <c r="D719"/>
  <c r="E719"/>
  <c r="D720"/>
  <c r="E720"/>
  <c r="D721"/>
  <c r="E721"/>
  <c r="D722"/>
  <c r="E722"/>
  <c r="D723"/>
  <c r="E723"/>
  <c r="D724"/>
  <c r="E724"/>
  <c r="D725"/>
  <c r="E725"/>
  <c r="D726"/>
  <c r="E726"/>
  <c r="D727"/>
  <c r="E727"/>
  <c r="D728"/>
  <c r="E728"/>
  <c r="D729"/>
  <c r="E729"/>
  <c r="D730"/>
  <c r="E730"/>
  <c r="D731"/>
  <c r="E731"/>
  <c r="D732"/>
  <c r="E732"/>
  <c r="D733"/>
  <c r="E733"/>
  <c r="D734"/>
  <c r="E734"/>
  <c r="D735"/>
  <c r="E735"/>
  <c r="D736"/>
  <c r="E736"/>
  <c r="D737"/>
  <c r="E737"/>
  <c r="D738"/>
  <c r="E738"/>
  <c r="D739"/>
  <c r="E739"/>
  <c r="D740"/>
  <c r="E740"/>
  <c r="D741"/>
  <c r="E741"/>
  <c r="D742"/>
  <c r="E742"/>
  <c r="D743"/>
  <c r="E743"/>
  <c r="D744"/>
  <c r="E744"/>
  <c r="D745"/>
  <c r="E745"/>
  <c r="D746"/>
  <c r="E746"/>
  <c r="D747"/>
  <c r="E747"/>
  <c r="D748"/>
  <c r="E748"/>
  <c r="D749"/>
  <c r="E749"/>
  <c r="D750"/>
  <c r="E750"/>
  <c r="D751"/>
  <c r="E751"/>
  <c r="D752"/>
  <c r="E752"/>
  <c r="D753"/>
  <c r="E753"/>
  <c r="D754"/>
  <c r="E754"/>
  <c r="D755"/>
  <c r="E755"/>
  <c r="D756"/>
  <c r="E756"/>
  <c r="D757"/>
  <c r="E757"/>
  <c r="D758"/>
  <c r="E758"/>
  <c r="D759"/>
  <c r="E759"/>
  <c r="D760"/>
  <c r="E760"/>
  <c r="D761"/>
  <c r="E761"/>
  <c r="D762"/>
  <c r="E762"/>
  <c r="D763"/>
  <c r="E763"/>
  <c r="D764"/>
  <c r="E764"/>
  <c r="D765"/>
  <c r="E765"/>
  <c r="D766"/>
  <c r="E766"/>
  <c r="D767"/>
  <c r="E767"/>
  <c r="D768"/>
  <c r="E768"/>
  <c r="D769"/>
  <c r="E769"/>
  <c r="D770"/>
  <c r="E770"/>
  <c r="D771"/>
  <c r="E771"/>
  <c r="D772"/>
  <c r="E772"/>
  <c r="D773"/>
  <c r="E773"/>
  <c r="D774"/>
  <c r="E774"/>
  <c r="D775"/>
  <c r="E775"/>
  <c r="D776"/>
  <c r="E776"/>
  <c r="D777"/>
  <c r="E777"/>
  <c r="D778"/>
  <c r="E778"/>
  <c r="D779"/>
  <c r="E779"/>
  <c r="D780"/>
  <c r="E780"/>
  <c r="D781"/>
  <c r="E781"/>
  <c r="D782"/>
  <c r="E782"/>
  <c r="D783"/>
  <c r="E783"/>
  <c r="D784"/>
  <c r="E784"/>
  <c r="D785"/>
  <c r="E785"/>
  <c r="D786"/>
  <c r="E786"/>
  <c r="D787"/>
  <c r="E787"/>
  <c r="D788"/>
  <c r="E788"/>
  <c r="D789"/>
  <c r="E789"/>
  <c r="D790"/>
  <c r="E790"/>
  <c r="D791"/>
  <c r="E791"/>
  <c r="D792"/>
  <c r="E792"/>
  <c r="D793"/>
  <c r="E793"/>
  <c r="D794"/>
  <c r="E794"/>
  <c r="D795"/>
  <c r="E795"/>
  <c r="D796"/>
  <c r="E796"/>
  <c r="D797"/>
  <c r="E797"/>
  <c r="D798"/>
  <c r="E798"/>
  <c r="D799"/>
  <c r="E799"/>
  <c r="D800"/>
  <c r="E800"/>
  <c r="D801"/>
  <c r="E801"/>
  <c r="D802"/>
  <c r="E802"/>
  <c r="D803"/>
  <c r="E803"/>
  <c r="D804"/>
  <c r="E804"/>
  <c r="D805"/>
  <c r="E805"/>
  <c r="D806"/>
  <c r="E806"/>
  <c r="D807"/>
  <c r="E807"/>
  <c r="D808"/>
  <c r="E808"/>
  <c r="D809"/>
  <c r="E809"/>
  <c r="D810"/>
  <c r="E810"/>
  <c r="D811"/>
  <c r="E811"/>
  <c r="D812"/>
  <c r="E812"/>
  <c r="D813"/>
  <c r="E813"/>
  <c r="D814"/>
  <c r="E814"/>
  <c r="D815"/>
  <c r="E815"/>
  <c r="D816"/>
  <c r="E816"/>
  <c r="D817"/>
  <c r="E817"/>
  <c r="D818"/>
  <c r="E818"/>
  <c r="D819"/>
  <c r="E819"/>
  <c r="D820"/>
  <c r="E820"/>
  <c r="D821"/>
  <c r="E821"/>
  <c r="D822"/>
  <c r="E822"/>
  <c r="D823"/>
  <c r="E823"/>
  <c r="D824"/>
  <c r="E824"/>
  <c r="D825"/>
  <c r="E825"/>
  <c r="D826"/>
  <c r="E826"/>
  <c r="D827"/>
  <c r="E827"/>
  <c r="D828"/>
  <c r="E828"/>
  <c r="D829"/>
  <c r="E829"/>
  <c r="D830"/>
  <c r="E830"/>
  <c r="D831"/>
  <c r="E831"/>
  <c r="D832"/>
  <c r="E832"/>
  <c r="D833"/>
  <c r="E833"/>
  <c r="D834"/>
  <c r="E834"/>
  <c r="D835"/>
  <c r="E835"/>
  <c r="D836"/>
  <c r="E836"/>
  <c r="D837"/>
  <c r="E837"/>
  <c r="D838"/>
  <c r="E838"/>
  <c r="D839"/>
  <c r="E839"/>
  <c r="D840"/>
  <c r="E840"/>
  <c r="D841"/>
  <c r="E841"/>
  <c r="D842"/>
  <c r="E842"/>
  <c r="D843"/>
  <c r="E843"/>
  <c r="D844"/>
  <c r="E844"/>
  <c r="D845"/>
  <c r="E845"/>
  <c r="D2"/>
  <c r="E2"/>
  <c r="L1211" l="1"/>
</calcChain>
</file>

<file path=xl/sharedStrings.xml><?xml version="1.0" encoding="utf-8"?>
<sst xmlns="http://schemas.openxmlformats.org/spreadsheetml/2006/main" count="5409" uniqueCount="662">
  <si>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</si>
  <si>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</si>
  <si>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</si>
  <si>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</si>
  <si>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</si>
  <si>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</si>
  <si>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</si>
  <si>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</si>
  <si>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01</t>
  </si>
  <si>
    <t>9121</t>
  </si>
  <si>
    <t>10000</t>
  </si>
  <si>
    <t>Retribuciones básicas.</t>
  </si>
  <si>
    <t>10001</t>
  </si>
  <si>
    <t>Otras remuneraciones.</t>
  </si>
  <si>
    <t>11000</t>
  </si>
  <si>
    <t>11001</t>
  </si>
  <si>
    <t>Retribuciones complementarias.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</si>
  <si>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</si>
  <si>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</si>
  <si>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</si>
  <si>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</si>
  <si>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</si>
  <si>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</si>
  <si>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</si>
  <si>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</si>
  <si>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</si>
  <si>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</si>
  <si>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22000</t>
  </si>
  <si>
    <t>Ordinario no inventariable.</t>
  </si>
  <si>
    <t>22001</t>
  </si>
  <si>
    <t>Prensa, revistas, libros y otras publicaciones.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</si>
  <si>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</si>
  <si>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</si>
  <si>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</si>
  <si>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</si>
  <si>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</si>
  <si>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</si>
  <si>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</si>
  <si>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</si>
  <si>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23020</t>
  </si>
  <si>
    <t>Dietas del personal no directivo</t>
  </si>
  <si>
    <t>23100</t>
  </si>
  <si>
    <t>23110</t>
  </si>
  <si>
    <t>23120</t>
  </si>
  <si>
    <t>Locomoción del personal no directivo.</t>
  </si>
  <si>
    <t>489</t>
  </si>
  <si>
    <t>Otras transf. a Familias e Instituciones sin fines de lucro.</t>
  </si>
  <si>
    <t>9201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</si>
  <si>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</si>
  <si>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</si>
  <si>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</si>
  <si>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</si>
  <si>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</si>
  <si>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</si>
  <si>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</si>
  <si>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</si>
  <si>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</si>
  <si>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</si>
  <si>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</si>
  <si>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</si>
  <si>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22605</t>
  </si>
  <si>
    <t>Gastos por responsabilidad patrimonial</t>
  </si>
  <si>
    <t>22699</t>
  </si>
  <si>
    <t>Otros gastos diversos</t>
  </si>
  <si>
    <t>22799</t>
  </si>
  <si>
    <t>Otros trabajos realizados por otras empresas y profes.</t>
  </si>
  <si>
    <t>9203</t>
  </si>
  <si>
    <t>12005</t>
  </si>
  <si>
    <t>Sueldos del Grupo E.</t>
  </si>
  <si>
    <t>13000</t>
  </si>
  <si>
    <t>13001</t>
  </si>
  <si>
    <t>Horas extraordinarias</t>
  </si>
  <si>
    <t>13002</t>
  </si>
  <si>
    <t>131</t>
  </si>
  <si>
    <t>Laboral temporal.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</si>
  <si>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</si>
  <si>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</si>
  <si>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</si>
  <si>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</si>
  <si>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</si>
  <si>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</si>
  <si>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</si>
  <si>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</si>
  <si>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</si>
  <si>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</si>
  <si>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</si>
  <si>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</si>
  <si>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</si>
  <si>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</si>
  <si>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</si>
  <si>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</si>
  <si>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9205</t>
  </si>
  <si>
    <t>22100</t>
  </si>
  <si>
    <t>Energía eléctrica.</t>
  </si>
  <si>
    <t>9206</t>
  </si>
  <si>
    <t>22706</t>
  </si>
  <si>
    <t>Estudios y trabajos técnicos.</t>
  </si>
  <si>
    <t>623</t>
  </si>
  <si>
    <t>Maquinaria, instalaciones técnicas y utillaje.</t>
  </si>
  <si>
    <t>9207</t>
  </si>
  <si>
    <t>233</t>
  </si>
  <si>
    <t>Otras indemnizaciones.</t>
  </si>
  <si>
    <t>463</t>
  </si>
  <si>
    <t>A Mancomunidades.</t>
  </si>
  <si>
    <t>466</t>
  </si>
  <si>
    <t>A otras Entidades que agrupen municipios.</t>
  </si>
  <si>
    <t>9312</t>
  </si>
  <si>
    <t>641</t>
  </si>
  <si>
    <t>Gastos en aplicaciones informáticas.</t>
  </si>
  <si>
    <t>02</t>
  </si>
  <si>
    <t>1501</t>
  </si>
  <si>
    <t>352</t>
  </si>
  <si>
    <t>Intereses de demora.</t>
  </si>
  <si>
    <t>74903</t>
  </si>
  <si>
    <t>Transf. a la Sociedad Municipal VIVA: proyecto 4 de Marzo</t>
  </si>
  <si>
    <t>74905</t>
  </si>
  <si>
    <t>83000</t>
  </si>
  <si>
    <t>83100</t>
  </si>
  <si>
    <t>Obras por cuenta de particulares</t>
  </si>
  <si>
    <t>1511</t>
  </si>
  <si>
    <t>22603</t>
  </si>
  <si>
    <t>1512</t>
  </si>
  <si>
    <t>600</t>
  </si>
  <si>
    <t>Inversiones en terrenos.</t>
  </si>
  <si>
    <t>609</t>
  </si>
  <si>
    <t>Otras invers nuevas en infraest y bienes dest al uso gral</t>
  </si>
  <si>
    <t>610</t>
  </si>
  <si>
    <t>622</t>
  </si>
  <si>
    <t>Edificios y otras construcciones.</t>
  </si>
  <si>
    <t>632</t>
  </si>
  <si>
    <t>633</t>
  </si>
  <si>
    <t>640</t>
  </si>
  <si>
    <t>Gastos en inversiones de carácter inmaterial.</t>
  </si>
  <si>
    <t>789</t>
  </si>
  <si>
    <t>Tran. capital a familias e instituciones sin fines de lucro.</t>
  </si>
  <si>
    <t>1532</t>
  </si>
  <si>
    <t>210</t>
  </si>
  <si>
    <t>Infraestructuras y bienes naturales.</t>
  </si>
  <si>
    <t>619</t>
  </si>
  <si>
    <t>Otras inver de reposic en infraest y bienes dest al uso gral</t>
  </si>
  <si>
    <t>1651</t>
  </si>
  <si>
    <t>9332</t>
  </si>
  <si>
    <t>212</t>
  </si>
  <si>
    <t>Reparación de edificios y otras construcciones.</t>
  </si>
  <si>
    <t>22102</t>
  </si>
  <si>
    <t>Gas.</t>
  </si>
  <si>
    <t>22700</t>
  </si>
  <si>
    <t>Limpieza y aseo.</t>
  </si>
  <si>
    <t>637</t>
  </si>
  <si>
    <t>Proyectos complejos.</t>
  </si>
  <si>
    <t>03</t>
  </si>
  <si>
    <t>2314</t>
  </si>
  <si>
    <t>48000</t>
  </si>
  <si>
    <t>Subvenciones a asociaciones y atenciones benéficas</t>
  </si>
  <si>
    <t>3411</t>
  </si>
  <si>
    <t>412</t>
  </si>
  <si>
    <t>Transf. corriente a la F.M. Deportes</t>
  </si>
  <si>
    <t>473</t>
  </si>
  <si>
    <t>Transferencias a Sociedades Anónimas Deportivas</t>
  </si>
  <si>
    <t>712</t>
  </si>
  <si>
    <t>Aportación capital F.M. Deportes</t>
  </si>
  <si>
    <t>4911</t>
  </si>
  <si>
    <t>626</t>
  </si>
  <si>
    <t>Equipos para procesos de información.</t>
  </si>
  <si>
    <t>636</t>
  </si>
  <si>
    <t>9200</t>
  </si>
  <si>
    <t>9204</t>
  </si>
  <si>
    <t>206</t>
  </si>
  <si>
    <t>Arrendamientos de equipos para procesos de información.</t>
  </si>
  <si>
    <t>216</t>
  </si>
  <si>
    <t>22002</t>
  </si>
  <si>
    <t>Material informático no inventariable.</t>
  </si>
  <si>
    <t>22200</t>
  </si>
  <si>
    <t>Servicios de Telecomunicaciones.</t>
  </si>
  <si>
    <t>625</t>
  </si>
  <si>
    <t>Mobiliario.</t>
  </si>
  <si>
    <t>9231</t>
  </si>
  <si>
    <t>22201</t>
  </si>
  <si>
    <t>Postales.</t>
  </si>
  <si>
    <t>9241</t>
  </si>
  <si>
    <t>202</t>
  </si>
  <si>
    <t>Arrendamientos de edificios y otras construcciones.</t>
  </si>
  <si>
    <t>22609</t>
  </si>
  <si>
    <t>Actividades culturales y deportivas</t>
  </si>
  <si>
    <t>22701</t>
  </si>
  <si>
    <t>Seguridad.</t>
  </si>
  <si>
    <t>481</t>
  </si>
  <si>
    <t>Premios, becas, etc.</t>
  </si>
  <si>
    <t>635</t>
  </si>
  <si>
    <t>9333</t>
  </si>
  <si>
    <t>04</t>
  </si>
  <si>
    <t>0111</t>
  </si>
  <si>
    <t>310</t>
  </si>
  <si>
    <t>Intereses.</t>
  </si>
  <si>
    <t>913</t>
  </si>
  <si>
    <t>Amort de prést a l/p de entes de fuera del sector público.</t>
  </si>
  <si>
    <t>2411</t>
  </si>
  <si>
    <t>224</t>
  </si>
  <si>
    <t>Primas de seguros.</t>
  </si>
  <si>
    <t>44903</t>
  </si>
  <si>
    <t>Transferencia a VIVA de la Agencia de Innovación</t>
  </si>
  <si>
    <t>44904</t>
  </si>
  <si>
    <t>Transferencia a AUVASA de la Agencia de Innovación</t>
  </si>
  <si>
    <t>470</t>
  </si>
  <si>
    <t>Subvenciones para fomento del empleo.</t>
  </si>
  <si>
    <t>482</t>
  </si>
  <si>
    <t>Transf. a fundaciones, instituciones y otras entidades</t>
  </si>
  <si>
    <t>624</t>
  </si>
  <si>
    <t>Elementos de transporte.</t>
  </si>
  <si>
    <t>3121</t>
  </si>
  <si>
    <t>22106</t>
  </si>
  <si>
    <t>Productos farmacéuticos y material sanitario.</t>
  </si>
  <si>
    <t>4314</t>
  </si>
  <si>
    <t>467</t>
  </si>
  <si>
    <t>A Consorcios.</t>
  </si>
  <si>
    <t>9202</t>
  </si>
  <si>
    <t>150</t>
  </si>
  <si>
    <t>Productividad.</t>
  </si>
  <si>
    <t>16000</t>
  </si>
  <si>
    <t>Seguridad Social.</t>
  </si>
  <si>
    <t>16104</t>
  </si>
  <si>
    <t>Indemnización al personal lab. por jubilaciones anticipadas.</t>
  </si>
  <si>
    <t>16105</t>
  </si>
  <si>
    <t>Pensiones a cargo de la Entidad local.</t>
  </si>
  <si>
    <t>16204</t>
  </si>
  <si>
    <t>Acción social.</t>
  </si>
  <si>
    <t>16205</t>
  </si>
  <si>
    <t>Seguros.</t>
  </si>
  <si>
    <t>83001</t>
  </si>
  <si>
    <t>Anticipos al personal</t>
  </si>
  <si>
    <t>83101</t>
  </si>
  <si>
    <t>Prestamos al personal</t>
  </si>
  <si>
    <t>9208</t>
  </si>
  <si>
    <t>16200</t>
  </si>
  <si>
    <t>Formación y perfeccionamiento del personal.</t>
  </si>
  <si>
    <t>9209</t>
  </si>
  <si>
    <t>9291</t>
  </si>
  <si>
    <t>500</t>
  </si>
  <si>
    <t>Fondo de Contingencia</t>
  </si>
  <si>
    <t>9311</t>
  </si>
  <si>
    <t>225</t>
  </si>
  <si>
    <t>Tributos.</t>
  </si>
  <si>
    <t>9321</t>
  </si>
  <si>
    <t>215</t>
  </si>
  <si>
    <t>9331</t>
  </si>
  <si>
    <t>83002</t>
  </si>
  <si>
    <t>Daños en bienes asegurados</t>
  </si>
  <si>
    <t>9341</t>
  </si>
  <si>
    <t>06</t>
  </si>
  <si>
    <t>2315</t>
  </si>
  <si>
    <t>22611</t>
  </si>
  <si>
    <t>Plan contra la violencia de género</t>
  </si>
  <si>
    <t>22613</t>
  </si>
  <si>
    <t>Plan Igualdad de Oportunidades</t>
  </si>
  <si>
    <t>22614</t>
  </si>
  <si>
    <t>Plan Infancia</t>
  </si>
  <si>
    <t>639</t>
  </si>
  <si>
    <t>Otras inver de reposición asoc al func operat de los serv</t>
  </si>
  <si>
    <t>3202</t>
  </si>
  <si>
    <t>3231</t>
  </si>
  <si>
    <t>3261</t>
  </si>
  <si>
    <t>3321</t>
  </si>
  <si>
    <t>629</t>
  </si>
  <si>
    <t>Otras inv nuevas asoc al funcionam operativo de los serv</t>
  </si>
  <si>
    <t>9334</t>
  </si>
  <si>
    <t>07</t>
  </si>
  <si>
    <t>1611</t>
  </si>
  <si>
    <t>22101</t>
  </si>
  <si>
    <t>Agua.</t>
  </si>
  <si>
    <t>1621</t>
  </si>
  <si>
    <t>204</t>
  </si>
  <si>
    <t>Arrendamientos de material de transporte.</t>
  </si>
  <si>
    <t>219</t>
  </si>
  <si>
    <t>Otro inmovilizado material.</t>
  </si>
  <si>
    <t>634</t>
  </si>
  <si>
    <t>1623</t>
  </si>
  <si>
    <t>1631</t>
  </si>
  <si>
    <t>1701</t>
  </si>
  <si>
    <t>1711</t>
  </si>
  <si>
    <t>22113</t>
  </si>
  <si>
    <t>Manutención de animales.</t>
  </si>
  <si>
    <t>1721</t>
  </si>
  <si>
    <t>3111</t>
  </si>
  <si>
    <t>4312</t>
  </si>
  <si>
    <t>82091</t>
  </si>
  <si>
    <t>Anticipos a entidades del sector público municipal</t>
  </si>
  <si>
    <t>9335</t>
  </si>
  <si>
    <t>08</t>
  </si>
  <si>
    <t>1301</t>
  </si>
  <si>
    <t>1321</t>
  </si>
  <si>
    <t>124</t>
  </si>
  <si>
    <t>Retrib. de funcionarios en prácticas.</t>
  </si>
  <si>
    <t>1341</t>
  </si>
  <si>
    <t>479</t>
  </si>
  <si>
    <t>Otras subvenciones a Empresas privadas.</t>
  </si>
  <si>
    <t>1351</t>
  </si>
  <si>
    <t>1361</t>
  </si>
  <si>
    <t>22105</t>
  </si>
  <si>
    <t>Productos alimenticios.</t>
  </si>
  <si>
    <t>4411</t>
  </si>
  <si>
    <t>44901</t>
  </si>
  <si>
    <t>Aportación corriente a AUVASA</t>
  </si>
  <si>
    <t>9336</t>
  </si>
  <si>
    <t>09</t>
  </si>
  <si>
    <t>3301</t>
  </si>
  <si>
    <t>3341</t>
  </si>
  <si>
    <t>411</t>
  </si>
  <si>
    <t>Transf. corriente a la F.M. Cultura</t>
  </si>
  <si>
    <t>413</t>
  </si>
  <si>
    <t>Transf. corriente a la F.M. SEMINCI</t>
  </si>
  <si>
    <t>711</t>
  </si>
  <si>
    <t>Aportación capital a F.M. Cultura</t>
  </si>
  <si>
    <t>771</t>
  </si>
  <si>
    <t>A empresas privadas.</t>
  </si>
  <si>
    <t>4321</t>
  </si>
  <si>
    <t>44902</t>
  </si>
  <si>
    <t>Aportación corriente a la sociedad mixta de Turismo</t>
  </si>
  <si>
    <t>74902</t>
  </si>
  <si>
    <t>Aportación de capital a la sociedad mixta de Turismo</t>
  </si>
  <si>
    <t>9337</t>
  </si>
  <si>
    <t>10</t>
  </si>
  <si>
    <t>2311</t>
  </si>
  <si>
    <t>143</t>
  </si>
  <si>
    <t>Otro personal.</t>
  </si>
  <si>
    <t>48001</t>
  </si>
  <si>
    <t>Atenc. beneficas ayuda a familias</t>
  </si>
  <si>
    <t>48002</t>
  </si>
  <si>
    <t>2312</t>
  </si>
  <si>
    <t>22612</t>
  </si>
  <si>
    <t>Plan Solidaridad</t>
  </si>
  <si>
    <t>22615</t>
  </si>
  <si>
    <t>Plan Municipal Drogas</t>
  </si>
  <si>
    <t>22616</t>
  </si>
  <si>
    <t>Plan Municipal Inmigración</t>
  </si>
  <si>
    <t>22617</t>
  </si>
  <si>
    <t>Plan de Accesibilidad</t>
  </si>
  <si>
    <t>490</t>
  </si>
  <si>
    <t>Al exterior.</t>
  </si>
  <si>
    <t>2313</t>
  </si>
  <si>
    <t>2412</t>
  </si>
  <si>
    <t>DENOMINACIÓN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</si>
  <si>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</si>
  <si>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</si>
  <si>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</si>
  <si>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</si>
  <si>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</si>
  <si>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</si>
  <si>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</si>
  <si>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</si>
  <si>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</si>
  <si>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</si>
  <si>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</si>
  <si>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</si>
  <si>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1</t>
  </si>
  <si>
    <t>Total 9121</t>
  </si>
  <si>
    <t>Total 9201</t>
  </si>
  <si>
    <t>Total 9203</t>
  </si>
  <si>
    <t>Total 9205</t>
  </si>
  <si>
    <t>Total 9206</t>
  </si>
  <si>
    <t>Total 9207</t>
  </si>
  <si>
    <t>Total 9312</t>
  </si>
  <si>
    <t>Total 1501</t>
  </si>
  <si>
    <t>Total 1511</t>
  </si>
  <si>
    <t>Total 1532</t>
  </si>
  <si>
    <t>Total 1651</t>
  </si>
  <si>
    <t>Total 9332</t>
  </si>
  <si>
    <t>Total 2314</t>
  </si>
  <si>
    <t>Total 9200</t>
  </si>
  <si>
    <t>Total 9204</t>
  </si>
  <si>
    <t>Total 9231</t>
  </si>
  <si>
    <t>Total 9241</t>
  </si>
  <si>
    <t>Total 2411</t>
  </si>
  <si>
    <t>Total 3121</t>
  </si>
  <si>
    <t>Total 9202</t>
  </si>
  <si>
    <t>Total 9208</t>
  </si>
  <si>
    <t>Total 9209</t>
  </si>
  <si>
    <t>Total 9311</t>
  </si>
  <si>
    <t>Total 9321</t>
  </si>
  <si>
    <t>Total 9331</t>
  </si>
  <si>
    <t>Total 9341</t>
  </si>
  <si>
    <t>Total 2315</t>
  </si>
  <si>
    <t>Total 3202</t>
  </si>
  <si>
    <t>Total 3231</t>
  </si>
  <si>
    <t>Total 3321</t>
  </si>
  <si>
    <t>Total 1611</t>
  </si>
  <si>
    <t>Total 1621</t>
  </si>
  <si>
    <t>Total 1631</t>
  </si>
  <si>
    <t>Total 1701</t>
  </si>
  <si>
    <t>Total 1711</t>
  </si>
  <si>
    <t>Total 1721</t>
  </si>
  <si>
    <t>Total 3111</t>
  </si>
  <si>
    <t>Total 4312</t>
  </si>
  <si>
    <t>Total 1301</t>
  </si>
  <si>
    <t>Total 1321</t>
  </si>
  <si>
    <t>Total 1341</t>
  </si>
  <si>
    <t>Total 1351</t>
  </si>
  <si>
    <t>Total 1361</t>
  </si>
  <si>
    <t>Total 3301</t>
  </si>
  <si>
    <t>Total 3341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</si>
  <si>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</si>
  <si>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</si>
  <si>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</si>
  <si>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</si>
  <si>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</si>
  <si>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</si>
  <si>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</si>
  <si>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</si>
  <si>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</si>
  <si>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</si>
  <si>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Grado Ejecución</t>
  </si>
  <si>
    <t>Denominación</t>
  </si>
  <si>
    <t>9338</t>
  </si>
  <si>
    <t>% ejecutado OR / CT</t>
  </si>
  <si>
    <t>74901</t>
  </si>
  <si>
    <t>Aportación de capital a AUVASA</t>
  </si>
  <si>
    <t>1331</t>
  </si>
  <si>
    <t>Anuncios por cuenta de particulares</t>
  </si>
  <si>
    <t>82190</t>
  </si>
  <si>
    <t>A otros subsectores.</t>
  </si>
  <si>
    <t>Transf de capital a VIVA</t>
  </si>
  <si>
    <t>44905</t>
  </si>
  <si>
    <t>Transferencia corriente a VIVA</t>
  </si>
  <si>
    <t>22608</t>
  </si>
  <si>
    <t>Servicios bancarios</t>
  </si>
  <si>
    <t>120</t>
  </si>
  <si>
    <t>Publicación en Diarios Oficiales</t>
  </si>
  <si>
    <t>3232</t>
  </si>
  <si>
    <t>222</t>
  </si>
  <si>
    <t>Comunicaciones.</t>
  </si>
  <si>
    <t>209</t>
  </si>
  <si>
    <t>Cánones.</t>
  </si>
  <si>
    <t>85090</t>
  </si>
  <si>
    <t>Otras adquisiciones de acciones dentro del sector público.</t>
  </si>
  <si>
    <t>Atenc. beneficas para transeuntes</t>
  </si>
  <si>
    <t>Suministro de gas</t>
  </si>
  <si>
    <t>Total 3232</t>
  </si>
  <si>
    <t>9121 Órganos de Gobierno</t>
  </si>
  <si>
    <t>9201 Secretaría General</t>
  </si>
  <si>
    <t>9203 Unidad de Régimen Interior</t>
  </si>
  <si>
    <t>9205 Imprenta Municipal</t>
  </si>
  <si>
    <t>9206 Archivo Municipal</t>
  </si>
  <si>
    <t>9207 Gobierno y Relaciones</t>
  </si>
  <si>
    <t>9312 Intervención General</t>
  </si>
  <si>
    <t>1501 Dirección del Área de Urbanismo</t>
  </si>
  <si>
    <t>1511 Planificación y Gestión del Urbanismo</t>
  </si>
  <si>
    <t>1512 Conservación y Ampliación del Patrimonio Municipal del Suelo</t>
  </si>
  <si>
    <t>1532 Pavimentación de vías públicas y otros servicios urbanísticos</t>
  </si>
  <si>
    <t>1651 Alumbrado Público</t>
  </si>
  <si>
    <t>9332 Mantenimiento de Edificios e Instalaciones</t>
  </si>
  <si>
    <t>2314 Centro de programas juveniles</t>
  </si>
  <si>
    <t>3411 Promoción y Fomento del Deportes</t>
  </si>
  <si>
    <t>4911 Sociedad de la Información</t>
  </si>
  <si>
    <t>9200 Dirección del Área de Participación Ciudadana</t>
  </si>
  <si>
    <t>9204 Tecnolog. de Información y Comunicación</t>
  </si>
  <si>
    <t xml:space="preserve">9231 Información, Registro y Gestión del Padrón </t>
  </si>
  <si>
    <t>9241 Participación Ciudadana</t>
  </si>
  <si>
    <t>9333 Patrimonio I.F.S. Area 03</t>
  </si>
  <si>
    <t>0111 Deuda Pública</t>
  </si>
  <si>
    <t>2411 Agencia de Innovación y Desarrollo Económico</t>
  </si>
  <si>
    <t>3121 Prevención y Salud Laboral</t>
  </si>
  <si>
    <t xml:space="preserve">4314 Fomento del Comercio </t>
  </si>
  <si>
    <t>9202 Gestión de Recursos Humanos</t>
  </si>
  <si>
    <t>9208 Innovación y Formación Continua</t>
  </si>
  <si>
    <t>9209 Dirección del Área de Hacienda</t>
  </si>
  <si>
    <t>9291 Imprevistos y contingencias de ejecución</t>
  </si>
  <si>
    <t>9311 Planificación Económico-financiera</t>
  </si>
  <si>
    <t>9321 Gestión Ingresos e Inspección</t>
  </si>
  <si>
    <t>9331 Gestión del Patrimonio</t>
  </si>
  <si>
    <t>9341 Tesorería y Recaudación</t>
  </si>
  <si>
    <t>2315 Politicas de Igualdad e infancia</t>
  </si>
  <si>
    <t>3232 Conservación centros de educación infantil y primaria</t>
  </si>
  <si>
    <t>3202 Dirección del Área de Educación</t>
  </si>
  <si>
    <t>3231 Escuelas Infantiles</t>
  </si>
  <si>
    <t>3261 Servicios Complementarios Educación</t>
  </si>
  <si>
    <t>3321 Bibliotecas Públicas</t>
  </si>
  <si>
    <t>9334 Patrimonio I.F.S. Area 06</t>
  </si>
  <si>
    <t>1611 Control del Ciclo Integral del Agua</t>
  </si>
  <si>
    <t>1621 Servicio de Limpieza</t>
  </si>
  <si>
    <t>1623 Tratamiento de residuos</t>
  </si>
  <si>
    <t>1631 Limpieza viaria</t>
  </si>
  <si>
    <t>1701 Dirección del Área de M. Ambiente</t>
  </si>
  <si>
    <t>1711 Parques y Jardines</t>
  </si>
  <si>
    <t>1721 Protección del Medio Ambiente</t>
  </si>
  <si>
    <t>3111 Protección de la Salubridad Pública</t>
  </si>
  <si>
    <t>4312 Mercados, abastos y lonjas</t>
  </si>
  <si>
    <t>9335 Patrimonio I.F.S. Area 07</t>
  </si>
  <si>
    <t>1301 Dirección del Área de Seguridad</t>
  </si>
  <si>
    <t>1321 Policía Municipal</t>
  </si>
  <si>
    <t>1331 Ordenación del trafico y del estacionamiento</t>
  </si>
  <si>
    <t>1341 Movilidad</t>
  </si>
  <si>
    <t>1351 Protección Civil</t>
  </si>
  <si>
    <t>1361 Prevención y Extinción Incendios</t>
  </si>
  <si>
    <t>4411 Transporte colectivo urbano de viajeros</t>
  </si>
  <si>
    <t>9336 Patrimonio I.F.S. Area 08</t>
  </si>
  <si>
    <t>3301 Dirección del Área de Cultura</t>
  </si>
  <si>
    <t>3341 Coordinación de políticas culturales</t>
  </si>
  <si>
    <t>4321 Turismo</t>
  </si>
  <si>
    <t>9337 Patrimonio I.F.S. Area 09</t>
  </si>
  <si>
    <t>2311 Intervención social</t>
  </si>
  <si>
    <t>2312 Iniciativas sociales</t>
  </si>
  <si>
    <t>2313 Dirección del Área de Servicios Sociales</t>
  </si>
  <si>
    <t>2412 Formación para el Empleo</t>
  </si>
  <si>
    <t>9338 Patrimonio I.F.S. Area 10</t>
  </si>
  <si>
    <t>Órganos de Gobierno</t>
  </si>
  <si>
    <t>Total Órganos de Gobierno</t>
  </si>
  <si>
    <t>Secretaría General</t>
  </si>
  <si>
    <t>Total Secretaría General</t>
  </si>
  <si>
    <t>Unidad de Régimen Interior</t>
  </si>
  <si>
    <t>Total Unidad de Régimen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</si>
  <si>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</si>
  <si>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</si>
  <si>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</si>
  <si>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</si>
  <si>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</si>
  <si>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</si>
  <si>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Intervención General</t>
  </si>
  <si>
    <t>Total Intervención General</t>
  </si>
  <si>
    <t>Dirección del Área de Urbanismo</t>
  </si>
  <si>
    <t>Total Dirección del Área de Urbanismo</t>
  </si>
  <si>
    <t>Planificación y Gestión del Urbanismo</t>
  </si>
  <si>
    <t>Total Planificación y Gestión del Urbanismo</t>
  </si>
  <si>
    <t>Pavimentación de vías públicas y otros servicios urbanísticos</t>
  </si>
  <si>
    <t>Total Pavimentación de vías públicas y otros servicios urbanísticos</t>
  </si>
  <si>
    <t>Alumbrado Público</t>
  </si>
  <si>
    <t>Total Alumbrado Público</t>
  </si>
  <si>
    <t>Mantenimiento de Edificios e Instalaciones</t>
  </si>
  <si>
    <t>Total Mantenimiento de Edificios e Instalaciones</t>
  </si>
  <si>
    <t>Centro de programas juveniles</t>
  </si>
  <si>
    <t>Total Centro de programas juveniles</t>
  </si>
  <si>
    <t>Dirección del Área de Participación Ciudadana</t>
  </si>
  <si>
    <t>Total Dirección del Área de Participación Ciudadana</t>
  </si>
  <si>
    <t>Tecnolog. de Información y Comunicación</t>
  </si>
  <si>
    <t>Total Tecnolog. de Información y Comunicación</t>
  </si>
  <si>
    <t xml:space="preserve">Información, Registro y Gestión del Padrón </t>
  </si>
  <si>
    <t xml:space="preserve">Total Información, Registro y Gestión del Padrón </t>
  </si>
  <si>
    <t>Participación Ciudadana</t>
  </si>
  <si>
    <t>Total Participación Ciudadana</t>
  </si>
  <si>
    <t>Agencia de Innovación y Desarrollo Económico</t>
  </si>
  <si>
    <t>Total Agencia de Innovación y Desarrollo Económico</t>
  </si>
  <si>
    <t>Prevención y Salud Laboral</t>
  </si>
  <si>
    <t>Total Prevención y Salud Laboral</t>
  </si>
  <si>
    <t>Gestión de Recursos Humanos</t>
  </si>
  <si>
    <t>Total Gestión de Recursos Humanos</t>
  </si>
  <si>
    <t>Innovación y Formación Continua</t>
  </si>
  <si>
    <t>Total Innovación y Formación Continua</t>
  </si>
  <si>
    <t>Dirección del Área de Hacienda</t>
  </si>
  <si>
    <t>Total Dirección del Área de Hacienda</t>
  </si>
  <si>
    <t>Planificación Económico-financiera</t>
  </si>
  <si>
    <t>Total Planificación Económico-financiera</t>
  </si>
  <si>
    <t>Gestión Ingresos e Inspección</t>
  </si>
  <si>
    <t>Total Gestión Ingresos e Inspección</t>
  </si>
  <si>
    <t>Gestión del Patrimonio</t>
  </si>
  <si>
    <t>Total Gestión del Patrimonio</t>
  </si>
  <si>
    <t>Tesorería y Recaudación</t>
  </si>
  <si>
    <t>Total Tesorería y Recaudación</t>
  </si>
  <si>
    <t>Politicas de Igualdad e infancia</t>
  </si>
  <si>
    <t>Total Politicas de Igualdad e infancia</t>
  </si>
  <si>
    <t>Dirección del Área de Educación</t>
  </si>
  <si>
    <t>Total Dirección del Área de Educación</t>
  </si>
  <si>
    <t>Escuelas Infantiles</t>
  </si>
  <si>
    <t>Total Escuelas Infantiles</t>
  </si>
  <si>
    <t>Bibliotecas Públicas</t>
  </si>
  <si>
    <t>Total Bibliotecas Públicas</t>
  </si>
  <si>
    <t>Conservación centros de educación infantil y primaria</t>
  </si>
  <si>
    <t>Total Conservación centros de educación infantil y primaria</t>
  </si>
  <si>
    <t>Control del Ciclo Integral del Agua</t>
  </si>
  <si>
    <t>Total Control del Ciclo Integral del Agua</t>
  </si>
  <si>
    <t>Servicio de Limpieza</t>
  </si>
  <si>
    <t>Total Servicio de Limpieza</t>
  </si>
  <si>
    <t>Limpieza viaria</t>
  </si>
  <si>
    <t>Total Limpieza viaria</t>
  </si>
  <si>
    <t>Dirección del Área de M. Ambiente</t>
  </si>
  <si>
    <t>Total Dirección del Área de M. Ambiente</t>
  </si>
  <si>
    <t>Parques y Jardines</t>
  </si>
  <si>
    <t>Total Parques y Jardines</t>
  </si>
  <si>
    <t>Protección del Medio Ambiente</t>
  </si>
  <si>
    <t>Total Protección del Medio Ambiente</t>
  </si>
  <si>
    <t>Protección de la Salubridad Pública</t>
  </si>
  <si>
    <t>Total Protección de la Salubridad Pública</t>
  </si>
  <si>
    <t>Mercados, abastos y lonjas</t>
  </si>
  <si>
    <t>Total Mercados, abastos y lonjas</t>
  </si>
  <si>
    <t>Dirección del Área de Seguridad</t>
  </si>
  <si>
    <t>Total Dirección del Área de Seguridad</t>
  </si>
  <si>
    <t>Policía Municipal</t>
  </si>
  <si>
    <t>Total Policía Municipal</t>
  </si>
  <si>
    <t>Movilidad</t>
  </si>
  <si>
    <t>Total Movilidad</t>
  </si>
  <si>
    <t>Protección Civil</t>
  </si>
  <si>
    <t>Total Protección Civil</t>
  </si>
  <si>
    <t>Prevención y Extinción Incendios</t>
  </si>
  <si>
    <t>Total Prevención y Extinción Incendios</t>
  </si>
  <si>
    <t>Dirección del Área de Cultura</t>
  </si>
  <si>
    <t>Total Dirección del Área de Cultura</t>
  </si>
  <si>
    <t>Coordinación de políticas culturales</t>
  </si>
  <si>
    <t>Total Coordinación de políticas culturales</t>
  </si>
  <si>
    <t>Intervención social</t>
  </si>
  <si>
    <t>Total Intervención social</t>
  </si>
  <si>
    <t>Iniciativas sociales</t>
  </si>
  <si>
    <t>Total Iniciativas sociales</t>
  </si>
  <si>
    <t>Dirección del Área de Servicios Sociales</t>
  </si>
  <si>
    <t>Total Dirección del Área de Servicios Sociales</t>
  </si>
  <si>
    <t>Formación para el Empleo</t>
  </si>
  <si>
    <t>Total Formación para el Empleo</t>
  </si>
  <si>
    <t>2</t>
  </si>
  <si>
    <t>4</t>
  </si>
  <si>
    <t>8</t>
  </si>
  <si>
    <t>6</t>
  </si>
  <si>
    <t>3</t>
  </si>
  <si>
    <t>7</t>
  </si>
  <si>
    <t>Conservación y Ampliación del Patrimonio Municipal del Suelo</t>
  </si>
  <si>
    <t>Total Conservación y Ampliación del Patrimonio Municipal del Suelo</t>
  </si>
  <si>
    <t>Total 1512</t>
  </si>
  <si>
    <t>Promoción y Fomento del Deportes</t>
  </si>
  <si>
    <t>Total Promoción y Fomento del Deportes</t>
  </si>
  <si>
    <t>Total 3411</t>
  </si>
  <si>
    <t>Sociedad de la Información</t>
  </si>
  <si>
    <t>Total Sociedad de la Información</t>
  </si>
  <si>
    <t>Total 4911</t>
  </si>
  <si>
    <t>Patrimonio I.F.S. Area 03</t>
  </si>
  <si>
    <t>Total Patrimonio I.F.S. Area 03</t>
  </si>
  <si>
    <t>Total 9333</t>
  </si>
  <si>
    <t>Deuda Pública</t>
  </si>
  <si>
    <t>9</t>
  </si>
  <si>
    <t>Total Deuda Pública</t>
  </si>
  <si>
    <t>Total 0111</t>
  </si>
  <si>
    <t xml:space="preserve">Fomento del Comercio </t>
  </si>
  <si>
    <t xml:space="preserve">Total Fomento del Comercio </t>
  </si>
  <si>
    <t>Total 4314</t>
  </si>
  <si>
    <t>Imprevistos y contingencias de ejecución</t>
  </si>
  <si>
    <t>5</t>
  </si>
  <si>
    <t>Total Imprevistos y contingencias de ejecución</t>
  </si>
  <si>
    <t>Total 9291</t>
  </si>
  <si>
    <t>Servicios Complementarios Educación</t>
  </si>
  <si>
    <t>Total Servicios Complementarios Educación</t>
  </si>
  <si>
    <t>Total 3261</t>
  </si>
  <si>
    <t>Patrimonio I.F.S. Area 06</t>
  </si>
  <si>
    <t>Total Patrimonio I.F.S. Area 06</t>
  </si>
  <si>
    <t>Total 9334</t>
  </si>
  <si>
    <t>Tratamiento de residuos</t>
  </si>
  <si>
    <t>Total Tratamiento de residuos</t>
  </si>
  <si>
    <t>Total 1623</t>
  </si>
  <si>
    <t>Patrimonio I.F.S. Area 07</t>
  </si>
  <si>
    <t>Total Patrimonio I.F.S. Area 07</t>
  </si>
  <si>
    <t>Total 9335</t>
  </si>
  <si>
    <t>Ordenación del trafico y del estacionamiento</t>
  </si>
  <si>
    <t>Total Ordenación del trafico y del estacionamiento</t>
  </si>
  <si>
    <t>Total 1331</t>
  </si>
  <si>
    <t>Transporte colectivo urbano de viajeros</t>
  </si>
  <si>
    <t>Total Transporte colectivo urbano de viajeros</t>
  </si>
  <si>
    <t>Total 4411</t>
  </si>
  <si>
    <t>Patrimonio I.F.S. Area 08</t>
  </si>
  <si>
    <t>Total Patrimonio I.F.S. Area 08</t>
  </si>
  <si>
    <t>Total 9336</t>
  </si>
  <si>
    <t>Turismo</t>
  </si>
  <si>
    <t>Total Turismo</t>
  </si>
  <si>
    <t>Total 4321</t>
  </si>
  <si>
    <t>Patrimonio I.F.S. Area 09</t>
  </si>
  <si>
    <t>Total Patrimonio I.F.S. Area 09</t>
  </si>
  <si>
    <t>Total 9337</t>
  </si>
  <si>
    <t>Patrimonio I.F.S. Area 10</t>
  </si>
  <si>
    <t>Total Patrimonio I.F.S. Area 10</t>
  </si>
  <si>
    <t>Total 9338</t>
  </si>
</sst>
</file>

<file path=xl/styles.xml><?xml version="1.0" encoding="utf-8"?>
<styleSheet xmlns="http://schemas.openxmlformats.org/spreadsheetml/2006/main">
  <fonts count="9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0"/>
      <color indexed="8"/>
      <name val="Arial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25">
    <xf numFmtId="0" fontId="0" fillId="0" borderId="0" xfId="0" applyNumberForma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right" vertical="center"/>
    </xf>
    <xf numFmtId="0" fontId="2" fillId="0" borderId="0" xfId="0" applyNumberFormat="1" applyFont="1" applyFill="1" applyBorder="1" applyAlignment="1" applyProtection="1">
      <alignment horizontal="center"/>
    </xf>
    <xf numFmtId="10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0" borderId="0" xfId="0" applyNumberFormat="1" applyFont="1" applyFill="1" applyBorder="1" applyAlignment="1" applyProtection="1"/>
    <xf numFmtId="0" fontId="6" fillId="0" borderId="0" xfId="1" applyNumberFormat="1" applyFont="1" applyFill="1" applyBorder="1" applyAlignment="1">
      <alignment wrapText="1"/>
    </xf>
    <xf numFmtId="0" fontId="6" fillId="0" borderId="0" xfId="1" applyNumberFormat="1" applyFont="1" applyFill="1" applyBorder="1" applyAlignment="1">
      <alignment vertical="center" wrapText="1"/>
    </xf>
    <xf numFmtId="0" fontId="6" fillId="0" borderId="0" xfId="1" applyNumberFormat="1" applyFont="1" applyFill="1" applyBorder="1" applyAlignment="1">
      <alignment vertical="top" wrapText="1"/>
    </xf>
    <xf numFmtId="0" fontId="6" fillId="0" borderId="0" xfId="1" applyNumberFormat="1" applyFont="1" applyFill="1" applyBorder="1"/>
    <xf numFmtId="0" fontId="6" fillId="0" borderId="0" xfId="1" applyNumberFormat="1" applyFont="1" applyFill="1" applyBorder="1" applyAlignment="1">
      <alignment horizontal="left" vertical="top" wrapText="1"/>
    </xf>
    <xf numFmtId="1" fontId="4" fillId="0" borderId="0" xfId="2" applyNumberFormat="1" applyFont="1"/>
    <xf numFmtId="49" fontId="4" fillId="0" borderId="0" xfId="2" applyNumberFormat="1" applyFont="1"/>
    <xf numFmtId="4" fontId="4" fillId="0" borderId="0" xfId="2" applyNumberFormat="1" applyFont="1"/>
    <xf numFmtId="0" fontId="8" fillId="0" borderId="0" xfId="0" applyNumberFormat="1" applyFont="1" applyFill="1" applyBorder="1" applyAlignment="1" applyProtection="1"/>
    <xf numFmtId="0" fontId="8" fillId="0" borderId="0" xfId="0" pivotButton="1" applyNumberFormat="1" applyFont="1" applyFill="1" applyBorder="1" applyAlignment="1" applyProtection="1"/>
    <xf numFmtId="4" fontId="8" fillId="0" borderId="0" xfId="0" applyNumberFormat="1" applyFont="1" applyFill="1" applyBorder="1" applyAlignment="1" applyProtection="1"/>
    <xf numFmtId="10" fontId="8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 wrapText="1"/>
    </xf>
  </cellXfs>
  <cellStyles count="3">
    <cellStyle name="Normal" xfId="0" builtinId="0"/>
    <cellStyle name="Normal 2" xfId="1"/>
    <cellStyle name="Normal_Ejecución 1º trimestre" xfId="2"/>
  </cellStyles>
  <dxfs count="12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2866.579885763887" createdVersion="3" refreshedVersion="3" recordCount="1208">
  <cacheSource type="worksheet">
    <worksheetSource ref="A1:M1209" sheet="Ejecución 1º trimestre"/>
  </cacheSource>
  <cacheFields count="14">
    <cacheField name="Org." numFmtId="1">
      <sharedItems count="9">
        <s v="01"/>
        <s v="02"/>
        <s v="03"/>
        <s v="04"/>
        <s v="06"/>
        <s v="07"/>
        <s v="08"/>
        <s v="09"/>
        <s v="10"/>
      </sharedItems>
    </cacheField>
    <cacheField name="Prog." numFmtId="1">
      <sharedItems count="68">
        <s v="9121"/>
        <s v="9201"/>
        <s v="9203"/>
        <s v="9205"/>
        <s v="9206"/>
        <s v="9207"/>
        <s v="9312"/>
        <s v="1501"/>
        <s v="1511"/>
        <s v="1512"/>
        <s v="1532"/>
        <s v="1651"/>
        <s v="9332"/>
        <s v="2314"/>
        <s v="3411"/>
        <s v="4911"/>
        <s v="9200"/>
        <s v="9204"/>
        <s v="9231"/>
        <s v="9241"/>
        <s v="9333"/>
        <s v="0111"/>
        <s v="2411"/>
        <s v="3121"/>
        <s v="4314"/>
        <s v="9202"/>
        <s v="9208"/>
        <s v="9209"/>
        <s v="9291"/>
        <s v="9311"/>
        <s v="9321"/>
        <s v="9331"/>
        <s v="9341"/>
        <s v="2315"/>
        <s v="3202"/>
        <s v="3231"/>
        <s v="3232"/>
        <s v="3261"/>
        <s v="3321"/>
        <s v="9334"/>
        <s v="1611"/>
        <s v="1621"/>
        <s v="1623"/>
        <s v="1631"/>
        <s v="1701"/>
        <s v="1711"/>
        <s v="1721"/>
        <s v="3111"/>
        <s v="4312"/>
        <s v="9335"/>
        <s v="1301"/>
        <s v="1321"/>
        <s v="1331"/>
        <s v="1341"/>
        <s v="1351"/>
        <s v="1361"/>
        <s v="4411"/>
        <s v="9336"/>
        <s v="3301"/>
        <s v="3341"/>
        <s v="4321"/>
        <s v="9337"/>
        <s v="2311"/>
        <s v="2312"/>
        <s v="2313"/>
        <s v="2412"/>
        <s v="9338"/>
        <s v="3201" u="1"/>
      </sharedItems>
    </cacheField>
    <cacheField name="Denominación" numFmtId="0">
      <sharedItems containsBlank="1" count="117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Conservación y Ampliación del Patrimonio Municipal del Suelo"/>
        <s v="Pavimentación de vías públicas y otros servicios urbanísticos"/>
        <s v="Alumbrado Público"/>
        <s v="Mantenimiento de Edificios e Instalaciones"/>
        <s v="Centro de programas juveniles"/>
        <s v="Promoción y Fomento del Deportes"/>
        <s v="Sociedad de la Información"/>
        <s v="Dirección del Área de Participación Ciudadana"/>
        <s v="Tecnolog. de Información y Comunicación"/>
        <s v="Información, Registro y Gestión del Padrón "/>
        <s v="Participación Ciudadana"/>
        <s v="Patrimonio I.F.S. Area 03"/>
        <s v="Deuda Pública"/>
        <s v="Agencia de Innovación y Desarrollo Económico"/>
        <s v="Prevención y Salud Laboral"/>
        <s v="Fomento del Comercio "/>
        <s v="Gestión de Recursos Humanos"/>
        <s v="Innovación y Formación Continua"/>
        <s v="Dirección del Área de Hacienda"/>
        <s v="Imprevistos y contingencias de ejecución"/>
        <s v="Planificación Económico-financiera"/>
        <s v="Gestión Ingresos e Inspección"/>
        <s v="Gestión del Patrimonio"/>
        <s v="Tesorería y Recaudación"/>
        <s v="Politicas de Igualdad e infancia"/>
        <s v="Dirección del Área de Educación"/>
        <s v="Escuelas Infantiles"/>
        <s v="Conservación centros de educación infantil y primaria"/>
        <s v="Servicios Complementarios Educación"/>
        <s v="Bibliotecas Públicas"/>
        <s v="Patrimonio I.F.S. Area 06"/>
        <s v="Control del Ciclo Integral del Agua"/>
        <s v="Servicio de Limpieza"/>
        <s v="Tratamiento de residuos"/>
        <s v="Limpieza viaria"/>
        <s v="Dirección del Área de M. Ambiente"/>
        <s v="Parques y Jardines"/>
        <s v="Protección del Medio Ambiente"/>
        <s v="Protección de la Salubridad Pública"/>
        <s v="Mercados, abastos y lonjas"/>
        <s v="Patrimonio I.F.S. Area 07"/>
        <s v="Dirección del Área de Seguridad"/>
        <s v="Policía Municipal"/>
        <s v="Ordenación del trafico y del estacionamiento"/>
        <s v="Movilidad"/>
        <s v="Protección Civil"/>
        <s v="Prevención y Extinción Incendios"/>
        <s v="Transporte colectivo urbano de viajeros"/>
        <s v="Patrimonio I.F.S. Area 08"/>
        <s v="Dirección del Área de Cultura"/>
        <s v="Coordinación de políticas culturales"/>
        <s v="Turismo"/>
        <s v="Patrimonio I.F.S. Area 09"/>
        <s v="Intervención social"/>
        <s v="Iniciativas sociales"/>
        <s v="Dirección del Área de Servicios Sociales"/>
        <s v="Formación para el Empleo"/>
        <s v="Patrimonio I.F.S. Area 10"/>
        <s v="GESTION DEL PATRIMONIO" u="1"/>
        <m u="1"/>
        <s v="INFORMACIÓN, REGISTRO Y GESTIÓN DEL PADRÓN" u="1"/>
        <s v="PLANIFICACION Y GESTION DEL URBANISMO" u="1"/>
        <s v="INNOVACION Y FORMACION CONTINUA" u="1"/>
        <s v="DIRECCIÓN DE ÁREA DE EDUCACIÓN" u="1"/>
        <s v="MANTENIMIENTO DE EDIFICIOS E INSTALACIONES MUNICIPALES" u="1"/>
        <s v="MANTENIMINETO DE EDIFICIOS E INSTALACIONES MUNICIPALES" u="1"/>
        <s v="DIRECCIÓN DE ÁREA DE SEGURIDAD" u="1"/>
        <s v="COORDINACION DE POLITICAS CULTURALES" u="1"/>
        <s v="DIRECCIÓN DE ÁREA DE URBANISMO" u="1"/>
        <s v="ORGANOS DE GOBIERNO" u="1"/>
        <s v="SECRETARIA GENERAL" u="1"/>
        <s v="TECNOLOGIAS DE LA INFORMACION Y COMUNICACIÓN" u="1"/>
        <s v="PATRIMONIO I.F.S. ÁREA 10" u="1"/>
        <s v="UNIDAD DE REGIMEN INTERIOR" u="1"/>
        <s v="GESTION DE INGRESOS E INSPECCION" u="1"/>
        <s v="AGENCIA DE INNOVACION Y DESARROLLO ECONOMICO" u="1"/>
        <s v="GESTION DE RECURSOS HUMANOS" u="1"/>
        <s v="GESTIÓN DEL CICLO INTEGRAL DEL AGUA" u="1"/>
        <s v="SERVICIOS COMPLEMENTARIOS DE EDUCACIÓN" u="1"/>
        <s v="ATENCION A LA FAMILIA" u="1"/>
        <s v="DIRECCIÓN DE ÁREA DE CULTURA" u="1"/>
        <e v="#N/A" u="1"/>
        <s v="FORMACION PARA EL EMPLEO" u="1"/>
        <s v="ACCION SOCIAL" u="1"/>
        <s v="EDUCACION" u="1"/>
        <s v="INTERVENCION GENERAL" u="1"/>
        <s v="PATRIMONIO I.F.S. ÁREA 03" u="1"/>
        <s v="PREVENCION Y SALUD LABORAL" u="1"/>
        <s v="PLANIFICACION ECONOMICO FINANCIERA" u="1"/>
        <s v="DIRECCIÓN DE ÁREA DE MEDIO AMBIENTE" u="1"/>
        <s v="DEUDA PUBLICA" u="1"/>
        <s v="FOMENTO DEL COMERCIO" u="1"/>
        <s v="PROMOCIÓN Y FOMENTO DEL DEPORTE" u="1"/>
        <s v="CONSERVACION Y AMPL. DEL PATR. MPAL. DEL SUELO" u="1"/>
        <s v="PATRIMONIO I.F.S. ÁREA 06" u="1"/>
        <s v="PARTICIPACION CIUDADANA" u="1"/>
        <s v="POLICIA MUNICIPAL" u="1"/>
        <s v="PATRIMONIO I.F.S. ÁREA 07" u="1"/>
        <s v="BIENESTAR SOCIAL" u="1"/>
        <s v="PATRIMONIO I.F.S. ÁREA 08" u="1"/>
        <s v="EXTINCION DE INCENDIOS, SALVAM. Y PROTEC. CIVIL" u="1"/>
        <s v="TESORERIA Y RECAUDACION" u="1"/>
        <s v="PROTECCION DE LA SALUBRIDAD PUBLICA" u="1"/>
        <s v="PATRIMONIO I.F.S. ÁREA 09" u="1"/>
        <s v="POLÍTICAS DE IGUALDAD E INFANCIA" u="1"/>
        <s v="DIRECCION DEL AREA DE HACIENDA Y FUNCION PUBLICA" u="1"/>
        <s v="PAVIMENTACIÓN DE VÍAS PÚBLICAS Y OTROS SERVICIOS URBANÍSTICO" u="1"/>
        <s v="DIRECCIÓN DE ÁREA DE PARTICIPACIÓN CIUDADANA" u="1"/>
      </sharedItems>
    </cacheField>
    <cacheField name="Cap" numFmtId="0">
      <sharedItems count="9">
        <s v="1"/>
        <s v="2"/>
        <s v="4"/>
        <s v="8"/>
        <s v="6"/>
        <s v="3"/>
        <s v="7"/>
        <s v="9"/>
        <s v="5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3718273"/>
    </cacheField>
    <cacheField name="Modificaciones" numFmtId="4">
      <sharedItems containsSemiMixedTypes="0" containsString="0" containsNumber="1" minValue="-600000" maxValue="965973.28"/>
    </cacheField>
    <cacheField name="Créditos Totales" numFmtId="4">
      <sharedItems containsSemiMixedTypes="0" containsString="0" containsNumber="1" minValue="0" maxValue="23621181"/>
    </cacheField>
    <cacheField name="Obligaciones Reconocidas" numFmtId="4">
      <sharedItems containsSemiMixedTypes="0" containsString="0" containsNumber="1" minValue="0" maxValue="6449342.9400000004"/>
    </cacheField>
    <cacheField name="Grado Ejecución" numFmtId="10">
      <sharedItems containsMixedTypes="1" containsNumber="1" minValue="0" maxValue="3.1229523809523814"/>
    </cacheField>
    <cacheField name="Pagos Realizados" numFmtId="4">
      <sharedItems containsSemiMixedTypes="0" containsString="0" containsNumber="1" minValue="0" maxValue="5875000"/>
    </cacheField>
    <cacheField name="Ejecución" numFmtId="0" formula="IF('Créditos Totales'&lt;&gt;0,'Obligaciones Reconocidas'/'Créditos Totales',0)" databaseFiel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08">
  <r>
    <x v="0"/>
    <x v="0"/>
    <x v="0"/>
    <x v="0"/>
    <s v="10"/>
    <s v="10000"/>
    <s v="Retribuciones básicas."/>
    <n v="930987"/>
    <n v="0"/>
    <n v="930987"/>
    <n v="266168.76"/>
    <n v="0.28589954532125583"/>
    <n v="266168.76"/>
  </r>
  <r>
    <x v="0"/>
    <x v="0"/>
    <x v="0"/>
    <x v="0"/>
    <s v="10"/>
    <s v="10001"/>
    <s v="Otras remuneraciones."/>
    <n v="165037"/>
    <n v="-149986.49"/>
    <n v="15050.51"/>
    <n v="15050.51"/>
    <n v="1"/>
    <n v="15050.51"/>
  </r>
  <r>
    <x v="0"/>
    <x v="0"/>
    <x v="0"/>
    <x v="0"/>
    <s v="11"/>
    <s v="11000"/>
    <s v="Retribuciones básicas."/>
    <n v="166796"/>
    <n v="0"/>
    <n v="166796"/>
    <n v="50116.32"/>
    <n v="0.30046475934674693"/>
    <n v="50116.32"/>
  </r>
  <r>
    <x v="0"/>
    <x v="0"/>
    <x v="0"/>
    <x v="0"/>
    <s v="11"/>
    <s v="11001"/>
    <s v="Retribuciones complementarias."/>
    <n v="296648"/>
    <n v="0"/>
    <n v="296648"/>
    <n v="85061.91"/>
    <n v="0.28674358161861874"/>
    <n v="85061.91"/>
  </r>
  <r>
    <x v="0"/>
    <x v="0"/>
    <x v="0"/>
    <x v="0"/>
    <s v="12"/>
    <s v="12003"/>
    <s v="Sueldos del Grupo C1."/>
    <n v="19968"/>
    <n v="0"/>
    <n v="19968"/>
    <n v="5817.84"/>
    <n v="0.29135817307692308"/>
    <n v="5817.84"/>
  </r>
  <r>
    <x v="0"/>
    <x v="0"/>
    <x v="0"/>
    <x v="0"/>
    <s v="12"/>
    <s v="12006"/>
    <s v="Trienios."/>
    <n v="8392"/>
    <n v="0"/>
    <n v="8392"/>
    <n v="2445.36"/>
    <n v="0.29139180171591994"/>
    <n v="2445.36"/>
  </r>
  <r>
    <x v="0"/>
    <x v="0"/>
    <x v="0"/>
    <x v="0"/>
    <s v="12"/>
    <s v="12100"/>
    <s v="Complemento de destino."/>
    <n v="12435"/>
    <n v="0"/>
    <n v="12435"/>
    <n v="3552.8"/>
    <n v="0.28570969039002814"/>
    <n v="3552.8"/>
  </r>
  <r>
    <x v="0"/>
    <x v="0"/>
    <x v="0"/>
    <x v="0"/>
    <s v="12"/>
    <s v="12101"/>
    <s v="Complemento específico."/>
    <n v="24259"/>
    <n v="0"/>
    <n v="24259"/>
    <n v="6931.04"/>
    <n v="0.28571004575621417"/>
    <n v="6931.04"/>
  </r>
  <r>
    <x v="0"/>
    <x v="0"/>
    <x v="0"/>
    <x v="0"/>
    <s v="12"/>
    <s v="12103"/>
    <s v="Otros complementos."/>
    <n v="3953"/>
    <n v="0"/>
    <n v="3953"/>
    <n v="1081.92"/>
    <n v="0.27369592714394131"/>
    <n v="1081.92"/>
  </r>
  <r>
    <x v="0"/>
    <x v="0"/>
    <x v="0"/>
    <x v="1"/>
    <s v="22"/>
    <s v="22000"/>
    <s v="Ordinario no inventariable."/>
    <n v="1900"/>
    <n v="0"/>
    <n v="190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</r>
  <r>
    <x v="0"/>
    <x v="0"/>
    <x v="0"/>
    <x v="1"/>
    <s v="22"/>
    <s v="22601"/>
    <s v="Atenciones protocolarias y representativas."/>
    <n v="64500"/>
    <n v="0"/>
    <n v="64500"/>
    <n v="0"/>
    <n v="0"/>
    <n v="0"/>
  </r>
  <r>
    <x v="0"/>
    <x v="0"/>
    <x v="0"/>
    <x v="1"/>
    <s v="23"/>
    <s v="23000"/>
    <s v="De los miembros de los órganos de gobierno."/>
    <n v="13000"/>
    <n v="0"/>
    <n v="13000"/>
    <n v="571.34"/>
    <n v="4.3949230769230768E-2"/>
    <n v="571.34"/>
  </r>
  <r>
    <x v="0"/>
    <x v="0"/>
    <x v="0"/>
    <x v="1"/>
    <s v="23"/>
    <s v="23010"/>
    <s v="Del personal directivo."/>
    <n v="1250"/>
    <n v="0"/>
    <n v="125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</r>
  <r>
    <x v="0"/>
    <x v="0"/>
    <x v="0"/>
    <x v="1"/>
    <s v="23"/>
    <s v="23100"/>
    <s v="De los miembros de los órganos de gobierno."/>
    <n v="13000"/>
    <n v="0"/>
    <n v="13000"/>
    <n v="2832.99"/>
    <n v="0.21792230769230767"/>
    <n v="2832.99"/>
  </r>
  <r>
    <x v="0"/>
    <x v="0"/>
    <x v="0"/>
    <x v="1"/>
    <s v="23"/>
    <s v="23110"/>
    <s v="Del personal directivo."/>
    <n v="2000"/>
    <n v="0"/>
    <n v="2000"/>
    <n v="0"/>
    <n v="0"/>
    <n v="0"/>
  </r>
  <r>
    <x v="0"/>
    <x v="0"/>
    <x v="0"/>
    <x v="1"/>
    <s v="23"/>
    <s v="23120"/>
    <s v="Locomoción del personal no directivo."/>
    <n v="500"/>
    <n v="0"/>
    <n v="500"/>
    <n v="0"/>
    <n v="0"/>
    <n v="0"/>
  </r>
  <r>
    <x v="0"/>
    <x v="0"/>
    <x v="0"/>
    <x v="1"/>
    <s v="23"/>
    <s v="233"/>
    <s v="Otras indemnizaciones."/>
    <n v="0"/>
    <n v="149986.49"/>
    <n v="149986.49"/>
    <n v="0"/>
    <n v="0"/>
    <n v="0"/>
  </r>
  <r>
    <x v="0"/>
    <x v="0"/>
    <x v="0"/>
    <x v="2"/>
    <s v="48"/>
    <s v="489"/>
    <s v="Otras transf. a Familias e Instituciones sin fines de lucro."/>
    <n v="16380"/>
    <n v="0"/>
    <n v="16380"/>
    <n v="6825.55"/>
    <n v="0.41670024420024421"/>
    <n v="6825.55"/>
  </r>
  <r>
    <x v="0"/>
    <x v="1"/>
    <x v="1"/>
    <x v="0"/>
    <s v="12"/>
    <s v="12000"/>
    <s v="Sueldos del Grupo A1."/>
    <n v="177891"/>
    <n v="0"/>
    <n v="177891"/>
    <n v="47046.3"/>
    <n v="0.26446700507614213"/>
    <n v="47046.3"/>
  </r>
  <r>
    <x v="0"/>
    <x v="1"/>
    <x v="1"/>
    <x v="0"/>
    <s v="12"/>
    <s v="12003"/>
    <s v="Sueldos del Grupo C1."/>
    <n v="109822"/>
    <n v="0"/>
    <n v="109822"/>
    <n v="28871.03"/>
    <n v="0.26288931179545083"/>
    <n v="28871.03"/>
  </r>
  <r>
    <x v="0"/>
    <x v="1"/>
    <x v="1"/>
    <x v="0"/>
    <s v="12"/>
    <s v="12004"/>
    <s v="Sueldos del Grupo C2."/>
    <n v="16925"/>
    <n v="0"/>
    <n v="16925"/>
    <n v="2421"/>
    <n v="0.14304283604135892"/>
    <n v="2421"/>
  </r>
  <r>
    <x v="0"/>
    <x v="1"/>
    <x v="1"/>
    <x v="0"/>
    <s v="12"/>
    <s v="12006"/>
    <s v="Trienios."/>
    <n v="80211"/>
    <n v="0"/>
    <n v="80211"/>
    <n v="22702.89"/>
    <n v="0.28303960803381084"/>
    <n v="22702.89"/>
  </r>
  <r>
    <x v="0"/>
    <x v="1"/>
    <x v="1"/>
    <x v="0"/>
    <s v="12"/>
    <s v="12100"/>
    <s v="Complemento de destino."/>
    <n v="211722"/>
    <n v="0"/>
    <n v="211722"/>
    <n v="52305.75"/>
    <n v="0.24704919658797858"/>
    <n v="52305.75"/>
  </r>
  <r>
    <x v="0"/>
    <x v="1"/>
    <x v="1"/>
    <x v="0"/>
    <s v="12"/>
    <s v="12101"/>
    <s v="Complemento específico."/>
    <n v="531963"/>
    <n v="0"/>
    <n v="531963"/>
    <n v="137572.63"/>
    <n v="0.25861315542622326"/>
    <n v="137572.63"/>
  </r>
  <r>
    <x v="0"/>
    <x v="1"/>
    <x v="1"/>
    <x v="0"/>
    <s v="12"/>
    <s v="12103"/>
    <s v="Otros complementos."/>
    <n v="40375"/>
    <n v="0"/>
    <n v="40375"/>
    <n v="10112"/>
    <n v="0.25045201238390091"/>
    <n v="10112"/>
  </r>
  <r>
    <x v="0"/>
    <x v="1"/>
    <x v="1"/>
    <x v="1"/>
    <s v="20"/>
    <s v="203"/>
    <s v="Arrendamientos de maquinaria, instalaciones y utillaje."/>
    <n v="3600"/>
    <n v="0"/>
    <n v="3600"/>
    <n v="810.72"/>
    <n v="0.22520000000000001"/>
    <n v="651"/>
  </r>
  <r>
    <x v="0"/>
    <x v="1"/>
    <x v="1"/>
    <x v="1"/>
    <s v="21"/>
    <s v="213"/>
    <s v="Reparación de maquinaria, instalaciones técnicas y utillaje."/>
    <n v="2500"/>
    <n v="0"/>
    <n v="2500"/>
    <n v="738.06"/>
    <n v="0.29522399999999999"/>
    <n v="383.87"/>
  </r>
  <r>
    <x v="0"/>
    <x v="1"/>
    <x v="1"/>
    <x v="1"/>
    <s v="22"/>
    <s v="22604"/>
    <s v="Jurídicos, contenciosos."/>
    <n v="50000"/>
    <n v="0"/>
    <n v="50000"/>
    <n v="13414.43"/>
    <n v="0.26828859999999999"/>
    <n v="13414.43"/>
  </r>
  <r>
    <x v="0"/>
    <x v="1"/>
    <x v="1"/>
    <x v="1"/>
    <s v="22"/>
    <s v="22605"/>
    <s v="Gastos por responsabilidad patrimonial"/>
    <n v="100000"/>
    <n v="0"/>
    <n v="100000"/>
    <n v="13733.08"/>
    <n v="0.1373308"/>
    <n v="13733.08"/>
  </r>
  <r>
    <x v="0"/>
    <x v="1"/>
    <x v="1"/>
    <x v="1"/>
    <s v="22"/>
    <s v="22699"/>
    <s v="Otros gastos diversos"/>
    <n v="0"/>
    <n v="0"/>
    <n v="0"/>
    <n v="162.26"/>
    <s v=" "/>
    <n v="162.26"/>
  </r>
  <r>
    <x v="0"/>
    <x v="1"/>
    <x v="1"/>
    <x v="1"/>
    <s v="22"/>
    <s v="22799"/>
    <s v="Otros trabajos realizados por otras empresas y profes."/>
    <n v="82645"/>
    <n v="0"/>
    <n v="82645"/>
    <n v="18428.240000000002"/>
    <n v="0.22298070058684738"/>
    <n v="13821.18"/>
  </r>
  <r>
    <x v="0"/>
    <x v="1"/>
    <x v="1"/>
    <x v="1"/>
    <s v="23"/>
    <s v="23020"/>
    <s v="Dietas del personal no directivo"/>
    <n v="1200"/>
    <n v="0"/>
    <n v="1200"/>
    <n v="0"/>
    <n v="0"/>
    <n v="0"/>
  </r>
  <r>
    <x v="0"/>
    <x v="1"/>
    <x v="1"/>
    <x v="3"/>
    <s v="83"/>
    <s v="83000"/>
    <s v="Anuncios por cuenta de particulares"/>
    <n v="2000"/>
    <n v="0"/>
    <n v="2000"/>
    <n v="0"/>
    <n v="0"/>
    <n v="0"/>
  </r>
  <r>
    <x v="0"/>
    <x v="2"/>
    <x v="2"/>
    <x v="0"/>
    <s v="12"/>
    <s v="12003"/>
    <s v="Sueldos del Grupo C1."/>
    <n v="9984"/>
    <n v="0"/>
    <n v="9984"/>
    <n v="2908.92"/>
    <n v="0.29135817307692308"/>
    <n v="2908.92"/>
  </r>
  <r>
    <x v="0"/>
    <x v="2"/>
    <x v="2"/>
    <x v="0"/>
    <s v="12"/>
    <s v="12004"/>
    <s v="Sueldos del Grupo C2."/>
    <n v="59237"/>
    <n v="0"/>
    <n v="59237"/>
    <n v="16947"/>
    <n v="0.28608808683761838"/>
    <n v="16947"/>
  </r>
  <r>
    <x v="0"/>
    <x v="2"/>
    <x v="2"/>
    <x v="0"/>
    <s v="12"/>
    <s v="12005"/>
    <s v="Sueldos del Grupo E."/>
    <n v="38777"/>
    <n v="0"/>
    <n v="38777"/>
    <n v="4431.68"/>
    <n v="0.11428630373675118"/>
    <n v="4431.68"/>
  </r>
  <r>
    <x v="0"/>
    <x v="2"/>
    <x v="2"/>
    <x v="0"/>
    <s v="12"/>
    <s v="12006"/>
    <s v="Trienios."/>
    <n v="21574"/>
    <n v="0"/>
    <n v="21574"/>
    <n v="6268.16"/>
    <n v="0.29054231945860759"/>
    <n v="6268.16"/>
  </r>
  <r>
    <x v="0"/>
    <x v="2"/>
    <x v="2"/>
    <x v="0"/>
    <s v="12"/>
    <s v="12100"/>
    <s v="Complemento de destino."/>
    <n v="54796"/>
    <n v="0"/>
    <n v="54796"/>
    <n v="12503.8"/>
    <n v="0.22818818891889917"/>
    <n v="12503.8"/>
  </r>
  <r>
    <x v="0"/>
    <x v="2"/>
    <x v="2"/>
    <x v="0"/>
    <s v="12"/>
    <s v="12101"/>
    <s v="Complemento específico."/>
    <n v="147193"/>
    <n v="0"/>
    <n v="147193"/>
    <n v="34336.400000000001"/>
    <n v="0.23327468018180214"/>
    <n v="34336.400000000001"/>
  </r>
  <r>
    <x v="0"/>
    <x v="2"/>
    <x v="2"/>
    <x v="0"/>
    <s v="12"/>
    <s v="12103"/>
    <s v="Otros complementos."/>
    <n v="22740"/>
    <n v="0"/>
    <n v="22740"/>
    <n v="6544.08"/>
    <n v="0.28777836411609498"/>
    <n v="6544.08"/>
  </r>
  <r>
    <x v="0"/>
    <x v="2"/>
    <x v="2"/>
    <x v="0"/>
    <s v="13"/>
    <s v="13000"/>
    <s v="Retribuciones básicas."/>
    <n v="201594"/>
    <n v="0"/>
    <n v="201594"/>
    <n v="57195.44"/>
    <n v="0.28371598361062333"/>
    <n v="57195.44"/>
  </r>
  <r>
    <x v="0"/>
    <x v="2"/>
    <x v="2"/>
    <x v="0"/>
    <s v="13"/>
    <s v="13001"/>
    <s v="Horas extraordinarias"/>
    <n v="15000"/>
    <n v="0"/>
    <n v="15000"/>
    <n v="1076.55"/>
    <n v="7.177E-2"/>
    <n v="1076.55"/>
  </r>
  <r>
    <x v="0"/>
    <x v="2"/>
    <x v="2"/>
    <x v="0"/>
    <s v="13"/>
    <s v="13002"/>
    <s v="Otras remuneraciones."/>
    <n v="182088"/>
    <n v="0"/>
    <n v="182088"/>
    <n v="55753.66"/>
    <n v="0.30619074293748078"/>
    <n v="55753.66"/>
  </r>
  <r>
    <x v="0"/>
    <x v="2"/>
    <x v="2"/>
    <x v="0"/>
    <s v="15"/>
    <s v="151"/>
    <s v="Gratificaciones."/>
    <n v="15000"/>
    <n v="0"/>
    <n v="15000"/>
    <n v="1523.25"/>
    <n v="0.10155"/>
    <n v="1523.25"/>
  </r>
  <r>
    <x v="0"/>
    <x v="2"/>
    <x v="2"/>
    <x v="1"/>
    <s v="20"/>
    <s v="203"/>
    <s v="Arrendamientos de maquinaria, instalaciones y utillaje."/>
    <n v="6500"/>
    <n v="0"/>
    <n v="6500"/>
    <n v="882.44"/>
    <n v="0.13576000000000002"/>
    <n v="882.44"/>
  </r>
  <r>
    <x v="0"/>
    <x v="2"/>
    <x v="2"/>
    <x v="1"/>
    <s v="21"/>
    <s v="213"/>
    <s v="Reparación de maquinaria, instalaciones técnicas y utillaje."/>
    <n v="15500"/>
    <n v="0"/>
    <n v="15500"/>
    <n v="2139.06"/>
    <n v="0.13800387096774194"/>
    <n v="2139.06"/>
  </r>
  <r>
    <x v="0"/>
    <x v="2"/>
    <x v="2"/>
    <x v="1"/>
    <s v="21"/>
    <s v="214"/>
    <s v="Reparación de elementos de transporte."/>
    <n v="7500"/>
    <n v="0"/>
    <n v="7500"/>
    <n v="330.61"/>
    <n v="4.4081333333333333E-2"/>
    <n v="330.61"/>
  </r>
  <r>
    <x v="0"/>
    <x v="2"/>
    <x v="2"/>
    <x v="1"/>
    <s v="22"/>
    <s v="22000"/>
    <s v="Ordinario no inventariable."/>
    <n v="0"/>
    <n v="115000"/>
    <n v="115000"/>
    <n v="0"/>
    <n v="0"/>
    <n v="0"/>
  </r>
  <r>
    <x v="0"/>
    <x v="2"/>
    <x v="2"/>
    <x v="1"/>
    <s v="22"/>
    <s v="22103"/>
    <s v="Combustibles y carburantes."/>
    <n v="9500"/>
    <n v="0"/>
    <n v="9500"/>
    <n v="199.16"/>
    <n v="2.096421052631579E-2"/>
    <n v="199.16"/>
  </r>
  <r>
    <x v="0"/>
    <x v="2"/>
    <x v="2"/>
    <x v="1"/>
    <s v="22"/>
    <s v="22104"/>
    <s v="Vestuario."/>
    <n v="14500"/>
    <n v="0"/>
    <n v="14500"/>
    <n v="0"/>
    <n v="0"/>
    <n v="0"/>
  </r>
  <r>
    <x v="0"/>
    <x v="2"/>
    <x v="2"/>
    <x v="1"/>
    <s v="22"/>
    <s v="22110"/>
    <s v="Productos de limpieza y aseo."/>
    <n v="1500"/>
    <n v="0"/>
    <n v="1500"/>
    <n v="0"/>
    <n v="0"/>
    <n v="0"/>
  </r>
  <r>
    <x v="0"/>
    <x v="2"/>
    <x v="2"/>
    <x v="1"/>
    <s v="22"/>
    <s v="22199"/>
    <s v="Otros suministros."/>
    <n v="2000"/>
    <n v="0"/>
    <n v="2000"/>
    <n v="0"/>
    <n v="0"/>
    <n v="0"/>
  </r>
  <r>
    <x v="0"/>
    <x v="2"/>
    <x v="2"/>
    <x v="1"/>
    <s v="22"/>
    <s v="223"/>
    <s v="Transportes."/>
    <n v="2350"/>
    <n v="0"/>
    <n v="2350"/>
    <n v="0"/>
    <n v="0"/>
    <n v="0"/>
  </r>
  <r>
    <x v="0"/>
    <x v="2"/>
    <x v="2"/>
    <x v="1"/>
    <s v="22"/>
    <s v="22601"/>
    <s v="Atenciones protocolarias y representativas."/>
    <n v="17000"/>
    <n v="0"/>
    <n v="17000"/>
    <n v="0"/>
    <n v="0"/>
    <n v="0"/>
  </r>
  <r>
    <x v="0"/>
    <x v="2"/>
    <x v="2"/>
    <x v="1"/>
    <s v="22"/>
    <s v="22602"/>
    <s v="Publicidad y propaganda."/>
    <n v="5225"/>
    <n v="0"/>
    <n v="5225"/>
    <n v="0"/>
    <n v="0"/>
    <n v="0"/>
  </r>
  <r>
    <x v="0"/>
    <x v="2"/>
    <x v="2"/>
    <x v="1"/>
    <s v="22"/>
    <s v="22606"/>
    <s v="Reuniones, conferencias y cursos."/>
    <n v="1500"/>
    <n v="0"/>
    <n v="1500"/>
    <n v="0"/>
    <n v="0"/>
    <n v="0"/>
  </r>
  <r>
    <x v="0"/>
    <x v="2"/>
    <x v="2"/>
    <x v="1"/>
    <s v="22"/>
    <s v="22699"/>
    <s v="Otros gastos diversos"/>
    <n v="10500"/>
    <n v="0"/>
    <n v="10500"/>
    <n v="2296.77"/>
    <n v="0.21873999999999999"/>
    <n v="2296.77"/>
  </r>
  <r>
    <x v="0"/>
    <x v="2"/>
    <x v="2"/>
    <x v="1"/>
    <s v="22"/>
    <s v="22701"/>
    <s v="Seguridad."/>
    <n v="489000"/>
    <n v="0"/>
    <n v="489000"/>
    <n v="0"/>
    <n v="0"/>
    <n v="0"/>
  </r>
  <r>
    <x v="0"/>
    <x v="2"/>
    <x v="2"/>
    <x v="1"/>
    <s v="22"/>
    <s v="22799"/>
    <s v="Otros trabajos realizados por otras empresas y profes."/>
    <n v="4000"/>
    <n v="0"/>
    <n v="4000"/>
    <n v="660"/>
    <n v="0.16500000000000001"/>
    <n v="660"/>
  </r>
  <r>
    <x v="0"/>
    <x v="2"/>
    <x v="2"/>
    <x v="1"/>
    <s v="23"/>
    <s v="23020"/>
    <s v="Dietas del personal no directivo"/>
    <n v="1300"/>
    <n v="0"/>
    <n v="1300"/>
    <n v="112.2"/>
    <n v="8.6307692307692307E-2"/>
    <n v="56.1"/>
  </r>
  <r>
    <x v="0"/>
    <x v="2"/>
    <x v="2"/>
    <x v="1"/>
    <s v="23"/>
    <s v="23120"/>
    <s v="Locomoción del personal no directivo."/>
    <n v="1300"/>
    <n v="0"/>
    <n v="1300"/>
    <n v="0"/>
    <n v="0"/>
    <n v="0"/>
  </r>
  <r>
    <x v="0"/>
    <x v="3"/>
    <x v="3"/>
    <x v="0"/>
    <s v="12"/>
    <s v="12005"/>
    <s v="Sueldos del Grupo E."/>
    <n v="7755"/>
    <n v="0"/>
    <n v="7755"/>
    <n v="2215.84"/>
    <n v="0.28573049645390075"/>
    <n v="2215.84"/>
  </r>
  <r>
    <x v="0"/>
    <x v="3"/>
    <x v="3"/>
    <x v="0"/>
    <s v="12"/>
    <s v="12006"/>
    <s v="Trienios."/>
    <n v="2477"/>
    <n v="0"/>
    <n v="2477"/>
    <n v="721.33"/>
    <n v="0.29121114251110214"/>
    <n v="721.33"/>
  </r>
  <r>
    <x v="0"/>
    <x v="3"/>
    <x v="3"/>
    <x v="0"/>
    <s v="12"/>
    <s v="12100"/>
    <s v="Complemento de destino."/>
    <n v="3678"/>
    <n v="0"/>
    <n v="3678"/>
    <n v="1050.72"/>
    <n v="0.28567699836867866"/>
    <n v="1050.72"/>
  </r>
  <r>
    <x v="0"/>
    <x v="3"/>
    <x v="3"/>
    <x v="0"/>
    <s v="12"/>
    <s v="12101"/>
    <s v="Complemento específico."/>
    <n v="9423"/>
    <n v="0"/>
    <n v="9423"/>
    <n v="2692.32"/>
    <n v="0.28571792422795289"/>
    <n v="2692.32"/>
  </r>
  <r>
    <x v="0"/>
    <x v="3"/>
    <x v="3"/>
    <x v="0"/>
    <s v="12"/>
    <s v="12103"/>
    <s v="Otros complementos."/>
    <n v="3975"/>
    <n v="0"/>
    <n v="3975"/>
    <n v="1157.52"/>
    <n v="0.29120000000000001"/>
    <n v="1157.52"/>
  </r>
  <r>
    <x v="0"/>
    <x v="3"/>
    <x v="3"/>
    <x v="0"/>
    <s v="13"/>
    <s v="13000"/>
    <s v="Retribuciones básicas."/>
    <n v="78620"/>
    <n v="0"/>
    <n v="78620"/>
    <n v="16708.099999999999"/>
    <n v="0.21251717120325614"/>
    <n v="16708.099999999999"/>
  </r>
  <r>
    <x v="0"/>
    <x v="3"/>
    <x v="3"/>
    <x v="0"/>
    <s v="13"/>
    <s v="13002"/>
    <s v="Otras remuneraciones."/>
    <n v="77329"/>
    <n v="0"/>
    <n v="77329"/>
    <n v="15572.61"/>
    <n v="0.20138124119023912"/>
    <n v="15572.61"/>
  </r>
  <r>
    <x v="0"/>
    <x v="3"/>
    <x v="3"/>
    <x v="1"/>
    <s v="20"/>
    <s v="203"/>
    <s v="Arrendamientos de maquinaria, instalaciones y utillaje."/>
    <n v="0"/>
    <n v="4500"/>
    <n v="4500"/>
    <n v="0"/>
    <n v="0"/>
    <n v="0"/>
  </r>
  <r>
    <x v="0"/>
    <x v="3"/>
    <x v="3"/>
    <x v="1"/>
    <s v="21"/>
    <s v="213"/>
    <s v="Reparación de maquinaria, instalaciones técnicas y utillaje."/>
    <n v="14000"/>
    <n v="0"/>
    <n v="14000"/>
    <n v="3246.18"/>
    <n v="0.23186999999999999"/>
    <n v="3246.18"/>
  </r>
  <r>
    <x v="0"/>
    <x v="3"/>
    <x v="3"/>
    <x v="1"/>
    <s v="21"/>
    <s v="214"/>
    <s v="Reparación de elementos de transporte."/>
    <n v="800"/>
    <n v="0"/>
    <n v="800"/>
    <n v="0"/>
    <n v="0"/>
    <n v="0"/>
  </r>
  <r>
    <x v="0"/>
    <x v="3"/>
    <x v="3"/>
    <x v="1"/>
    <s v="22"/>
    <s v="22100"/>
    <s v="Energía eléctrica."/>
    <n v="6200"/>
    <n v="0"/>
    <n v="6200"/>
    <n v="1920.91"/>
    <n v="0.30982419354838708"/>
    <n v="1920.91"/>
  </r>
  <r>
    <x v="0"/>
    <x v="3"/>
    <x v="3"/>
    <x v="1"/>
    <s v="22"/>
    <s v="22104"/>
    <s v="Vestuario."/>
    <n v="3000"/>
    <n v="0"/>
    <n v="3000"/>
    <n v="0"/>
    <n v="0"/>
    <n v="0"/>
  </r>
  <r>
    <x v="0"/>
    <x v="3"/>
    <x v="3"/>
    <x v="1"/>
    <s v="22"/>
    <s v="22199"/>
    <s v="Otros suministros."/>
    <n v="118245"/>
    <n v="-4500"/>
    <n v="113745"/>
    <n v="9836.7999999999993"/>
    <n v="8.6481164007209108E-2"/>
    <n v="9836.7999999999993"/>
  </r>
  <r>
    <x v="0"/>
    <x v="3"/>
    <x v="3"/>
    <x v="1"/>
    <s v="22"/>
    <s v="22699"/>
    <s v="Otros gastos diversos"/>
    <n v="3500"/>
    <n v="0"/>
    <n v="3500"/>
    <n v="5781.36"/>
    <n v="1.6518171428571429"/>
    <n v="5781.36"/>
  </r>
  <r>
    <x v="0"/>
    <x v="3"/>
    <x v="3"/>
    <x v="4"/>
    <s v="62"/>
    <s v="623"/>
    <s v="Maquinaria, instalaciones técnicas y utillaje."/>
    <n v="183920"/>
    <n v="0"/>
    <n v="183920"/>
    <n v="0"/>
    <n v="0"/>
    <n v="0"/>
  </r>
  <r>
    <x v="0"/>
    <x v="4"/>
    <x v="4"/>
    <x v="0"/>
    <s v="12"/>
    <s v="12000"/>
    <s v="Sueldos del Grupo A1."/>
    <n v="14824"/>
    <n v="0"/>
    <n v="14824"/>
    <n v="4480.6000000000004"/>
    <n v="0.30225310307609282"/>
    <n v="4480.6000000000004"/>
  </r>
  <r>
    <x v="0"/>
    <x v="4"/>
    <x v="4"/>
    <x v="0"/>
    <s v="12"/>
    <s v="12001"/>
    <s v="Sueldos del Grupo A2."/>
    <n v="52142"/>
    <n v="0"/>
    <n v="52142"/>
    <n v="14334.84"/>
    <n v="0.27491925894672242"/>
    <n v="14334.84"/>
  </r>
  <r>
    <x v="0"/>
    <x v="4"/>
    <x v="4"/>
    <x v="0"/>
    <s v="12"/>
    <s v="12003"/>
    <s v="Sueldos del Grupo C1."/>
    <n v="9984"/>
    <n v="0"/>
    <n v="9984"/>
    <n v="2908.92"/>
    <n v="0.29135817307692308"/>
    <n v="2908.92"/>
  </r>
  <r>
    <x v="0"/>
    <x v="4"/>
    <x v="4"/>
    <x v="0"/>
    <s v="12"/>
    <s v="12004"/>
    <s v="Sueldos del Grupo C2."/>
    <n v="8462"/>
    <n v="0"/>
    <n v="8462"/>
    <n v="2421"/>
    <n v="0.28610257622311508"/>
    <n v="2421"/>
  </r>
  <r>
    <x v="0"/>
    <x v="4"/>
    <x v="4"/>
    <x v="0"/>
    <s v="12"/>
    <s v="12006"/>
    <s v="Trienios."/>
    <n v="26922"/>
    <n v="0"/>
    <n v="26922"/>
    <n v="7809.36"/>
    <n v="0.29007354579897482"/>
    <n v="7809.36"/>
  </r>
  <r>
    <x v="0"/>
    <x v="4"/>
    <x v="4"/>
    <x v="0"/>
    <s v="12"/>
    <s v="12100"/>
    <s v="Complemento de destino."/>
    <n v="48638"/>
    <n v="0"/>
    <n v="48638"/>
    <n v="13363.76"/>
    <n v="0.27475965294625604"/>
    <n v="13363.76"/>
  </r>
  <r>
    <x v="0"/>
    <x v="4"/>
    <x v="4"/>
    <x v="0"/>
    <s v="12"/>
    <s v="12101"/>
    <s v="Complemento específico."/>
    <n v="110163"/>
    <n v="0"/>
    <n v="110163"/>
    <n v="30199.84"/>
    <n v="0.27413777765674502"/>
    <n v="30199.84"/>
  </r>
  <r>
    <x v="0"/>
    <x v="4"/>
    <x v="4"/>
    <x v="0"/>
    <s v="12"/>
    <s v="12103"/>
    <s v="Otros complementos."/>
    <n v="13878"/>
    <n v="0"/>
    <n v="13878"/>
    <n v="3615.8"/>
    <n v="0.26054186482202046"/>
    <n v="3615.8"/>
  </r>
  <r>
    <x v="0"/>
    <x v="4"/>
    <x v="4"/>
    <x v="0"/>
    <s v="13"/>
    <s v="13000"/>
    <s v="Retribuciones básicas."/>
    <n v="12072"/>
    <n v="0"/>
    <n v="12072"/>
    <n v="3449.12"/>
    <n v="0.28571239231278994"/>
    <n v="3449.12"/>
  </r>
  <r>
    <x v="0"/>
    <x v="4"/>
    <x v="4"/>
    <x v="0"/>
    <s v="13"/>
    <s v="13002"/>
    <s v="Otras remuneraciones."/>
    <n v="12742"/>
    <n v="0"/>
    <n v="12742"/>
    <n v="3868.99"/>
    <n v="0.30364071574321139"/>
    <n v="3868.99"/>
  </r>
  <r>
    <x v="0"/>
    <x v="4"/>
    <x v="4"/>
    <x v="0"/>
    <s v="13"/>
    <s v="131"/>
    <s v="Laboral temporal."/>
    <n v="45000"/>
    <n v="0"/>
    <n v="45000"/>
    <n v="0"/>
    <n v="0"/>
    <n v="0"/>
  </r>
  <r>
    <x v="0"/>
    <x v="4"/>
    <x v="4"/>
    <x v="1"/>
    <s v="20"/>
    <s v="203"/>
    <s v="Arrendamientos de maquinaria, instalaciones y utillaje."/>
    <n v="1800"/>
    <n v="0"/>
    <n v="1800"/>
    <n v="466.46"/>
    <n v="0.25914444444444446"/>
    <n v="466.46"/>
  </r>
  <r>
    <x v="0"/>
    <x v="4"/>
    <x v="4"/>
    <x v="1"/>
    <s v="21"/>
    <s v="213"/>
    <s v="Reparación de maquinaria, instalaciones técnicas y utillaje."/>
    <n v="10400"/>
    <n v="0"/>
    <n v="10400"/>
    <n v="168.89"/>
    <n v="1.6239423076923075E-2"/>
    <n v="103.07"/>
  </r>
  <r>
    <x v="0"/>
    <x v="4"/>
    <x v="4"/>
    <x v="1"/>
    <s v="22"/>
    <s v="22000"/>
    <s v="Ordinario no inventariable."/>
    <n v="2000"/>
    <n v="0"/>
    <n v="2000"/>
    <n v="3310.23"/>
    <n v="1.6551150000000001"/>
    <n v="3310.23"/>
  </r>
  <r>
    <x v="0"/>
    <x v="4"/>
    <x v="4"/>
    <x v="1"/>
    <s v="22"/>
    <s v="22001"/>
    <s v="Prensa, revistas, libros y otras publicaciones."/>
    <n v="77000"/>
    <n v="0"/>
    <n v="77000"/>
    <n v="38304.57"/>
    <n v="0.49746194805194804"/>
    <n v="30002.76"/>
  </r>
  <r>
    <x v="0"/>
    <x v="4"/>
    <x v="4"/>
    <x v="1"/>
    <s v="22"/>
    <s v="22602"/>
    <s v="Publicidad y propaganda."/>
    <n v="4500"/>
    <n v="0"/>
    <n v="4500"/>
    <n v="474.32"/>
    <n v="0.10540444444444444"/>
    <n v="474.32"/>
  </r>
  <r>
    <x v="0"/>
    <x v="4"/>
    <x v="4"/>
    <x v="1"/>
    <s v="22"/>
    <s v="22606"/>
    <s v="Reuniones, conferencias y cursos."/>
    <n v="12000"/>
    <n v="0"/>
    <n v="12000"/>
    <n v="0"/>
    <n v="0"/>
    <n v="0"/>
  </r>
  <r>
    <x v="0"/>
    <x v="4"/>
    <x v="4"/>
    <x v="1"/>
    <s v="22"/>
    <s v="22706"/>
    <s v="Estudios y trabajos técnicos."/>
    <n v="60500"/>
    <n v="0"/>
    <n v="60500"/>
    <n v="10012.48"/>
    <n v="0.16549553719008264"/>
    <n v="10012.48"/>
  </r>
  <r>
    <x v="0"/>
    <x v="4"/>
    <x v="4"/>
    <x v="1"/>
    <s v="22"/>
    <s v="22799"/>
    <s v="Otros trabajos realizados por otras empresas y profes."/>
    <n v="45500"/>
    <n v="0"/>
    <n v="45500"/>
    <n v="8920.42"/>
    <n v="0.19605318681318681"/>
    <n v="8788.42"/>
  </r>
  <r>
    <x v="0"/>
    <x v="4"/>
    <x v="4"/>
    <x v="4"/>
    <s v="62"/>
    <s v="623"/>
    <s v="Maquinaria, instalaciones técnicas y utillaje."/>
    <n v="10000"/>
    <n v="0"/>
    <n v="10000"/>
    <n v="0"/>
    <n v="0"/>
    <n v="0"/>
  </r>
  <r>
    <x v="0"/>
    <x v="5"/>
    <x v="5"/>
    <x v="0"/>
    <s v="12"/>
    <s v="12003"/>
    <s v="Sueldos del Grupo C1."/>
    <n v="9984"/>
    <n v="0"/>
    <n v="9984"/>
    <n v="2908.92"/>
    <n v="0.29135817307692308"/>
    <n v="2908.92"/>
  </r>
  <r>
    <x v="0"/>
    <x v="5"/>
    <x v="5"/>
    <x v="0"/>
    <s v="12"/>
    <s v="12004"/>
    <s v="Sueldos del Grupo C2."/>
    <n v="8462"/>
    <n v="0"/>
    <n v="8462"/>
    <n v="2421"/>
    <n v="0.28610257622311508"/>
    <n v="2421"/>
  </r>
  <r>
    <x v="0"/>
    <x v="5"/>
    <x v="5"/>
    <x v="0"/>
    <s v="12"/>
    <s v="12006"/>
    <s v="Trienios."/>
    <n v="4660"/>
    <n v="0"/>
    <n v="4660"/>
    <n v="1352.48"/>
    <n v="0.29023175965665238"/>
    <n v="1352.48"/>
  </r>
  <r>
    <x v="0"/>
    <x v="5"/>
    <x v="5"/>
    <x v="0"/>
    <s v="12"/>
    <s v="12100"/>
    <s v="Complemento de destino."/>
    <n v="10530"/>
    <n v="0"/>
    <n v="10530"/>
    <n v="3008.68"/>
    <n v="0.28572459639126302"/>
    <n v="3008.68"/>
  </r>
  <r>
    <x v="0"/>
    <x v="5"/>
    <x v="5"/>
    <x v="0"/>
    <s v="12"/>
    <s v="12101"/>
    <s v="Complemento específico."/>
    <n v="22387"/>
    <n v="0"/>
    <n v="22387"/>
    <n v="6396.4"/>
    <n v="0.28571939071782732"/>
    <n v="6396.4"/>
  </r>
  <r>
    <x v="0"/>
    <x v="5"/>
    <x v="5"/>
    <x v="0"/>
    <s v="12"/>
    <s v="12103"/>
    <s v="Otros complementos."/>
    <n v="2821"/>
    <n v="0"/>
    <n v="2821"/>
    <n v="784.96"/>
    <n v="0.27825593761077633"/>
    <n v="784.96"/>
  </r>
  <r>
    <x v="0"/>
    <x v="5"/>
    <x v="5"/>
    <x v="1"/>
    <s v="20"/>
    <s v="203"/>
    <s v="Arrendamientos de maquinaria, instalaciones y utillaje."/>
    <n v="4500"/>
    <n v="0"/>
    <n v="4500"/>
    <n v="584.4"/>
    <n v="0.12986666666666666"/>
    <n v="452.12"/>
  </r>
  <r>
    <x v="0"/>
    <x v="5"/>
    <x v="5"/>
    <x v="1"/>
    <s v="21"/>
    <s v="213"/>
    <s v="Reparación de maquinaria, instalaciones técnicas y utillaje."/>
    <n v="6100"/>
    <n v="0"/>
    <n v="6100"/>
    <n v="253.94"/>
    <n v="4.1629508196721308E-2"/>
    <n v="253.94"/>
  </r>
  <r>
    <x v="0"/>
    <x v="5"/>
    <x v="5"/>
    <x v="1"/>
    <s v="22"/>
    <s v="22001"/>
    <s v="Prensa, revistas, libros y otras publicaciones."/>
    <n v="4100"/>
    <n v="0"/>
    <n v="4100"/>
    <n v="2154.73"/>
    <n v="0.52554390243902438"/>
    <n v="2055.73"/>
  </r>
  <r>
    <x v="0"/>
    <x v="5"/>
    <x v="5"/>
    <x v="1"/>
    <s v="22"/>
    <s v="22602"/>
    <s v="Publicidad y propaganda."/>
    <n v="70350"/>
    <n v="0"/>
    <n v="70350"/>
    <n v="12705"/>
    <n v="0.18059701492537314"/>
    <n v="12705"/>
  </r>
  <r>
    <x v="0"/>
    <x v="5"/>
    <x v="5"/>
    <x v="1"/>
    <s v="22"/>
    <s v="22699"/>
    <s v="Otros gastos diversos"/>
    <n v="40000"/>
    <n v="0"/>
    <n v="40000"/>
    <n v="5211.47"/>
    <n v="0.13028675000000001"/>
    <n v="5211.47"/>
  </r>
  <r>
    <x v="0"/>
    <x v="5"/>
    <x v="5"/>
    <x v="1"/>
    <s v="22"/>
    <s v="22799"/>
    <s v="Otros trabajos realizados por otras empresas y profes."/>
    <n v="40000"/>
    <n v="0"/>
    <n v="40000"/>
    <n v="9792.18"/>
    <n v="0.24480450000000001"/>
    <n v="8471.0499999999993"/>
  </r>
  <r>
    <x v="0"/>
    <x v="5"/>
    <x v="5"/>
    <x v="1"/>
    <s v="23"/>
    <s v="233"/>
    <s v="Otras indemnizaciones."/>
    <n v="18000"/>
    <n v="0"/>
    <n v="18000"/>
    <n v="6600"/>
    <n v="0.36666666666666664"/>
    <n v="5400"/>
  </r>
  <r>
    <x v="0"/>
    <x v="5"/>
    <x v="5"/>
    <x v="2"/>
    <s v="46"/>
    <s v="463"/>
    <s v="A Mancomunidades."/>
    <n v="13000"/>
    <n v="0"/>
    <n v="13000"/>
    <n v="0"/>
    <n v="0"/>
    <n v="0"/>
  </r>
  <r>
    <x v="0"/>
    <x v="5"/>
    <x v="5"/>
    <x v="2"/>
    <s v="46"/>
    <s v="466"/>
    <s v="A otras Entidades que agrupen municipios."/>
    <n v="43435"/>
    <n v="0"/>
    <n v="43435"/>
    <n v="30189.89"/>
    <n v="0.69505905375848964"/>
    <n v="30189.89"/>
  </r>
  <r>
    <x v="0"/>
    <x v="6"/>
    <x v="6"/>
    <x v="0"/>
    <s v="12"/>
    <s v="12000"/>
    <s v="Sueldos del Grupo A1."/>
    <n v="74121"/>
    <n v="0"/>
    <n v="74121"/>
    <n v="22403"/>
    <n v="0.30224902524250885"/>
    <n v="22403"/>
  </r>
  <r>
    <x v="0"/>
    <x v="6"/>
    <x v="6"/>
    <x v="0"/>
    <s v="12"/>
    <s v="12001"/>
    <s v="Sueldos del Grupo A2."/>
    <n v="13036"/>
    <n v="0"/>
    <n v="13036"/>
    <n v="3874.28"/>
    <n v="0.29719852715556921"/>
    <n v="3874.28"/>
  </r>
  <r>
    <x v="0"/>
    <x v="6"/>
    <x v="6"/>
    <x v="0"/>
    <s v="12"/>
    <s v="12003"/>
    <s v="Sueldos del Grupo C1."/>
    <n v="169725"/>
    <n v="0"/>
    <n v="169725"/>
    <n v="45621.57"/>
    <n v="0.26879699513919575"/>
    <n v="45621.57"/>
  </r>
  <r>
    <x v="0"/>
    <x v="6"/>
    <x v="6"/>
    <x v="0"/>
    <s v="12"/>
    <s v="12006"/>
    <s v="Trienios."/>
    <n v="90421"/>
    <n v="0"/>
    <n v="90421"/>
    <n v="26271.87"/>
    <n v="0.29055053582685436"/>
    <n v="26271.87"/>
  </r>
  <r>
    <x v="0"/>
    <x v="6"/>
    <x v="6"/>
    <x v="0"/>
    <s v="12"/>
    <s v="12100"/>
    <s v="Complemento de destino."/>
    <n v="168022"/>
    <n v="0"/>
    <n v="168022"/>
    <n v="45848.79"/>
    <n v="0.27287373082096394"/>
    <n v="45848.79"/>
  </r>
  <r>
    <x v="0"/>
    <x v="6"/>
    <x v="6"/>
    <x v="0"/>
    <s v="12"/>
    <s v="12101"/>
    <s v="Complemento específico."/>
    <n v="410980"/>
    <n v="0"/>
    <n v="410980"/>
    <n v="113504.49"/>
    <n v="0.27618008175580322"/>
    <n v="113504.49"/>
  </r>
  <r>
    <x v="0"/>
    <x v="6"/>
    <x v="6"/>
    <x v="0"/>
    <s v="12"/>
    <s v="12103"/>
    <s v="Otros complementos."/>
    <n v="43753"/>
    <n v="0"/>
    <n v="43753"/>
    <n v="11473.26"/>
    <n v="0.26222796151121064"/>
    <n v="11473.26"/>
  </r>
  <r>
    <x v="0"/>
    <x v="6"/>
    <x v="6"/>
    <x v="0"/>
    <s v="15"/>
    <s v="151"/>
    <s v="Gratificaciones."/>
    <n v="2677"/>
    <n v="0"/>
    <n v="2677"/>
    <n v="0"/>
    <n v="0"/>
    <n v="0"/>
  </r>
  <r>
    <x v="0"/>
    <x v="6"/>
    <x v="6"/>
    <x v="1"/>
    <s v="20"/>
    <s v="203"/>
    <s v="Arrendamientos de maquinaria, instalaciones y utillaje."/>
    <n v="3000"/>
    <n v="0"/>
    <n v="3000"/>
    <n v="507.9"/>
    <n v="0.16930000000000001"/>
    <n v="338.6"/>
  </r>
  <r>
    <x v="0"/>
    <x v="6"/>
    <x v="6"/>
    <x v="1"/>
    <s v="21"/>
    <s v="213"/>
    <s v="Reparación de maquinaria, instalaciones técnicas y utillaje."/>
    <n v="2000"/>
    <n v="0"/>
    <n v="2000"/>
    <n v="270.06"/>
    <n v="0.13503000000000001"/>
    <n v="270.06"/>
  </r>
  <r>
    <x v="0"/>
    <x v="6"/>
    <x v="6"/>
    <x v="1"/>
    <s v="22"/>
    <s v="22000"/>
    <s v="Ordinario no inventariable."/>
    <n v="1300"/>
    <n v="0"/>
    <n v="1300"/>
    <n v="0"/>
    <n v="0"/>
    <n v="0"/>
  </r>
  <r>
    <x v="0"/>
    <x v="6"/>
    <x v="6"/>
    <x v="1"/>
    <s v="22"/>
    <s v="22602"/>
    <s v="Publicidad y propaganda."/>
    <n v="100"/>
    <n v="0"/>
    <n v="100"/>
    <n v="0"/>
    <n v="0"/>
    <n v="0"/>
  </r>
  <r>
    <x v="0"/>
    <x v="6"/>
    <x v="6"/>
    <x v="1"/>
    <s v="22"/>
    <s v="22699"/>
    <s v="Otros gastos diversos"/>
    <n v="1100"/>
    <n v="0"/>
    <n v="1100"/>
    <n v="202.93"/>
    <n v="0.18448181818181819"/>
    <n v="202.93"/>
  </r>
  <r>
    <x v="0"/>
    <x v="6"/>
    <x v="6"/>
    <x v="1"/>
    <s v="23"/>
    <s v="23020"/>
    <s v="Dietas del personal no directivo"/>
    <n v="1000"/>
    <n v="0"/>
    <n v="1000"/>
    <n v="26.67"/>
    <n v="2.6670000000000003E-2"/>
    <n v="0"/>
  </r>
  <r>
    <x v="0"/>
    <x v="6"/>
    <x v="6"/>
    <x v="1"/>
    <s v="23"/>
    <s v="23120"/>
    <s v="Locomoción del personal no directivo."/>
    <n v="1000"/>
    <n v="0"/>
    <n v="1000"/>
    <n v="0"/>
    <n v="0"/>
    <n v="0"/>
  </r>
  <r>
    <x v="0"/>
    <x v="6"/>
    <x v="6"/>
    <x v="1"/>
    <s v="23"/>
    <s v="233"/>
    <s v="Otras indemnizaciones."/>
    <n v="500"/>
    <n v="0"/>
    <n v="500"/>
    <n v="0"/>
    <n v="0"/>
    <n v="0"/>
  </r>
  <r>
    <x v="0"/>
    <x v="6"/>
    <x v="6"/>
    <x v="4"/>
    <s v="64"/>
    <s v="641"/>
    <s v="Gastos en aplicaciones informáticas."/>
    <n v="189000"/>
    <n v="0"/>
    <n v="189000"/>
    <n v="0"/>
    <n v="0"/>
    <n v="0"/>
  </r>
  <r>
    <x v="1"/>
    <x v="7"/>
    <x v="7"/>
    <x v="0"/>
    <s v="12"/>
    <s v="12000"/>
    <s v="Sueldos del Grupo A1."/>
    <n v="103770"/>
    <n v="0"/>
    <n v="103770"/>
    <n v="26054.65"/>
    <n v="0.25108075551700876"/>
    <n v="26054.65"/>
  </r>
  <r>
    <x v="1"/>
    <x v="7"/>
    <x v="7"/>
    <x v="0"/>
    <s v="12"/>
    <s v="12003"/>
    <s v="Sueldos del Grupo C1."/>
    <n v="39935"/>
    <n v="0"/>
    <n v="39935"/>
    <n v="8726.76"/>
    <n v="0.21852410166520597"/>
    <n v="8726.76"/>
  </r>
  <r>
    <x v="1"/>
    <x v="7"/>
    <x v="7"/>
    <x v="0"/>
    <s v="12"/>
    <s v="12006"/>
    <s v="Trienios."/>
    <n v="45564"/>
    <n v="0"/>
    <n v="45564"/>
    <n v="13209.28"/>
    <n v="0.28990606619260822"/>
    <n v="13209.28"/>
  </r>
  <r>
    <x v="1"/>
    <x v="7"/>
    <x v="7"/>
    <x v="0"/>
    <s v="12"/>
    <s v="12100"/>
    <s v="Complemento de destino."/>
    <n v="105455"/>
    <n v="0"/>
    <n v="105455"/>
    <n v="24972.15"/>
    <n v="0.23680384998340526"/>
    <n v="24972.15"/>
  </r>
  <r>
    <x v="1"/>
    <x v="7"/>
    <x v="7"/>
    <x v="0"/>
    <s v="12"/>
    <s v="12101"/>
    <s v="Complemento específico."/>
    <n v="244928"/>
    <n v="0"/>
    <n v="244928"/>
    <n v="58119.71"/>
    <n v="0.23729304122027697"/>
    <n v="58119.71"/>
  </r>
  <r>
    <x v="1"/>
    <x v="7"/>
    <x v="7"/>
    <x v="0"/>
    <s v="12"/>
    <s v="12103"/>
    <s v="Otros complementos."/>
    <n v="23194"/>
    <n v="0"/>
    <n v="23194"/>
    <n v="5705.94"/>
    <n v="0.24600931275329824"/>
    <n v="5705.94"/>
  </r>
  <r>
    <x v="1"/>
    <x v="7"/>
    <x v="7"/>
    <x v="1"/>
    <s v="20"/>
    <s v="203"/>
    <s v="Arrendamientos de maquinaria, instalaciones y utillaje."/>
    <n v="25000"/>
    <n v="0"/>
    <n v="25000"/>
    <n v="5644.02"/>
    <n v="0.22576080000000001"/>
    <n v="4682.07"/>
  </r>
  <r>
    <x v="1"/>
    <x v="7"/>
    <x v="7"/>
    <x v="1"/>
    <s v="22"/>
    <s v="22103"/>
    <s v="Combustibles y carburantes."/>
    <n v="65000"/>
    <n v="0"/>
    <n v="65000"/>
    <n v="9584.84"/>
    <n v="0.14745907692307691"/>
    <n v="9584.84"/>
  </r>
  <r>
    <x v="1"/>
    <x v="7"/>
    <x v="7"/>
    <x v="1"/>
    <s v="22"/>
    <s v="22104"/>
    <s v="Vestuario."/>
    <n v="45000"/>
    <n v="0"/>
    <n v="45000"/>
    <n v="0"/>
    <n v="0"/>
    <n v="0"/>
  </r>
  <r>
    <x v="1"/>
    <x v="7"/>
    <x v="7"/>
    <x v="1"/>
    <s v="22"/>
    <s v="22601"/>
    <s v="Atenciones protocolarias y representativas."/>
    <n v="5000"/>
    <n v="0"/>
    <n v="5000"/>
    <n v="0"/>
    <n v="0"/>
    <n v="0"/>
  </r>
  <r>
    <x v="1"/>
    <x v="7"/>
    <x v="7"/>
    <x v="1"/>
    <s v="22"/>
    <s v="22602"/>
    <s v="Publicidad y propaganda."/>
    <n v="4500"/>
    <n v="0"/>
    <n v="4500"/>
    <n v="1629.8"/>
    <n v="0.36217777777777777"/>
    <n v="1537.4"/>
  </r>
  <r>
    <x v="1"/>
    <x v="7"/>
    <x v="7"/>
    <x v="1"/>
    <s v="22"/>
    <s v="22604"/>
    <s v="Jurídicos, contenciosos."/>
    <n v="6000"/>
    <n v="0"/>
    <n v="6000"/>
    <n v="0"/>
    <n v="0"/>
    <n v="0"/>
  </r>
  <r>
    <x v="1"/>
    <x v="7"/>
    <x v="7"/>
    <x v="1"/>
    <s v="22"/>
    <s v="22699"/>
    <s v="Otros gastos diversos"/>
    <n v="25000"/>
    <n v="0"/>
    <n v="25000"/>
    <n v="2178.61"/>
    <n v="8.7144400000000011E-2"/>
    <n v="2178.61"/>
  </r>
  <r>
    <x v="1"/>
    <x v="7"/>
    <x v="7"/>
    <x v="1"/>
    <s v="22"/>
    <s v="22706"/>
    <s v="Estudios y trabajos técnicos."/>
    <n v="100000"/>
    <n v="0"/>
    <n v="100000"/>
    <n v="35916.839999999997"/>
    <n v="0.35916839999999994"/>
    <n v="35916.839999999997"/>
  </r>
  <r>
    <x v="1"/>
    <x v="7"/>
    <x v="7"/>
    <x v="1"/>
    <s v="23"/>
    <s v="23020"/>
    <s v="Dietas del personal no directivo"/>
    <n v="3100"/>
    <n v="0"/>
    <n v="3100"/>
    <n v="0"/>
    <n v="0"/>
    <n v="0"/>
  </r>
  <r>
    <x v="1"/>
    <x v="7"/>
    <x v="7"/>
    <x v="1"/>
    <s v="23"/>
    <s v="23120"/>
    <s v="Locomoción del personal no directivo."/>
    <n v="2400"/>
    <n v="0"/>
    <n v="2400"/>
    <n v="0"/>
    <n v="0"/>
    <n v="0"/>
  </r>
  <r>
    <x v="1"/>
    <x v="7"/>
    <x v="7"/>
    <x v="1"/>
    <s v="23"/>
    <s v="233"/>
    <s v="Otras indemnizaciones."/>
    <n v="600"/>
    <n v="0"/>
    <n v="600"/>
    <n v="0"/>
    <n v="0"/>
    <n v="0"/>
  </r>
  <r>
    <x v="1"/>
    <x v="7"/>
    <x v="7"/>
    <x v="5"/>
    <s v="35"/>
    <s v="352"/>
    <s v="Intereses de demora."/>
    <n v="200"/>
    <n v="0"/>
    <n v="200"/>
    <n v="0"/>
    <n v="0"/>
    <n v="0"/>
  </r>
  <r>
    <x v="1"/>
    <x v="7"/>
    <x v="7"/>
    <x v="2"/>
    <s v="44"/>
    <s v="44905"/>
    <s v="Transferencia corriente a VIVA"/>
    <n v="500000"/>
    <n v="0"/>
    <n v="500000"/>
    <n v="0"/>
    <n v="0"/>
    <n v="0"/>
  </r>
  <r>
    <x v="1"/>
    <x v="7"/>
    <x v="7"/>
    <x v="4"/>
    <s v="61"/>
    <s v="619"/>
    <s v="Otras inver de reposic en infraest y bienes dest al uso gral"/>
    <n v="200000"/>
    <n v="0"/>
    <n v="200000"/>
    <n v="0"/>
    <n v="0"/>
    <n v="0"/>
  </r>
  <r>
    <x v="1"/>
    <x v="7"/>
    <x v="7"/>
    <x v="6"/>
    <s v="74"/>
    <s v="74903"/>
    <s v="Transf. a la Sociedad Municipal VIVA: proyecto 4 de Marzo"/>
    <n v="0"/>
    <n v="0"/>
    <n v="0"/>
    <n v="0"/>
    <s v=" "/>
    <n v="0"/>
  </r>
  <r>
    <x v="1"/>
    <x v="7"/>
    <x v="7"/>
    <x v="6"/>
    <s v="74"/>
    <s v="74905"/>
    <s v="Transf de capital a VIVA"/>
    <n v="4650000"/>
    <n v="0"/>
    <n v="4650000"/>
    <n v="0"/>
    <n v="0"/>
    <n v="0"/>
  </r>
  <r>
    <x v="1"/>
    <x v="7"/>
    <x v="7"/>
    <x v="3"/>
    <s v="82"/>
    <s v="82190"/>
    <s v="A otros subsectores."/>
    <n v="0"/>
    <n v="200000"/>
    <n v="200000"/>
    <n v="0"/>
    <n v="0"/>
    <n v="0"/>
  </r>
  <r>
    <x v="1"/>
    <x v="7"/>
    <x v="7"/>
    <x v="3"/>
    <s v="83"/>
    <s v="83000"/>
    <s v="Anuncios por cuenta de particulares"/>
    <n v="15000"/>
    <n v="0"/>
    <n v="15000"/>
    <n v="662.4"/>
    <n v="4.4159999999999998E-2"/>
    <n v="559.20000000000005"/>
  </r>
  <r>
    <x v="1"/>
    <x v="7"/>
    <x v="7"/>
    <x v="3"/>
    <s v="83"/>
    <s v="83100"/>
    <s v="Obras por cuenta de particulares"/>
    <n v="200000"/>
    <n v="0"/>
    <n v="200000"/>
    <n v="0"/>
    <n v="0"/>
    <n v="0"/>
  </r>
  <r>
    <x v="1"/>
    <x v="8"/>
    <x v="8"/>
    <x v="0"/>
    <s v="12"/>
    <s v="12000"/>
    <s v="Sueldos del Grupo A1."/>
    <n v="326133"/>
    <n v="0"/>
    <n v="326133"/>
    <n v="78335.820000000007"/>
    <n v="0.24019593233435441"/>
    <n v="78335.820000000007"/>
  </r>
  <r>
    <x v="1"/>
    <x v="8"/>
    <x v="8"/>
    <x v="0"/>
    <s v="12"/>
    <s v="12001"/>
    <s v="Sueldos del Grupo A2."/>
    <n v="182498"/>
    <n v="0"/>
    <n v="182498"/>
    <n v="27001.94"/>
    <n v="0.14795745706802266"/>
    <n v="27001.94"/>
  </r>
  <r>
    <x v="1"/>
    <x v="8"/>
    <x v="8"/>
    <x v="0"/>
    <s v="12"/>
    <s v="12003"/>
    <s v="Sueldos del Grupo C1."/>
    <n v="299515"/>
    <n v="0"/>
    <n v="299515"/>
    <n v="75592.639999999999"/>
    <n v="0.25238348663672938"/>
    <n v="75592.639999999999"/>
  </r>
  <r>
    <x v="1"/>
    <x v="8"/>
    <x v="8"/>
    <x v="0"/>
    <s v="12"/>
    <s v="12004"/>
    <s v="Sueldos del Grupo C2."/>
    <n v="110012"/>
    <n v="0"/>
    <n v="110012"/>
    <n v="24452.02"/>
    <n v="0.22226684361705995"/>
    <n v="24452.02"/>
  </r>
  <r>
    <x v="1"/>
    <x v="8"/>
    <x v="8"/>
    <x v="0"/>
    <s v="12"/>
    <s v="12006"/>
    <s v="Trienios."/>
    <n v="193110"/>
    <n v="0"/>
    <n v="193110"/>
    <n v="52878.51"/>
    <n v="0.27382585055149916"/>
    <n v="52878.51"/>
  </r>
  <r>
    <x v="1"/>
    <x v="8"/>
    <x v="8"/>
    <x v="0"/>
    <s v="12"/>
    <s v="12100"/>
    <s v="Complemento de destino."/>
    <n v="540816"/>
    <n v="0"/>
    <n v="540816"/>
    <n v="119274.48"/>
    <n v="0.220545398065146"/>
    <n v="119274.48"/>
  </r>
  <r>
    <x v="1"/>
    <x v="8"/>
    <x v="8"/>
    <x v="0"/>
    <s v="12"/>
    <s v="12101"/>
    <s v="Complemento específico."/>
    <n v="1287878"/>
    <n v="0"/>
    <n v="1287878"/>
    <n v="299997.58"/>
    <n v="0.23293943991589267"/>
    <n v="299997.58"/>
  </r>
  <r>
    <x v="1"/>
    <x v="8"/>
    <x v="8"/>
    <x v="0"/>
    <s v="12"/>
    <s v="12103"/>
    <s v="Otros complementos."/>
    <n v="104133"/>
    <n v="0"/>
    <n v="104133"/>
    <n v="25982.66"/>
    <n v="0.24951417898264719"/>
    <n v="25982.66"/>
  </r>
  <r>
    <x v="1"/>
    <x v="8"/>
    <x v="8"/>
    <x v="0"/>
    <s v="13"/>
    <s v="13000"/>
    <s v="Retribuciones básicas."/>
    <n v="101341"/>
    <n v="0"/>
    <n v="101341"/>
    <n v="26027.439999999999"/>
    <n v="0.25683030560187881"/>
    <n v="26027.439999999999"/>
  </r>
  <r>
    <x v="1"/>
    <x v="8"/>
    <x v="8"/>
    <x v="0"/>
    <s v="13"/>
    <s v="13002"/>
    <s v="Otras remuneraciones."/>
    <n v="85132"/>
    <n v="0"/>
    <n v="85132"/>
    <n v="22349.88"/>
    <n v="0.26253206784757788"/>
    <n v="22349.88"/>
  </r>
  <r>
    <x v="1"/>
    <x v="8"/>
    <x v="8"/>
    <x v="0"/>
    <s v="13"/>
    <s v="131"/>
    <s v="Laboral temporal."/>
    <n v="50000"/>
    <n v="0"/>
    <n v="50000"/>
    <n v="17829.18"/>
    <n v="0.3565836"/>
    <n v="17829.18"/>
  </r>
  <r>
    <x v="1"/>
    <x v="8"/>
    <x v="8"/>
    <x v="0"/>
    <s v="15"/>
    <s v="151"/>
    <s v="Gratificaciones."/>
    <n v="10000"/>
    <n v="0"/>
    <n v="10000"/>
    <n v="5658.78"/>
    <n v="0.56587799999999999"/>
    <n v="5658.78"/>
  </r>
  <r>
    <x v="1"/>
    <x v="8"/>
    <x v="8"/>
    <x v="1"/>
    <s v="22"/>
    <s v="22602"/>
    <s v="Publicidad y propaganda."/>
    <n v="6000"/>
    <n v="0"/>
    <n v="6000"/>
    <n v="0"/>
    <n v="0"/>
    <n v="0"/>
  </r>
  <r>
    <x v="1"/>
    <x v="8"/>
    <x v="8"/>
    <x v="1"/>
    <s v="22"/>
    <s v="22699"/>
    <s v="Otros gastos diversos"/>
    <n v="6000"/>
    <n v="0"/>
    <n v="6000"/>
    <n v="0"/>
    <n v="0"/>
    <n v="0"/>
  </r>
  <r>
    <x v="1"/>
    <x v="8"/>
    <x v="8"/>
    <x v="1"/>
    <s v="22"/>
    <s v="22799"/>
    <s v="Otros trabajos realizados por otras empresas y profes."/>
    <n v="20000"/>
    <n v="0"/>
    <n v="20000"/>
    <n v="0"/>
    <n v="0"/>
    <n v="0"/>
  </r>
  <r>
    <x v="1"/>
    <x v="8"/>
    <x v="8"/>
    <x v="1"/>
    <s v="23"/>
    <s v="23020"/>
    <s v="Dietas del personal no directivo"/>
    <n v="500"/>
    <n v="0"/>
    <n v="500"/>
    <n v="0"/>
    <n v="0"/>
    <n v="0"/>
  </r>
  <r>
    <x v="1"/>
    <x v="8"/>
    <x v="8"/>
    <x v="1"/>
    <s v="23"/>
    <s v="23120"/>
    <s v="Locomoción del personal no directivo."/>
    <n v="500"/>
    <n v="0"/>
    <n v="500"/>
    <n v="0"/>
    <n v="0"/>
    <n v="0"/>
  </r>
  <r>
    <x v="1"/>
    <x v="8"/>
    <x v="8"/>
    <x v="5"/>
    <s v="35"/>
    <s v="352"/>
    <s v="Intereses de demora."/>
    <n v="200"/>
    <n v="0"/>
    <n v="200"/>
    <n v="0"/>
    <n v="0"/>
    <n v="0"/>
  </r>
  <r>
    <x v="1"/>
    <x v="8"/>
    <x v="8"/>
    <x v="4"/>
    <s v="60"/>
    <s v="609"/>
    <s v="Otras invers nuevas en infraest y bienes dest al uso gral"/>
    <n v="70000"/>
    <n v="0"/>
    <n v="70000"/>
    <n v="0"/>
    <n v="0"/>
    <n v="0"/>
  </r>
  <r>
    <x v="1"/>
    <x v="9"/>
    <x v="9"/>
    <x v="4"/>
    <s v="60"/>
    <s v="600"/>
    <s v="Inversiones en terrenos."/>
    <n v="104923"/>
    <n v="0"/>
    <n v="104923"/>
    <n v="0"/>
    <n v="0"/>
    <n v="0"/>
  </r>
  <r>
    <x v="1"/>
    <x v="9"/>
    <x v="9"/>
    <x v="4"/>
    <s v="60"/>
    <s v="609"/>
    <s v="Otras invers nuevas en infraest y bienes dest al uso gral"/>
    <n v="4450000"/>
    <n v="-500000"/>
    <n v="3950000"/>
    <n v="0"/>
    <n v="0"/>
    <n v="0"/>
  </r>
  <r>
    <x v="1"/>
    <x v="9"/>
    <x v="9"/>
    <x v="4"/>
    <s v="62"/>
    <s v="622"/>
    <s v="Edificios y otras construcciones."/>
    <n v="57000"/>
    <n v="550000"/>
    <n v="607000"/>
    <n v="0"/>
    <n v="0"/>
    <n v="0"/>
  </r>
  <r>
    <x v="1"/>
    <x v="9"/>
    <x v="9"/>
    <x v="4"/>
    <s v="62"/>
    <s v="623"/>
    <s v="Maquinaria, instalaciones técnicas y utillaje."/>
    <n v="500000"/>
    <n v="0"/>
    <n v="500000"/>
    <n v="2116.08"/>
    <n v="4.2321599999999996E-3"/>
    <n v="2116.08"/>
  </r>
  <r>
    <x v="1"/>
    <x v="9"/>
    <x v="9"/>
    <x v="4"/>
    <s v="63"/>
    <s v="632"/>
    <s v="Edificios y otras construcciones."/>
    <n v="510000"/>
    <n v="0"/>
    <n v="510000"/>
    <n v="25525.03"/>
    <n v="5.0049078431372546E-2"/>
    <n v="24193.040000000001"/>
  </r>
  <r>
    <x v="1"/>
    <x v="9"/>
    <x v="9"/>
    <x v="4"/>
    <s v="63"/>
    <s v="633"/>
    <s v="Maquinaria, instalaciones técnicas y utillaje."/>
    <n v="300000"/>
    <n v="-50000"/>
    <n v="250000"/>
    <n v="1764.97"/>
    <n v="7.0598800000000001E-3"/>
    <n v="0"/>
  </r>
  <r>
    <x v="1"/>
    <x v="9"/>
    <x v="9"/>
    <x v="4"/>
    <s v="64"/>
    <s v="640"/>
    <s v="Gastos en inversiones de carácter inmaterial."/>
    <n v="150000"/>
    <n v="0"/>
    <n v="150000"/>
    <n v="0"/>
    <n v="0"/>
    <n v="0"/>
  </r>
  <r>
    <x v="1"/>
    <x v="10"/>
    <x v="10"/>
    <x v="0"/>
    <s v="12"/>
    <s v="12000"/>
    <s v="Sueldos del Grupo A1."/>
    <n v="88945"/>
    <n v="0"/>
    <n v="88945"/>
    <n v="15271.38"/>
    <n v="0.17169464275675977"/>
    <n v="15271.38"/>
  </r>
  <r>
    <x v="1"/>
    <x v="10"/>
    <x v="10"/>
    <x v="0"/>
    <s v="12"/>
    <s v="12001"/>
    <s v="Sueldos del Grupo A2."/>
    <n v="104285"/>
    <n v="0"/>
    <n v="104285"/>
    <n v="23245.68"/>
    <n v="0.22290530757059981"/>
    <n v="23245.68"/>
  </r>
  <r>
    <x v="1"/>
    <x v="10"/>
    <x v="10"/>
    <x v="0"/>
    <s v="12"/>
    <s v="12003"/>
    <s v="Sueldos del Grupo C1."/>
    <n v="49919"/>
    <n v="0"/>
    <n v="49919"/>
    <n v="14544.6"/>
    <n v="0.29136400969570703"/>
    <n v="14544.6"/>
  </r>
  <r>
    <x v="1"/>
    <x v="10"/>
    <x v="10"/>
    <x v="0"/>
    <s v="12"/>
    <s v="12004"/>
    <s v="Sueldos del Grupo C2."/>
    <n v="8462"/>
    <n v="0"/>
    <n v="8462"/>
    <n v="0"/>
    <n v="0"/>
    <n v="0"/>
  </r>
  <r>
    <x v="1"/>
    <x v="10"/>
    <x v="10"/>
    <x v="0"/>
    <s v="12"/>
    <s v="12006"/>
    <s v="Trienios."/>
    <n v="49697"/>
    <n v="0"/>
    <n v="49697"/>
    <n v="12149.4"/>
    <n v="0.24446948507958227"/>
    <n v="12149.4"/>
  </r>
  <r>
    <x v="1"/>
    <x v="10"/>
    <x v="10"/>
    <x v="0"/>
    <s v="12"/>
    <s v="12100"/>
    <s v="Complemento de destino."/>
    <n v="148408"/>
    <n v="0"/>
    <n v="148408"/>
    <n v="29777.31"/>
    <n v="0.20064491132553502"/>
    <n v="29777.31"/>
  </r>
  <r>
    <x v="1"/>
    <x v="10"/>
    <x v="10"/>
    <x v="0"/>
    <s v="12"/>
    <s v="12101"/>
    <s v="Complemento específico."/>
    <n v="375049"/>
    <n v="0"/>
    <n v="375049"/>
    <n v="86658.880000000005"/>
    <n v="0.23106015480643863"/>
    <n v="86658.880000000005"/>
  </r>
  <r>
    <x v="1"/>
    <x v="10"/>
    <x v="10"/>
    <x v="0"/>
    <s v="12"/>
    <s v="12103"/>
    <s v="Otros complementos."/>
    <n v="23265"/>
    <n v="0"/>
    <n v="23265"/>
    <n v="5079.09"/>
    <n v="0.21831463571889104"/>
    <n v="5079.09"/>
  </r>
  <r>
    <x v="1"/>
    <x v="10"/>
    <x v="10"/>
    <x v="0"/>
    <s v="13"/>
    <s v="13000"/>
    <s v="Retribuciones básicas."/>
    <n v="554743"/>
    <n v="0"/>
    <n v="554743"/>
    <n v="133556.10999999999"/>
    <n v="0.24075312351845807"/>
    <n v="133556.10999999999"/>
  </r>
  <r>
    <x v="1"/>
    <x v="10"/>
    <x v="10"/>
    <x v="0"/>
    <s v="13"/>
    <s v="13001"/>
    <s v="Horas extraordinarias"/>
    <n v="12000"/>
    <n v="0"/>
    <n v="12000"/>
    <n v="5738.55"/>
    <n v="0.47821250000000004"/>
    <n v="5738.55"/>
  </r>
  <r>
    <x v="1"/>
    <x v="10"/>
    <x v="10"/>
    <x v="0"/>
    <s v="13"/>
    <s v="13002"/>
    <s v="Otras remuneraciones."/>
    <n v="577914"/>
    <n v="0"/>
    <n v="577914"/>
    <n v="134147.29"/>
    <n v="0.23212327439722866"/>
    <n v="134147.29"/>
  </r>
  <r>
    <x v="1"/>
    <x v="10"/>
    <x v="10"/>
    <x v="0"/>
    <s v="13"/>
    <s v="131"/>
    <s v="Laboral temporal."/>
    <n v="15000"/>
    <n v="0"/>
    <n v="15000"/>
    <n v="0"/>
    <n v="0"/>
    <n v="0"/>
  </r>
  <r>
    <x v="1"/>
    <x v="10"/>
    <x v="10"/>
    <x v="1"/>
    <s v="20"/>
    <s v="203"/>
    <s v="Arrendamientos de maquinaria, instalaciones y utillaje."/>
    <n v="32000"/>
    <n v="0"/>
    <n v="32000"/>
    <n v="4736.04"/>
    <n v="0.14800125"/>
    <n v="4648.04"/>
  </r>
  <r>
    <x v="1"/>
    <x v="10"/>
    <x v="10"/>
    <x v="1"/>
    <s v="20"/>
    <s v="204"/>
    <s v="Arrendamientos de material de transporte."/>
    <n v="30000"/>
    <n v="0"/>
    <n v="30000"/>
    <n v="0"/>
    <n v="0"/>
    <n v="0"/>
  </r>
  <r>
    <x v="1"/>
    <x v="10"/>
    <x v="10"/>
    <x v="1"/>
    <s v="21"/>
    <s v="210"/>
    <s v="Infraestructuras y bienes naturales."/>
    <n v="225000"/>
    <n v="0"/>
    <n v="225000"/>
    <n v="12198.1"/>
    <n v="5.4213777777777777E-2"/>
    <n v="12183.34"/>
  </r>
  <r>
    <x v="1"/>
    <x v="10"/>
    <x v="10"/>
    <x v="1"/>
    <s v="21"/>
    <s v="214"/>
    <s v="Reparación de elementos de transporte."/>
    <n v="40000"/>
    <n v="0"/>
    <n v="40000"/>
    <n v="13925.4"/>
    <n v="0.34813499999999997"/>
    <n v="13374.78"/>
  </r>
  <r>
    <x v="1"/>
    <x v="10"/>
    <x v="10"/>
    <x v="1"/>
    <s v="22"/>
    <s v="22199"/>
    <s v="Otros suministros."/>
    <n v="23000"/>
    <n v="0"/>
    <n v="23000"/>
    <n v="0"/>
    <n v="0"/>
    <n v="0"/>
  </r>
  <r>
    <x v="1"/>
    <x v="10"/>
    <x v="10"/>
    <x v="1"/>
    <s v="22"/>
    <s v="22602"/>
    <s v="Publicidad y propaganda."/>
    <n v="2000"/>
    <n v="0"/>
    <n v="2000"/>
    <n v="0"/>
    <n v="0"/>
    <n v="0"/>
  </r>
  <r>
    <x v="1"/>
    <x v="10"/>
    <x v="10"/>
    <x v="1"/>
    <s v="22"/>
    <s v="22699"/>
    <s v="Otros gastos diversos"/>
    <n v="6000"/>
    <n v="0"/>
    <n v="6000"/>
    <n v="1053.43"/>
    <n v="0.17557166666666668"/>
    <n v="892.12"/>
  </r>
  <r>
    <x v="1"/>
    <x v="10"/>
    <x v="10"/>
    <x v="1"/>
    <s v="23"/>
    <s v="23020"/>
    <s v="Dietas del personal no directivo"/>
    <n v="1000"/>
    <n v="0"/>
    <n v="1000"/>
    <n v="0"/>
    <n v="0"/>
    <n v="0"/>
  </r>
  <r>
    <x v="1"/>
    <x v="10"/>
    <x v="10"/>
    <x v="1"/>
    <s v="23"/>
    <s v="23120"/>
    <s v="Locomoción del personal no directivo."/>
    <n v="1000"/>
    <n v="0"/>
    <n v="1000"/>
    <n v="0"/>
    <n v="0"/>
    <n v="0"/>
  </r>
  <r>
    <x v="1"/>
    <x v="10"/>
    <x v="10"/>
    <x v="1"/>
    <s v="23"/>
    <s v="233"/>
    <s v="Otras indemnizaciones."/>
    <n v="500"/>
    <n v="0"/>
    <n v="500"/>
    <n v="0"/>
    <n v="0"/>
    <n v="0"/>
  </r>
  <r>
    <x v="1"/>
    <x v="10"/>
    <x v="10"/>
    <x v="4"/>
    <s v="60"/>
    <s v="609"/>
    <s v="Otras invers nuevas en infraest y bienes dest al uso gral"/>
    <n v="0"/>
    <n v="14986.4"/>
    <n v="14986.4"/>
    <n v="0"/>
    <n v="0"/>
    <n v="0"/>
  </r>
  <r>
    <x v="1"/>
    <x v="10"/>
    <x v="10"/>
    <x v="4"/>
    <s v="61"/>
    <s v="619"/>
    <s v="Otras inver de reposic en infraest y bienes dest al uso gral"/>
    <n v="3650000"/>
    <n v="747572.05"/>
    <n v="4397572.05"/>
    <n v="1280576.42"/>
    <n v="0.29120078203153033"/>
    <n v="1196441.44"/>
  </r>
  <r>
    <x v="1"/>
    <x v="11"/>
    <x v="11"/>
    <x v="0"/>
    <s v="12"/>
    <s v="12003"/>
    <s v="Sueldos del Grupo C1."/>
    <n v="9984"/>
    <n v="0"/>
    <n v="9984"/>
    <n v="2181.69"/>
    <n v="0.21851862980769232"/>
    <n v="2181.69"/>
  </r>
  <r>
    <x v="1"/>
    <x v="11"/>
    <x v="11"/>
    <x v="0"/>
    <s v="12"/>
    <s v="12006"/>
    <s v="Trienios."/>
    <n v="0"/>
    <n v="0"/>
    <n v="0"/>
    <n v="1279.58"/>
    <s v=" "/>
    <n v="1279.58"/>
  </r>
  <r>
    <x v="1"/>
    <x v="11"/>
    <x v="11"/>
    <x v="0"/>
    <s v="12"/>
    <s v="12100"/>
    <s v="Complemento de destino."/>
    <n v="6217"/>
    <n v="0"/>
    <n v="6217"/>
    <n v="2509.8000000000002"/>
    <n v="0.40369953353707577"/>
    <n v="2509.8000000000002"/>
  </r>
  <r>
    <x v="1"/>
    <x v="11"/>
    <x v="11"/>
    <x v="0"/>
    <s v="12"/>
    <s v="12101"/>
    <s v="Complemento específico."/>
    <n v="12129"/>
    <n v="0"/>
    <n v="12129"/>
    <n v="5885.62"/>
    <n v="0.48525187566988209"/>
    <n v="5885.62"/>
  </r>
  <r>
    <x v="1"/>
    <x v="11"/>
    <x v="11"/>
    <x v="0"/>
    <s v="12"/>
    <s v="12103"/>
    <s v="Otros complementos."/>
    <n v="0"/>
    <n v="0"/>
    <n v="0"/>
    <n v="528.55999999999995"/>
    <s v=" "/>
    <n v="528.55999999999995"/>
  </r>
  <r>
    <x v="1"/>
    <x v="11"/>
    <x v="11"/>
    <x v="0"/>
    <s v="13"/>
    <s v="13000"/>
    <s v="Retribuciones básicas."/>
    <n v="100415"/>
    <n v="0"/>
    <n v="100415"/>
    <n v="16920.919999999998"/>
    <n v="0.16850988398147684"/>
    <n v="16920.919999999998"/>
  </r>
  <r>
    <x v="1"/>
    <x v="11"/>
    <x v="11"/>
    <x v="0"/>
    <s v="13"/>
    <s v="13002"/>
    <s v="Otras remuneraciones."/>
    <n v="104328"/>
    <n v="0"/>
    <n v="104328"/>
    <n v="15437.08"/>
    <n v="0.14796679702476803"/>
    <n v="15437.08"/>
  </r>
  <r>
    <x v="1"/>
    <x v="11"/>
    <x v="11"/>
    <x v="1"/>
    <s v="21"/>
    <s v="213"/>
    <s v="Reparación de maquinaria, instalaciones técnicas y utillaje."/>
    <n v="110000"/>
    <n v="0"/>
    <n v="110000"/>
    <n v="14818.15"/>
    <n v="0.13471045454545455"/>
    <n v="4441.1899999999996"/>
  </r>
  <r>
    <x v="1"/>
    <x v="11"/>
    <x v="11"/>
    <x v="1"/>
    <s v="22"/>
    <s v="22100"/>
    <s v="Energía eléctrica."/>
    <n v="3000000"/>
    <n v="0"/>
    <n v="3000000"/>
    <n v="1147970.3700000001"/>
    <n v="0.38265679000000002"/>
    <n v="903095.9"/>
  </r>
  <r>
    <x v="1"/>
    <x v="11"/>
    <x v="11"/>
    <x v="1"/>
    <s v="22"/>
    <s v="22199"/>
    <s v="Otros suministros."/>
    <n v="20000"/>
    <n v="0"/>
    <n v="20000"/>
    <n v="0"/>
    <n v="0"/>
    <n v="0"/>
  </r>
  <r>
    <x v="1"/>
    <x v="11"/>
    <x v="11"/>
    <x v="1"/>
    <s v="22"/>
    <s v="22699"/>
    <s v="Otros gastos diversos"/>
    <n v="16000"/>
    <n v="0"/>
    <n v="16000"/>
    <n v="0"/>
    <n v="0"/>
    <n v="0"/>
  </r>
  <r>
    <x v="1"/>
    <x v="11"/>
    <x v="11"/>
    <x v="1"/>
    <s v="23"/>
    <s v="23020"/>
    <s v="Dietas del personal no directivo"/>
    <n v="500"/>
    <n v="0"/>
    <n v="500"/>
    <n v="0"/>
    <n v="0"/>
    <n v="0"/>
  </r>
  <r>
    <x v="1"/>
    <x v="11"/>
    <x v="11"/>
    <x v="1"/>
    <s v="23"/>
    <s v="23120"/>
    <s v="Locomoción del personal no directivo."/>
    <n v="500"/>
    <n v="0"/>
    <n v="500"/>
    <n v="0"/>
    <n v="0"/>
    <n v="0"/>
  </r>
  <r>
    <x v="1"/>
    <x v="11"/>
    <x v="11"/>
    <x v="4"/>
    <s v="61"/>
    <s v="619"/>
    <s v="Otras inver de reposic en infraest y bienes dest al uso gral"/>
    <n v="1765000"/>
    <n v="0"/>
    <n v="1765000"/>
    <n v="376059.73"/>
    <n v="0.21306500283286117"/>
    <n v="376059.73"/>
  </r>
  <r>
    <x v="1"/>
    <x v="12"/>
    <x v="12"/>
    <x v="0"/>
    <s v="12"/>
    <s v="12000"/>
    <s v="Sueldos del Grupo A1."/>
    <n v="59297"/>
    <n v="0"/>
    <n v="59297"/>
    <n v="7579.68"/>
    <n v="0.12782569101303609"/>
    <n v="7579.68"/>
  </r>
  <r>
    <x v="1"/>
    <x v="12"/>
    <x v="12"/>
    <x v="0"/>
    <s v="12"/>
    <s v="12001"/>
    <s v="Sueldos del Grupo A2."/>
    <n v="26071"/>
    <n v="0"/>
    <n v="26071"/>
    <n v="3874.28"/>
    <n v="0.14860496336926088"/>
    <n v="3874.28"/>
  </r>
  <r>
    <x v="1"/>
    <x v="12"/>
    <x v="12"/>
    <x v="0"/>
    <s v="12"/>
    <s v="12004"/>
    <s v="Sueldos del Grupo C2."/>
    <n v="16925"/>
    <n v="0"/>
    <n v="16925"/>
    <n v="4842"/>
    <n v="0.28608567208271785"/>
    <n v="4842"/>
  </r>
  <r>
    <x v="1"/>
    <x v="12"/>
    <x v="12"/>
    <x v="0"/>
    <s v="12"/>
    <s v="12006"/>
    <s v="Trienios."/>
    <n v="17731"/>
    <n v="0"/>
    <n v="17731"/>
    <n v="5046.99"/>
    <n v="0.28464215216287858"/>
    <n v="5046.99"/>
  </r>
  <r>
    <x v="1"/>
    <x v="12"/>
    <x v="12"/>
    <x v="0"/>
    <s v="12"/>
    <s v="12100"/>
    <s v="Complemento de destino."/>
    <n v="62675"/>
    <n v="0"/>
    <n v="62675"/>
    <n v="10974.26"/>
    <n v="0.1750978859194256"/>
    <n v="10974.26"/>
  </r>
  <r>
    <x v="1"/>
    <x v="12"/>
    <x v="12"/>
    <x v="0"/>
    <s v="12"/>
    <s v="12101"/>
    <s v="Complemento específico."/>
    <n v="152177"/>
    <n v="0"/>
    <n v="152177"/>
    <n v="30761.91"/>
    <n v="0.20214559361795803"/>
    <n v="30761.91"/>
  </r>
  <r>
    <x v="1"/>
    <x v="12"/>
    <x v="12"/>
    <x v="0"/>
    <s v="12"/>
    <s v="12103"/>
    <s v="Otros complementos."/>
    <n v="11352"/>
    <n v="0"/>
    <n v="11352"/>
    <n v="2956.95"/>
    <n v="0.26047832980972513"/>
    <n v="2956.95"/>
  </r>
  <r>
    <x v="1"/>
    <x v="12"/>
    <x v="12"/>
    <x v="0"/>
    <s v="13"/>
    <s v="13000"/>
    <s v="Retribuciones básicas."/>
    <n v="704408"/>
    <n v="0"/>
    <n v="704408"/>
    <n v="127165.71"/>
    <n v="0.180528486331785"/>
    <n v="127165.71"/>
  </r>
  <r>
    <x v="1"/>
    <x v="12"/>
    <x v="12"/>
    <x v="0"/>
    <s v="13"/>
    <s v="13001"/>
    <s v="Horas extraordinarias"/>
    <n v="30000"/>
    <n v="0"/>
    <n v="30000"/>
    <n v="0"/>
    <n v="0"/>
    <n v="0"/>
  </r>
  <r>
    <x v="1"/>
    <x v="12"/>
    <x v="12"/>
    <x v="0"/>
    <s v="13"/>
    <s v="13002"/>
    <s v="Otras remuneraciones."/>
    <n v="672544"/>
    <n v="0"/>
    <n v="672544"/>
    <n v="150804.04999999999"/>
    <n v="0.2242292697578151"/>
    <n v="150804.04999999999"/>
  </r>
  <r>
    <x v="1"/>
    <x v="12"/>
    <x v="12"/>
    <x v="0"/>
    <s v="15"/>
    <s v="151"/>
    <s v="Gratificaciones."/>
    <n v="3000"/>
    <n v="0"/>
    <n v="3000"/>
    <n v="0"/>
    <n v="0"/>
    <n v="0"/>
  </r>
  <r>
    <x v="1"/>
    <x v="12"/>
    <x v="12"/>
    <x v="1"/>
    <s v="20"/>
    <s v="203"/>
    <s v="Arrendamientos de maquinaria, instalaciones y utillaje."/>
    <n v="8000"/>
    <n v="0"/>
    <n v="8000"/>
    <n v="631.28"/>
    <n v="7.8909999999999994E-2"/>
    <n v="631.28"/>
  </r>
  <r>
    <x v="1"/>
    <x v="12"/>
    <x v="12"/>
    <x v="1"/>
    <s v="20"/>
    <s v="204"/>
    <s v="Arrendamientos de material de transporte."/>
    <n v="30000"/>
    <n v="0"/>
    <n v="30000"/>
    <n v="0"/>
    <n v="0"/>
    <n v="0"/>
  </r>
  <r>
    <x v="1"/>
    <x v="12"/>
    <x v="12"/>
    <x v="1"/>
    <s v="21"/>
    <s v="212"/>
    <s v="Reparación de edificios y otras construcciones."/>
    <n v="200000"/>
    <n v="0"/>
    <n v="200000"/>
    <n v="34392.21"/>
    <n v="0.17196105"/>
    <n v="30396.78"/>
  </r>
  <r>
    <x v="1"/>
    <x v="12"/>
    <x v="12"/>
    <x v="1"/>
    <s v="21"/>
    <s v="213"/>
    <s v="Reparación de maquinaria, instalaciones técnicas y utillaje."/>
    <n v="95000"/>
    <n v="0"/>
    <n v="95000"/>
    <n v="27416.75"/>
    <n v="0.28859736842105266"/>
    <n v="26630.25"/>
  </r>
  <r>
    <x v="1"/>
    <x v="12"/>
    <x v="12"/>
    <x v="1"/>
    <s v="21"/>
    <s v="214"/>
    <s v="Reparación de elementos de transporte."/>
    <n v="18000"/>
    <n v="0"/>
    <n v="18000"/>
    <n v="4608.26"/>
    <n v="0.25601444444444443"/>
    <n v="4444.1899999999996"/>
  </r>
  <r>
    <x v="1"/>
    <x v="12"/>
    <x v="12"/>
    <x v="1"/>
    <s v="22"/>
    <s v="22100"/>
    <s v="Energía eléctrica."/>
    <n v="270000"/>
    <n v="0"/>
    <n v="270000"/>
    <n v="61332.32"/>
    <n v="0.22715674074074074"/>
    <n v="61332.32"/>
  </r>
  <r>
    <x v="1"/>
    <x v="12"/>
    <x v="12"/>
    <x v="1"/>
    <s v="22"/>
    <s v="22102"/>
    <s v="Gas."/>
    <n v="110000"/>
    <n v="0"/>
    <n v="110000"/>
    <n v="42681.54"/>
    <n v="0.38801400000000003"/>
    <n v="42681.54"/>
  </r>
  <r>
    <x v="1"/>
    <x v="12"/>
    <x v="12"/>
    <x v="1"/>
    <s v="22"/>
    <s v="22699"/>
    <s v="Otros gastos diversos"/>
    <n v="6000"/>
    <n v="0"/>
    <n v="6000"/>
    <n v="2285.48"/>
    <n v="0.38091333333333333"/>
    <n v="1862.75"/>
  </r>
  <r>
    <x v="1"/>
    <x v="12"/>
    <x v="12"/>
    <x v="1"/>
    <s v="22"/>
    <s v="22700"/>
    <s v="Limpieza y aseo."/>
    <n v="305000"/>
    <n v="0"/>
    <n v="305000"/>
    <n v="74440.53"/>
    <n v="0.24406731147540983"/>
    <n v="74440.53"/>
  </r>
  <r>
    <x v="1"/>
    <x v="12"/>
    <x v="12"/>
    <x v="1"/>
    <s v="22"/>
    <s v="22799"/>
    <s v="Otros trabajos realizados por otras empresas y profes."/>
    <n v="120000"/>
    <n v="0"/>
    <n v="120000"/>
    <n v="37362.25"/>
    <n v="0.31135208333333331"/>
    <n v="24899.01"/>
  </r>
  <r>
    <x v="1"/>
    <x v="12"/>
    <x v="12"/>
    <x v="1"/>
    <s v="23"/>
    <s v="23020"/>
    <s v="Dietas del personal no directivo"/>
    <n v="500"/>
    <n v="0"/>
    <n v="500"/>
    <n v="0"/>
    <n v="0"/>
    <n v="0"/>
  </r>
  <r>
    <x v="1"/>
    <x v="12"/>
    <x v="12"/>
    <x v="1"/>
    <s v="23"/>
    <s v="23120"/>
    <s v="Locomoción del personal no directivo."/>
    <n v="500"/>
    <n v="0"/>
    <n v="500"/>
    <n v="0"/>
    <n v="0"/>
    <n v="0"/>
  </r>
  <r>
    <x v="1"/>
    <x v="12"/>
    <x v="12"/>
    <x v="4"/>
    <s v="62"/>
    <s v="622"/>
    <s v="Edificios y otras construcciones."/>
    <n v="800000"/>
    <n v="-115000"/>
    <n v="685000"/>
    <n v="0"/>
    <n v="0"/>
    <n v="0"/>
  </r>
  <r>
    <x v="1"/>
    <x v="12"/>
    <x v="12"/>
    <x v="4"/>
    <s v="62"/>
    <s v="623"/>
    <s v="Maquinaria, instalaciones técnicas y utillaje."/>
    <n v="50000"/>
    <n v="0"/>
    <n v="50000"/>
    <n v="0"/>
    <n v="0"/>
    <n v="0"/>
  </r>
  <r>
    <x v="1"/>
    <x v="12"/>
    <x v="12"/>
    <x v="4"/>
    <s v="63"/>
    <s v="632"/>
    <s v="Edificios y otras construcciones."/>
    <n v="315000"/>
    <n v="217082.2"/>
    <n v="532082.19999999995"/>
    <n v="329754.21999999997"/>
    <n v="0.61974300211508671"/>
    <n v="270333.14"/>
  </r>
  <r>
    <x v="1"/>
    <x v="12"/>
    <x v="12"/>
    <x v="4"/>
    <s v="63"/>
    <s v="637"/>
    <s v="Proyectos complejos."/>
    <n v="0"/>
    <n v="185528.18"/>
    <n v="185528.18"/>
    <n v="130976.8"/>
    <n v="0.70596714741663513"/>
    <n v="130976.8"/>
  </r>
  <r>
    <x v="2"/>
    <x v="13"/>
    <x v="13"/>
    <x v="0"/>
    <s v="12"/>
    <s v="12004"/>
    <s v="Sueldos del Grupo C2."/>
    <n v="8462"/>
    <n v="0"/>
    <n v="8462"/>
    <n v="2421"/>
    <n v="0.28610257622311508"/>
    <n v="2421"/>
  </r>
  <r>
    <x v="2"/>
    <x v="13"/>
    <x v="13"/>
    <x v="0"/>
    <s v="12"/>
    <s v="12006"/>
    <s v="Trienios."/>
    <n v="3286"/>
    <n v="0"/>
    <n v="3286"/>
    <n v="940.16"/>
    <n v="0.28611077297626292"/>
    <n v="940.16"/>
  </r>
  <r>
    <x v="2"/>
    <x v="13"/>
    <x v="13"/>
    <x v="0"/>
    <s v="12"/>
    <s v="12100"/>
    <s v="Complemento de destino."/>
    <n v="4313"/>
    <n v="0"/>
    <n v="4313"/>
    <n v="1232.28"/>
    <n v="0.28571296081613723"/>
    <n v="1232.28"/>
  </r>
  <r>
    <x v="2"/>
    <x v="13"/>
    <x v="13"/>
    <x v="0"/>
    <s v="12"/>
    <s v="12101"/>
    <s v="Complemento específico."/>
    <n v="10258"/>
    <n v="0"/>
    <n v="10258"/>
    <n v="2930.88"/>
    <n v="0.28571651394033926"/>
    <n v="2930.88"/>
  </r>
  <r>
    <x v="2"/>
    <x v="13"/>
    <x v="13"/>
    <x v="0"/>
    <s v="12"/>
    <s v="12103"/>
    <s v="Otros complementos."/>
    <n v="3583"/>
    <n v="0"/>
    <n v="3583"/>
    <n v="1022.32"/>
    <n v="0.2853251465252582"/>
    <n v="1022.32"/>
  </r>
  <r>
    <x v="2"/>
    <x v="13"/>
    <x v="13"/>
    <x v="1"/>
    <s v="21"/>
    <s v="212"/>
    <s v="Reparación de edificios y otras construcciones."/>
    <n v="2500"/>
    <n v="0"/>
    <n v="2500"/>
    <n v="0"/>
    <n v="0"/>
    <n v="0"/>
  </r>
  <r>
    <x v="2"/>
    <x v="13"/>
    <x v="13"/>
    <x v="1"/>
    <s v="21"/>
    <s v="213"/>
    <s v="Reparación de maquinaria, instalaciones técnicas y utillaje."/>
    <n v="9500"/>
    <n v="0"/>
    <n v="9500"/>
    <n v="2098.86"/>
    <n v="0.22093263157894738"/>
    <n v="2038.36"/>
  </r>
  <r>
    <x v="2"/>
    <x v="13"/>
    <x v="13"/>
    <x v="1"/>
    <s v="22"/>
    <s v="22100"/>
    <s v="Energía eléctrica."/>
    <n v="20000"/>
    <n v="0"/>
    <n v="20000"/>
    <n v="4125.8900000000003"/>
    <n v="0.20629450000000002"/>
    <n v="4125.8900000000003"/>
  </r>
  <r>
    <x v="2"/>
    <x v="13"/>
    <x v="13"/>
    <x v="1"/>
    <s v="22"/>
    <s v="22602"/>
    <s v="Publicidad y propaganda."/>
    <n v="16000"/>
    <n v="0"/>
    <n v="16000"/>
    <n v="3574.36"/>
    <n v="0.2233975"/>
    <n v="2598.36"/>
  </r>
  <r>
    <x v="2"/>
    <x v="13"/>
    <x v="13"/>
    <x v="1"/>
    <s v="22"/>
    <s v="22699"/>
    <s v="Otros gastos diversos"/>
    <n v="40000"/>
    <n v="0"/>
    <n v="40000"/>
    <n v="2742.22"/>
    <n v="6.8555499999999991E-2"/>
    <n v="2516.6799999999998"/>
  </r>
  <r>
    <x v="2"/>
    <x v="13"/>
    <x v="13"/>
    <x v="1"/>
    <s v="22"/>
    <s v="22700"/>
    <s v="Limpieza y aseo."/>
    <n v="15730"/>
    <n v="0"/>
    <n v="15730"/>
    <n v="3381.93"/>
    <n v="0.21499872854418309"/>
    <n v="3381.93"/>
  </r>
  <r>
    <x v="2"/>
    <x v="13"/>
    <x v="13"/>
    <x v="1"/>
    <s v="22"/>
    <s v="22799"/>
    <s v="Otros trabajos realizados por otras empresas y profes."/>
    <n v="473750"/>
    <n v="0"/>
    <n v="473750"/>
    <n v="79952.44"/>
    <n v="0.16876504485488128"/>
    <n v="79332.44"/>
  </r>
  <r>
    <x v="2"/>
    <x v="13"/>
    <x v="13"/>
    <x v="2"/>
    <s v="48"/>
    <s v="48000"/>
    <s v="Subvenciones a asociaciones y atenciones benéficas"/>
    <n v="79925"/>
    <n v="0"/>
    <n v="79925"/>
    <n v="0"/>
    <n v="0"/>
    <n v="0"/>
  </r>
  <r>
    <x v="2"/>
    <x v="13"/>
    <x v="13"/>
    <x v="2"/>
    <s v="48"/>
    <s v="489"/>
    <s v="Otras transf. a Familias e Instituciones sin fines de lucro."/>
    <n v="55500"/>
    <n v="0"/>
    <n v="55500"/>
    <n v="55500"/>
    <n v="1"/>
    <n v="55500"/>
  </r>
  <r>
    <x v="2"/>
    <x v="13"/>
    <x v="13"/>
    <x v="4"/>
    <s v="62"/>
    <s v="623"/>
    <s v="Maquinaria, instalaciones técnicas y utillaje."/>
    <n v="100000"/>
    <n v="0"/>
    <n v="100000"/>
    <n v="0"/>
    <n v="0"/>
    <n v="0"/>
  </r>
  <r>
    <x v="2"/>
    <x v="13"/>
    <x v="13"/>
    <x v="4"/>
    <s v="62"/>
    <s v="625"/>
    <s v="Mobiliario."/>
    <n v="85000"/>
    <n v="0"/>
    <n v="85000"/>
    <n v="0"/>
    <n v="0"/>
    <n v="0"/>
  </r>
  <r>
    <x v="2"/>
    <x v="13"/>
    <x v="13"/>
    <x v="4"/>
    <s v="63"/>
    <s v="632"/>
    <s v="Edificios y otras construcciones."/>
    <n v="1500000"/>
    <n v="0"/>
    <n v="1500000"/>
    <n v="0"/>
    <n v="0"/>
    <n v="0"/>
  </r>
  <r>
    <x v="2"/>
    <x v="14"/>
    <x v="14"/>
    <x v="2"/>
    <s v="41"/>
    <s v="412"/>
    <s v="Transf. corriente a la F.M. Deportes"/>
    <n v="7720404"/>
    <n v="0"/>
    <n v="7720404"/>
    <n v="3170404"/>
    <n v="0.41065260315392821"/>
    <n v="3170404"/>
  </r>
  <r>
    <x v="2"/>
    <x v="14"/>
    <x v="14"/>
    <x v="2"/>
    <s v="47"/>
    <s v="473"/>
    <s v="Transferencias a Sociedades Anónimas Deportivas"/>
    <n v="475000"/>
    <n v="-27000"/>
    <n v="448000"/>
    <n v="372353.6"/>
    <n v="0.83114642857142851"/>
    <n v="372353.6"/>
  </r>
  <r>
    <x v="2"/>
    <x v="14"/>
    <x v="14"/>
    <x v="2"/>
    <s v="48"/>
    <s v="489"/>
    <s v="Otras transf. a Familias e Instituciones sin fines de lucro."/>
    <n v="550000"/>
    <n v="27000"/>
    <n v="577000"/>
    <n v="525500"/>
    <n v="0.91074523396880414"/>
    <n v="525500"/>
  </r>
  <r>
    <x v="2"/>
    <x v="14"/>
    <x v="14"/>
    <x v="6"/>
    <s v="71"/>
    <s v="712"/>
    <s v="Aportación capital F.M. Deportes"/>
    <n v="1340500"/>
    <n v="0"/>
    <n v="1340500"/>
    <n v="0"/>
    <n v="0"/>
    <n v="0"/>
  </r>
  <r>
    <x v="2"/>
    <x v="15"/>
    <x v="15"/>
    <x v="4"/>
    <s v="62"/>
    <s v="626"/>
    <s v="Equipos para procesos de información."/>
    <n v="0"/>
    <n v="51265.81"/>
    <n v="51265.81"/>
    <n v="0"/>
    <n v="0"/>
    <n v="0"/>
  </r>
  <r>
    <x v="2"/>
    <x v="15"/>
    <x v="15"/>
    <x v="4"/>
    <s v="63"/>
    <s v="636"/>
    <s v="Equipos para procesos de información."/>
    <n v="0"/>
    <n v="71280.47"/>
    <n v="71280.47"/>
    <n v="0"/>
    <n v="0"/>
    <n v="0"/>
  </r>
  <r>
    <x v="2"/>
    <x v="15"/>
    <x v="15"/>
    <x v="4"/>
    <s v="64"/>
    <s v="641"/>
    <s v="Gastos en aplicaciones informáticas."/>
    <n v="0"/>
    <n v="227135.55"/>
    <n v="227135.55"/>
    <n v="7459.27"/>
    <n v="3.2840609935344781E-2"/>
    <n v="7459.27"/>
  </r>
  <r>
    <x v="2"/>
    <x v="16"/>
    <x v="16"/>
    <x v="0"/>
    <s v="12"/>
    <s v="12000"/>
    <s v="Sueldos del Grupo A1."/>
    <n v="44473"/>
    <n v="0"/>
    <n v="44473"/>
    <n v="11649.56"/>
    <n v="0.26194679918152586"/>
    <n v="11649.56"/>
  </r>
  <r>
    <x v="2"/>
    <x v="16"/>
    <x v="16"/>
    <x v="0"/>
    <s v="12"/>
    <s v="12001"/>
    <s v="Sueldos del Grupo A2."/>
    <n v="13036"/>
    <n v="0"/>
    <n v="13036"/>
    <n v="3874.28"/>
    <n v="0.29719852715556921"/>
    <n v="3874.28"/>
  </r>
  <r>
    <x v="2"/>
    <x v="16"/>
    <x v="16"/>
    <x v="0"/>
    <s v="12"/>
    <s v="12003"/>
    <s v="Sueldos del Grupo C1."/>
    <n v="19968"/>
    <n v="0"/>
    <n v="19968"/>
    <n v="5817.84"/>
    <n v="0.29135817307692308"/>
    <n v="5817.84"/>
  </r>
  <r>
    <x v="2"/>
    <x v="16"/>
    <x v="16"/>
    <x v="0"/>
    <s v="12"/>
    <s v="12004"/>
    <s v="Sueldos del Grupo C2."/>
    <n v="8462"/>
    <n v="0"/>
    <n v="8462"/>
    <n v="2421"/>
    <n v="0.28610257622311508"/>
    <n v="2421"/>
  </r>
  <r>
    <x v="2"/>
    <x v="16"/>
    <x v="16"/>
    <x v="0"/>
    <s v="12"/>
    <s v="12006"/>
    <s v="Trienios."/>
    <n v="24533"/>
    <n v="0"/>
    <n v="24533"/>
    <n v="6875.14"/>
    <n v="0.28024049239799453"/>
    <n v="6875.14"/>
  </r>
  <r>
    <x v="2"/>
    <x v="16"/>
    <x v="16"/>
    <x v="0"/>
    <s v="12"/>
    <s v="12100"/>
    <s v="Complemento de destino."/>
    <n v="64157"/>
    <n v="0"/>
    <n v="64157"/>
    <n v="16765.02"/>
    <n v="0.26131240550524493"/>
    <n v="16765.02"/>
  </r>
  <r>
    <x v="2"/>
    <x v="16"/>
    <x v="16"/>
    <x v="0"/>
    <s v="12"/>
    <s v="12101"/>
    <s v="Complemento específico."/>
    <n v="142044"/>
    <n v="0"/>
    <n v="142044"/>
    <n v="44733.99"/>
    <n v="0.31493051448846837"/>
    <n v="44733.99"/>
  </r>
  <r>
    <x v="2"/>
    <x v="16"/>
    <x v="16"/>
    <x v="0"/>
    <s v="12"/>
    <s v="12103"/>
    <s v="Otros complementos."/>
    <n v="12525"/>
    <n v="0"/>
    <n v="12525"/>
    <n v="3147.18"/>
    <n v="0.25127185628742515"/>
    <n v="3147.18"/>
  </r>
  <r>
    <x v="2"/>
    <x v="16"/>
    <x v="16"/>
    <x v="1"/>
    <s v="20"/>
    <s v="203"/>
    <s v="Arrendamientos de maquinaria, instalaciones y utillaje."/>
    <n v="750"/>
    <n v="0"/>
    <n v="750"/>
    <n v="0"/>
    <n v="0"/>
    <n v="0"/>
  </r>
  <r>
    <x v="2"/>
    <x v="16"/>
    <x v="16"/>
    <x v="1"/>
    <s v="22"/>
    <s v="22602"/>
    <s v="Publicidad y propaganda."/>
    <n v="2000"/>
    <n v="0"/>
    <n v="2000"/>
    <n v="0"/>
    <n v="0"/>
    <n v="0"/>
  </r>
  <r>
    <x v="2"/>
    <x v="16"/>
    <x v="16"/>
    <x v="1"/>
    <s v="22"/>
    <s v="22699"/>
    <s v="Otros gastos diversos"/>
    <n v="0"/>
    <n v="0"/>
    <n v="0"/>
    <n v="0"/>
    <s v=" "/>
    <n v="0"/>
  </r>
  <r>
    <x v="2"/>
    <x v="16"/>
    <x v="16"/>
    <x v="1"/>
    <s v="23"/>
    <s v="23020"/>
    <s v="Dietas del personal no directivo"/>
    <n v="400"/>
    <n v="0"/>
    <n v="400"/>
    <n v="0"/>
    <n v="0"/>
    <n v="0"/>
  </r>
  <r>
    <x v="2"/>
    <x v="16"/>
    <x v="16"/>
    <x v="3"/>
    <s v="83"/>
    <s v="83000"/>
    <s v="Anuncios por cuenta de particulares"/>
    <n v="6000"/>
    <n v="0"/>
    <n v="6000"/>
    <n v="2980.91"/>
    <n v="0.49681833333333331"/>
    <n v="2832.11"/>
  </r>
  <r>
    <x v="2"/>
    <x v="17"/>
    <x v="17"/>
    <x v="0"/>
    <s v="12"/>
    <s v="12000"/>
    <s v="Sueldos del Grupo A1."/>
    <n v="118594"/>
    <n v="0"/>
    <n v="118594"/>
    <n v="22403"/>
    <n v="0.1889050036258158"/>
    <n v="22403"/>
  </r>
  <r>
    <x v="2"/>
    <x v="17"/>
    <x v="17"/>
    <x v="0"/>
    <s v="12"/>
    <s v="12001"/>
    <s v="Sueldos del Grupo A2."/>
    <n v="52142"/>
    <n v="0"/>
    <n v="52142"/>
    <n v="8652.56"/>
    <n v="0.16594223466687122"/>
    <n v="8652.56"/>
  </r>
  <r>
    <x v="2"/>
    <x v="17"/>
    <x v="17"/>
    <x v="0"/>
    <s v="12"/>
    <s v="12003"/>
    <s v="Sueldos del Grupo C1."/>
    <n v="29951"/>
    <n v="0"/>
    <n v="29951"/>
    <n v="6084.5"/>
    <n v="0.20314847584387832"/>
    <n v="6084.5"/>
  </r>
  <r>
    <x v="2"/>
    <x v="17"/>
    <x v="17"/>
    <x v="0"/>
    <s v="12"/>
    <s v="12004"/>
    <s v="Sueldos del Grupo C2."/>
    <n v="8462"/>
    <n v="0"/>
    <n v="8462"/>
    <n v="2326.88"/>
    <n v="0.27497991018671708"/>
    <n v="2326.88"/>
  </r>
  <r>
    <x v="2"/>
    <x v="17"/>
    <x v="17"/>
    <x v="0"/>
    <s v="12"/>
    <s v="12006"/>
    <s v="Trienios."/>
    <n v="38860"/>
    <n v="0"/>
    <n v="38860"/>
    <n v="11992.65"/>
    <n v="0.30861168296448788"/>
    <n v="11992.65"/>
  </r>
  <r>
    <x v="2"/>
    <x v="17"/>
    <x v="17"/>
    <x v="0"/>
    <s v="12"/>
    <s v="12100"/>
    <s v="Complemento de destino."/>
    <n v="114799"/>
    <n v="0"/>
    <n v="114799"/>
    <n v="21820.74"/>
    <n v="0.190077788134043"/>
    <n v="21820.74"/>
  </r>
  <r>
    <x v="2"/>
    <x v="17"/>
    <x v="17"/>
    <x v="0"/>
    <s v="12"/>
    <s v="12101"/>
    <s v="Complemento específico."/>
    <n v="304526"/>
    <n v="0"/>
    <n v="304526"/>
    <n v="57065.57"/>
    <n v="0.18739145426006318"/>
    <n v="57065.57"/>
  </r>
  <r>
    <x v="2"/>
    <x v="17"/>
    <x v="17"/>
    <x v="0"/>
    <s v="12"/>
    <s v="12103"/>
    <s v="Otros complementos."/>
    <n v="20324"/>
    <n v="0"/>
    <n v="20324"/>
    <n v="5455.55"/>
    <n v="0.26842895099389885"/>
    <n v="5455.55"/>
  </r>
  <r>
    <x v="2"/>
    <x v="17"/>
    <x v="17"/>
    <x v="0"/>
    <s v="13"/>
    <s v="13000"/>
    <s v="Retribuciones básicas."/>
    <n v="26772"/>
    <n v="0"/>
    <n v="26772"/>
    <n v="7649.16"/>
    <n v="0.28571492604213355"/>
    <n v="7649.16"/>
  </r>
  <r>
    <x v="2"/>
    <x v="17"/>
    <x v="17"/>
    <x v="0"/>
    <s v="13"/>
    <s v="13002"/>
    <s v="Otras remuneraciones."/>
    <n v="25443"/>
    <n v="0"/>
    <n v="25443"/>
    <n v="7497.71"/>
    <n v="0.29468655425853868"/>
    <n v="7497.71"/>
  </r>
  <r>
    <x v="2"/>
    <x v="17"/>
    <x v="17"/>
    <x v="0"/>
    <s v="15"/>
    <s v="151"/>
    <s v="Gratificaciones."/>
    <n v="1000"/>
    <n v="0"/>
    <n v="1000"/>
    <n v="0"/>
    <n v="0"/>
    <n v="0"/>
  </r>
  <r>
    <x v="2"/>
    <x v="17"/>
    <x v="17"/>
    <x v="1"/>
    <s v="20"/>
    <s v="206"/>
    <s v="Arrendamientos de equipos para procesos de información."/>
    <n v="1000"/>
    <n v="0"/>
    <n v="1000"/>
    <n v="0"/>
    <n v="0"/>
    <n v="0"/>
  </r>
  <r>
    <x v="2"/>
    <x v="17"/>
    <x v="17"/>
    <x v="1"/>
    <s v="21"/>
    <s v="213"/>
    <s v="Reparación de maquinaria, instalaciones técnicas y utillaje."/>
    <n v="40000"/>
    <n v="0"/>
    <n v="40000"/>
    <n v="5253.45"/>
    <n v="0.13133624999999999"/>
    <n v="5253.45"/>
  </r>
  <r>
    <x v="2"/>
    <x v="17"/>
    <x v="17"/>
    <x v="1"/>
    <s v="21"/>
    <s v="216"/>
    <s v="Equipos para procesos de información."/>
    <n v="1010000"/>
    <n v="0"/>
    <n v="1010000"/>
    <n v="229906.9"/>
    <n v="0.22763059405940594"/>
    <n v="215772.02"/>
  </r>
  <r>
    <x v="2"/>
    <x v="17"/>
    <x v="17"/>
    <x v="1"/>
    <s v="22"/>
    <s v="22002"/>
    <s v="Material informático no inventariable."/>
    <n v="85000"/>
    <n v="0"/>
    <n v="85000"/>
    <n v="15441.21"/>
    <n v="0.18166129411764706"/>
    <n v="7150.01"/>
  </r>
  <r>
    <x v="2"/>
    <x v="17"/>
    <x v="17"/>
    <x v="1"/>
    <s v="22"/>
    <s v="22100"/>
    <s v="Energía eléctrica."/>
    <n v="85000"/>
    <n v="0"/>
    <n v="85000"/>
    <n v="14196.46"/>
    <n v="0.16701717647058822"/>
    <n v="14196.46"/>
  </r>
  <r>
    <x v="2"/>
    <x v="17"/>
    <x v="17"/>
    <x v="1"/>
    <s v="22"/>
    <s v="22103"/>
    <s v="Combustibles y carburantes."/>
    <n v="1500"/>
    <n v="0"/>
    <n v="1500"/>
    <n v="0"/>
    <n v="0"/>
    <n v="0"/>
  </r>
  <r>
    <x v="2"/>
    <x v="17"/>
    <x v="17"/>
    <x v="1"/>
    <s v="22"/>
    <s v="22110"/>
    <s v="Productos de limpieza y aseo."/>
    <n v="500"/>
    <n v="0"/>
    <n v="500"/>
    <n v="0"/>
    <n v="0"/>
    <n v="0"/>
  </r>
  <r>
    <x v="2"/>
    <x v="17"/>
    <x v="17"/>
    <x v="1"/>
    <s v="22"/>
    <s v="22199"/>
    <s v="Otros suministros."/>
    <n v="2000"/>
    <n v="0"/>
    <n v="2000"/>
    <n v="0"/>
    <n v="0"/>
    <n v="0"/>
  </r>
  <r>
    <x v="2"/>
    <x v="17"/>
    <x v="17"/>
    <x v="1"/>
    <s v="22"/>
    <s v="22200"/>
    <s v="Servicios de Telecomunicaciones."/>
    <n v="380000"/>
    <n v="0"/>
    <n v="380000"/>
    <n v="82672.92"/>
    <n v="0.21756031578947368"/>
    <n v="77248.490000000005"/>
  </r>
  <r>
    <x v="2"/>
    <x v="17"/>
    <x v="17"/>
    <x v="1"/>
    <s v="22"/>
    <s v="22699"/>
    <s v="Otros gastos diversos"/>
    <n v="500"/>
    <n v="0"/>
    <n v="500"/>
    <n v="467.13"/>
    <n v="0.93425999999999998"/>
    <n v="467.13"/>
  </r>
  <r>
    <x v="2"/>
    <x v="17"/>
    <x v="17"/>
    <x v="1"/>
    <s v="22"/>
    <s v="22700"/>
    <s v="Limpieza y aseo."/>
    <n v="12000"/>
    <n v="0"/>
    <n v="12000"/>
    <n v="2250.4899999999998"/>
    <n v="0.18754083333333332"/>
    <n v="2198.87"/>
  </r>
  <r>
    <x v="2"/>
    <x v="17"/>
    <x v="17"/>
    <x v="1"/>
    <s v="22"/>
    <s v="22799"/>
    <s v="Otros trabajos realizados por otras empresas y profes."/>
    <n v="54000"/>
    <n v="0"/>
    <n v="54000"/>
    <n v="0"/>
    <n v="0"/>
    <n v="0"/>
  </r>
  <r>
    <x v="2"/>
    <x v="17"/>
    <x v="17"/>
    <x v="4"/>
    <s v="62"/>
    <s v="623"/>
    <s v="Maquinaria, instalaciones técnicas y utillaje."/>
    <n v="25000"/>
    <n v="0"/>
    <n v="25000"/>
    <n v="0"/>
    <n v="0"/>
    <n v="0"/>
  </r>
  <r>
    <x v="2"/>
    <x v="17"/>
    <x v="17"/>
    <x v="4"/>
    <s v="62"/>
    <s v="626"/>
    <s v="Equipos para procesos de información."/>
    <n v="390000"/>
    <n v="0"/>
    <n v="390000"/>
    <n v="4810.97"/>
    <n v="1.2335820512820514E-2"/>
    <n v="0"/>
  </r>
  <r>
    <x v="2"/>
    <x v="17"/>
    <x v="17"/>
    <x v="4"/>
    <s v="63"/>
    <s v="633"/>
    <s v="Maquinaria, instalaciones técnicas y utillaje."/>
    <n v="10000"/>
    <n v="0"/>
    <n v="10000"/>
    <n v="2104.19"/>
    <n v="0.21041899999999999"/>
    <n v="2104.19"/>
  </r>
  <r>
    <x v="2"/>
    <x v="17"/>
    <x v="17"/>
    <x v="4"/>
    <s v="63"/>
    <s v="636"/>
    <s v="Equipos para procesos de información."/>
    <n v="473000"/>
    <n v="0"/>
    <n v="473000"/>
    <n v="100808.69"/>
    <n v="0.21312619450317125"/>
    <n v="100808.69"/>
  </r>
  <r>
    <x v="2"/>
    <x v="17"/>
    <x v="17"/>
    <x v="4"/>
    <s v="64"/>
    <s v="641"/>
    <s v="Gastos en aplicaciones informáticas."/>
    <n v="745000"/>
    <n v="0"/>
    <n v="745000"/>
    <n v="150435.07999999999"/>
    <n v="0.20192628187919462"/>
    <n v="150435.07999999999"/>
  </r>
  <r>
    <x v="2"/>
    <x v="18"/>
    <x v="18"/>
    <x v="0"/>
    <s v="12"/>
    <s v="12000"/>
    <s v="Sueldos del Grupo A1."/>
    <n v="29648"/>
    <n v="0"/>
    <n v="29648"/>
    <n v="8961.2000000000007"/>
    <n v="0.30225310307609282"/>
    <n v="8961.2000000000007"/>
  </r>
  <r>
    <x v="2"/>
    <x v="18"/>
    <x v="18"/>
    <x v="0"/>
    <s v="12"/>
    <s v="12001"/>
    <s v="Sueldos del Grupo A2."/>
    <n v="26071"/>
    <n v="0"/>
    <n v="26071"/>
    <n v="7748.56"/>
    <n v="0.29720992673852176"/>
    <n v="7748.56"/>
  </r>
  <r>
    <x v="2"/>
    <x v="18"/>
    <x v="18"/>
    <x v="0"/>
    <s v="12"/>
    <s v="12003"/>
    <s v="Sueldos del Grupo C1."/>
    <n v="179709"/>
    <n v="0"/>
    <n v="179709"/>
    <n v="40724.879999999997"/>
    <n v="0.22661569537418827"/>
    <n v="40724.879999999997"/>
  </r>
  <r>
    <x v="2"/>
    <x v="18"/>
    <x v="18"/>
    <x v="0"/>
    <s v="12"/>
    <s v="12004"/>
    <s v="Sueldos del Grupo C2."/>
    <n v="93087"/>
    <n v="0"/>
    <n v="93087"/>
    <n v="23241.13"/>
    <n v="0.2496710604058569"/>
    <n v="23241.13"/>
  </r>
  <r>
    <x v="2"/>
    <x v="18"/>
    <x v="18"/>
    <x v="0"/>
    <s v="12"/>
    <s v="12006"/>
    <s v="Trienios."/>
    <n v="81439"/>
    <n v="0"/>
    <n v="81439"/>
    <n v="23253.73"/>
    <n v="0.2855355542184948"/>
    <n v="23253.73"/>
  </r>
  <r>
    <x v="2"/>
    <x v="18"/>
    <x v="18"/>
    <x v="0"/>
    <s v="12"/>
    <s v="12100"/>
    <s v="Complemento de destino."/>
    <n v="195579"/>
    <n v="0"/>
    <n v="195579"/>
    <n v="47049.03"/>
    <n v="0.24056279048364088"/>
    <n v="47049.03"/>
  </r>
  <r>
    <x v="2"/>
    <x v="18"/>
    <x v="18"/>
    <x v="0"/>
    <s v="12"/>
    <s v="12101"/>
    <s v="Complemento específico."/>
    <n v="440264"/>
    <n v="0"/>
    <n v="440264"/>
    <n v="119390.09"/>
    <n v="0.27117840659240816"/>
    <n v="119390.09"/>
  </r>
  <r>
    <x v="2"/>
    <x v="18"/>
    <x v="18"/>
    <x v="0"/>
    <s v="12"/>
    <s v="12103"/>
    <s v="Otros complementos."/>
    <n v="50749"/>
    <n v="0"/>
    <n v="50749"/>
    <n v="13195.41"/>
    <n v="0.26001320223058583"/>
    <n v="13195.41"/>
  </r>
  <r>
    <x v="2"/>
    <x v="18"/>
    <x v="18"/>
    <x v="0"/>
    <s v="13"/>
    <s v="13000"/>
    <s v="Retribuciones básicas."/>
    <n v="61096"/>
    <n v="0"/>
    <n v="61096"/>
    <n v="17531.439999999999"/>
    <n v="0.28694906376849544"/>
    <n v="17531.439999999999"/>
  </r>
  <r>
    <x v="2"/>
    <x v="18"/>
    <x v="18"/>
    <x v="0"/>
    <s v="13"/>
    <s v="13002"/>
    <s v="Otras remuneraciones."/>
    <n v="55184"/>
    <n v="0"/>
    <n v="55184"/>
    <n v="16878.23"/>
    <n v="0.30585368947521019"/>
    <n v="16878.23"/>
  </r>
  <r>
    <x v="2"/>
    <x v="18"/>
    <x v="18"/>
    <x v="1"/>
    <s v="21"/>
    <s v="213"/>
    <s v="Reparación de maquinaria, instalaciones técnicas y utillaje."/>
    <n v="15000"/>
    <n v="0"/>
    <n v="15000"/>
    <n v="1448.36"/>
    <n v="9.6557333333333328E-2"/>
    <n v="1448.36"/>
  </r>
  <r>
    <x v="2"/>
    <x v="18"/>
    <x v="18"/>
    <x v="1"/>
    <s v="22"/>
    <s v="22000"/>
    <s v="Ordinario no inventariable."/>
    <n v="2000"/>
    <n v="0"/>
    <n v="2000"/>
    <n v="0"/>
    <n v="0"/>
    <n v="0"/>
  </r>
  <r>
    <x v="2"/>
    <x v="18"/>
    <x v="18"/>
    <x v="1"/>
    <s v="22"/>
    <s v="22199"/>
    <s v="Otros suministros."/>
    <n v="3000"/>
    <n v="0"/>
    <n v="3000"/>
    <n v="1258.8800000000001"/>
    <n v="0.4196266666666667"/>
    <n v="1258.8800000000001"/>
  </r>
  <r>
    <x v="2"/>
    <x v="18"/>
    <x v="18"/>
    <x v="1"/>
    <s v="22"/>
    <s v="22201"/>
    <s v="Postales."/>
    <n v="1000670"/>
    <n v="0"/>
    <n v="1000670"/>
    <n v="126399.05"/>
    <n v="0.12631441933904283"/>
    <n v="126399.05"/>
  </r>
  <r>
    <x v="2"/>
    <x v="18"/>
    <x v="18"/>
    <x v="1"/>
    <s v="22"/>
    <s v="22699"/>
    <s v="Otros gastos diversos"/>
    <n v="3000"/>
    <n v="0"/>
    <n v="3000"/>
    <n v="575.75"/>
    <n v="0.19191666666666668"/>
    <n v="575.75"/>
  </r>
  <r>
    <x v="2"/>
    <x v="18"/>
    <x v="18"/>
    <x v="1"/>
    <s v="22"/>
    <s v="22799"/>
    <s v="Otros trabajos realizados por otras empresas y profes."/>
    <n v="327500"/>
    <n v="0"/>
    <n v="327500"/>
    <n v="51903.26"/>
    <n v="0.15848323664122138"/>
    <n v="51903.26"/>
  </r>
  <r>
    <x v="2"/>
    <x v="19"/>
    <x v="19"/>
    <x v="0"/>
    <s v="12"/>
    <s v="12000"/>
    <s v="Sueldos del Grupo A1."/>
    <n v="14824"/>
    <n v="0"/>
    <n v="14824"/>
    <n v="4480.6000000000004"/>
    <n v="0.30225310307609282"/>
    <n v="4480.6000000000004"/>
  </r>
  <r>
    <x v="2"/>
    <x v="19"/>
    <x v="19"/>
    <x v="0"/>
    <s v="12"/>
    <s v="12001"/>
    <s v="Sueldos del Grupo A2."/>
    <n v="205854"/>
    <n v="0"/>
    <n v="205854"/>
    <n v="57902.13"/>
    <n v="0.28127765309394037"/>
    <n v="57902.13"/>
  </r>
  <r>
    <x v="2"/>
    <x v="19"/>
    <x v="19"/>
    <x v="0"/>
    <s v="12"/>
    <s v="12003"/>
    <s v="Sueldos del Grupo C1."/>
    <n v="9984"/>
    <n v="0"/>
    <n v="9984"/>
    <n v="2908.92"/>
    <n v="0.29135817307692308"/>
    <n v="2908.92"/>
  </r>
  <r>
    <x v="2"/>
    <x v="19"/>
    <x v="19"/>
    <x v="0"/>
    <s v="12"/>
    <s v="12004"/>
    <s v="Sueldos del Grupo C2."/>
    <n v="8462"/>
    <n v="0"/>
    <n v="8462"/>
    <n v="0"/>
    <n v="0"/>
    <n v="0"/>
  </r>
  <r>
    <x v="2"/>
    <x v="19"/>
    <x v="19"/>
    <x v="0"/>
    <s v="12"/>
    <s v="12005"/>
    <s v="Sueldos del Grupo E."/>
    <n v="7755"/>
    <n v="0"/>
    <n v="7755"/>
    <n v="2215.84"/>
    <n v="0.28573049645390075"/>
    <n v="2215.84"/>
  </r>
  <r>
    <x v="2"/>
    <x v="19"/>
    <x v="19"/>
    <x v="0"/>
    <s v="12"/>
    <s v="12006"/>
    <s v="Trienios."/>
    <n v="68079"/>
    <n v="0"/>
    <n v="68079"/>
    <n v="20929.91"/>
    <n v="0.30743562625772997"/>
    <n v="20929.91"/>
  </r>
  <r>
    <x v="2"/>
    <x v="19"/>
    <x v="19"/>
    <x v="0"/>
    <s v="12"/>
    <s v="12100"/>
    <s v="Complemento de destino."/>
    <n v="129842"/>
    <n v="0"/>
    <n v="129842"/>
    <n v="33684.129999999997"/>
    <n v="0.25942399223671847"/>
    <n v="33684.129999999997"/>
  </r>
  <r>
    <x v="2"/>
    <x v="19"/>
    <x v="19"/>
    <x v="0"/>
    <s v="12"/>
    <s v="12101"/>
    <s v="Complemento específico."/>
    <n v="329296"/>
    <n v="0"/>
    <n v="329296"/>
    <n v="88820.26"/>
    <n v="0.26972772217093433"/>
    <n v="88820.26"/>
  </r>
  <r>
    <x v="2"/>
    <x v="19"/>
    <x v="19"/>
    <x v="0"/>
    <s v="12"/>
    <s v="12103"/>
    <s v="Otros complementos."/>
    <n v="32566"/>
    <n v="0"/>
    <n v="32566"/>
    <n v="8801.2999999999993"/>
    <n v="0.27026039427623899"/>
    <n v="8801.2999999999993"/>
  </r>
  <r>
    <x v="2"/>
    <x v="19"/>
    <x v="19"/>
    <x v="0"/>
    <s v="13"/>
    <s v="13000"/>
    <s v="Retribuciones básicas."/>
    <n v="445909"/>
    <n v="0"/>
    <n v="445909"/>
    <n v="117043.88"/>
    <n v="0.26248378032289099"/>
    <n v="117043.88"/>
  </r>
  <r>
    <x v="2"/>
    <x v="19"/>
    <x v="19"/>
    <x v="0"/>
    <s v="13"/>
    <s v="13002"/>
    <s v="Otras remuneraciones."/>
    <n v="379761"/>
    <n v="0"/>
    <n v="379761"/>
    <n v="124216.79"/>
    <n v="0.32709201313457675"/>
    <n v="124216.79"/>
  </r>
  <r>
    <x v="2"/>
    <x v="19"/>
    <x v="19"/>
    <x v="1"/>
    <s v="20"/>
    <s v="202"/>
    <s v="Arrendamientos de edificios y otras construcciones."/>
    <n v="230000"/>
    <n v="0"/>
    <n v="230000"/>
    <n v="50305.48"/>
    <n v="0.21871947826086957"/>
    <n v="50305.48"/>
  </r>
  <r>
    <x v="2"/>
    <x v="19"/>
    <x v="19"/>
    <x v="1"/>
    <s v="20"/>
    <s v="203"/>
    <s v="Arrendamientos de maquinaria, instalaciones y utillaje."/>
    <n v="12000"/>
    <n v="0"/>
    <n v="12000"/>
    <n v="3881.92"/>
    <n v="0.32349333333333335"/>
    <n v="3881.92"/>
  </r>
  <r>
    <x v="2"/>
    <x v="19"/>
    <x v="19"/>
    <x v="1"/>
    <s v="21"/>
    <s v="212"/>
    <s v="Reparación de edificios y otras construcciones."/>
    <n v="70000"/>
    <n v="0"/>
    <n v="70000"/>
    <n v="3757.21"/>
    <n v="5.3674428571428574E-2"/>
    <n v="1875.41"/>
  </r>
  <r>
    <x v="2"/>
    <x v="19"/>
    <x v="19"/>
    <x v="1"/>
    <s v="21"/>
    <s v="213"/>
    <s v="Reparación de maquinaria, instalaciones técnicas y utillaje."/>
    <n v="108000"/>
    <n v="0"/>
    <n v="108000"/>
    <n v="12052.1"/>
    <n v="0.11159351851851852"/>
    <n v="11323.24"/>
  </r>
  <r>
    <x v="2"/>
    <x v="19"/>
    <x v="19"/>
    <x v="1"/>
    <s v="22"/>
    <s v="22100"/>
    <s v="Energía eléctrica."/>
    <n v="480000"/>
    <n v="0"/>
    <n v="480000"/>
    <n v="100509.49"/>
    <n v="0.20939477083333335"/>
    <n v="100509.49"/>
  </r>
  <r>
    <x v="2"/>
    <x v="19"/>
    <x v="19"/>
    <x v="1"/>
    <s v="22"/>
    <s v="22102"/>
    <s v="Gas."/>
    <n v="430000"/>
    <n v="0"/>
    <n v="430000"/>
    <n v="127969.05"/>
    <n v="0.29760244186046514"/>
    <n v="102756.58"/>
  </r>
  <r>
    <x v="2"/>
    <x v="19"/>
    <x v="19"/>
    <x v="1"/>
    <s v="22"/>
    <s v="22103"/>
    <s v="Combustibles y carburantes."/>
    <n v="8000"/>
    <n v="0"/>
    <n v="8000"/>
    <n v="90.21"/>
    <n v="1.127625E-2"/>
    <n v="90.21"/>
  </r>
  <r>
    <x v="2"/>
    <x v="19"/>
    <x v="19"/>
    <x v="1"/>
    <s v="22"/>
    <s v="22104"/>
    <s v="Vestuario."/>
    <n v="12400"/>
    <n v="0"/>
    <n v="12400"/>
    <n v="0"/>
    <n v="0"/>
    <n v="0"/>
  </r>
  <r>
    <x v="2"/>
    <x v="19"/>
    <x v="19"/>
    <x v="1"/>
    <s v="22"/>
    <s v="22199"/>
    <s v="Otros suministros."/>
    <n v="5000"/>
    <n v="0"/>
    <n v="5000"/>
    <n v="1833.11"/>
    <n v="0.366622"/>
    <n v="1833.11"/>
  </r>
  <r>
    <x v="2"/>
    <x v="19"/>
    <x v="19"/>
    <x v="1"/>
    <s v="22"/>
    <s v="22200"/>
    <s v="Servicios de Telecomunicaciones."/>
    <n v="50000"/>
    <n v="0"/>
    <n v="50000"/>
    <n v="10280.94"/>
    <n v="0.20561880000000002"/>
    <n v="10280.94"/>
  </r>
  <r>
    <x v="2"/>
    <x v="19"/>
    <x v="19"/>
    <x v="1"/>
    <s v="22"/>
    <s v="22602"/>
    <s v="Publicidad y propaganda."/>
    <n v="20000"/>
    <n v="0"/>
    <n v="20000"/>
    <n v="3369.83"/>
    <n v="0.16849149999999999"/>
    <n v="2924.93"/>
  </r>
  <r>
    <x v="2"/>
    <x v="19"/>
    <x v="19"/>
    <x v="1"/>
    <s v="22"/>
    <s v="22609"/>
    <s v="Actividades culturales y deportivas"/>
    <n v="120000"/>
    <n v="0"/>
    <n v="120000"/>
    <n v="9037.6"/>
    <n v="7.5313333333333343E-2"/>
    <n v="9037.6"/>
  </r>
  <r>
    <x v="2"/>
    <x v="19"/>
    <x v="19"/>
    <x v="1"/>
    <s v="22"/>
    <s v="22699"/>
    <s v="Otros gastos diversos"/>
    <n v="70000"/>
    <n v="0"/>
    <n v="70000"/>
    <n v="5270.97"/>
    <n v="7.5299571428571438E-2"/>
    <n v="5270.97"/>
  </r>
  <r>
    <x v="2"/>
    <x v="19"/>
    <x v="19"/>
    <x v="1"/>
    <s v="22"/>
    <s v="22700"/>
    <s v="Limpieza y aseo."/>
    <n v="454755"/>
    <n v="0"/>
    <n v="454755"/>
    <n v="90839.16"/>
    <n v="0.19975406537586174"/>
    <n v="90839.16"/>
  </r>
  <r>
    <x v="2"/>
    <x v="19"/>
    <x v="19"/>
    <x v="1"/>
    <s v="22"/>
    <s v="22701"/>
    <s v="Seguridad."/>
    <n v="120000"/>
    <n v="0"/>
    <n v="120000"/>
    <n v="35569.46"/>
    <n v="0.29641216666666664"/>
    <n v="35569.46"/>
  </r>
  <r>
    <x v="2"/>
    <x v="19"/>
    <x v="19"/>
    <x v="1"/>
    <s v="22"/>
    <s v="22706"/>
    <s v="Estudios y trabajos técnicos."/>
    <n v="30000"/>
    <n v="0"/>
    <n v="30000"/>
    <n v="0"/>
    <n v="0"/>
    <n v="0"/>
  </r>
  <r>
    <x v="2"/>
    <x v="19"/>
    <x v="19"/>
    <x v="1"/>
    <s v="22"/>
    <s v="22799"/>
    <s v="Otros trabajos realizados por otras empresas y profes."/>
    <n v="222000"/>
    <n v="0"/>
    <n v="222000"/>
    <n v="0"/>
    <n v="0"/>
    <n v="0"/>
  </r>
  <r>
    <x v="2"/>
    <x v="19"/>
    <x v="19"/>
    <x v="2"/>
    <s v="48"/>
    <s v="481"/>
    <s v="Premios, becas, etc."/>
    <n v="33000"/>
    <n v="0"/>
    <n v="33000"/>
    <n v="0"/>
    <n v="0"/>
    <n v="0"/>
  </r>
  <r>
    <x v="2"/>
    <x v="19"/>
    <x v="19"/>
    <x v="2"/>
    <s v="48"/>
    <s v="489"/>
    <s v="Otras transf. a Familias e Instituciones sin fines de lucro."/>
    <n v="187100"/>
    <n v="0"/>
    <n v="187100"/>
    <n v="0"/>
    <n v="0"/>
    <n v="0"/>
  </r>
  <r>
    <x v="2"/>
    <x v="19"/>
    <x v="19"/>
    <x v="4"/>
    <s v="62"/>
    <s v="622"/>
    <s v="Edificios y otras construcciones."/>
    <n v="239005"/>
    <n v="0"/>
    <n v="239005"/>
    <n v="236877.59"/>
    <n v="0.99109888914457855"/>
    <n v="236877.59"/>
  </r>
  <r>
    <x v="2"/>
    <x v="19"/>
    <x v="19"/>
    <x v="4"/>
    <s v="62"/>
    <s v="623"/>
    <s v="Maquinaria, instalaciones técnicas y utillaje."/>
    <n v="340000"/>
    <n v="0"/>
    <n v="340000"/>
    <n v="0"/>
    <n v="0"/>
    <n v="0"/>
  </r>
  <r>
    <x v="2"/>
    <x v="19"/>
    <x v="19"/>
    <x v="4"/>
    <s v="62"/>
    <s v="625"/>
    <s v="Mobiliario."/>
    <n v="125000"/>
    <n v="0"/>
    <n v="125000"/>
    <n v="0"/>
    <n v="0"/>
    <n v="0"/>
  </r>
  <r>
    <x v="2"/>
    <x v="19"/>
    <x v="19"/>
    <x v="4"/>
    <s v="63"/>
    <s v="632"/>
    <s v="Edificios y otras construcciones."/>
    <n v="60000"/>
    <n v="0"/>
    <n v="60000"/>
    <n v="16170.57"/>
    <n v="0.26950950000000001"/>
    <n v="16170.57"/>
  </r>
  <r>
    <x v="2"/>
    <x v="19"/>
    <x v="19"/>
    <x v="4"/>
    <s v="63"/>
    <s v="633"/>
    <s v="Maquinaria, instalaciones técnicas y utillaje."/>
    <n v="26000"/>
    <n v="0"/>
    <n v="26000"/>
    <n v="404.14"/>
    <n v="1.5543846153846153E-2"/>
    <n v="404.14"/>
  </r>
  <r>
    <x v="2"/>
    <x v="19"/>
    <x v="19"/>
    <x v="4"/>
    <s v="63"/>
    <s v="635"/>
    <s v="Mobiliario."/>
    <n v="26000"/>
    <n v="0"/>
    <n v="26000"/>
    <n v="0"/>
    <n v="0"/>
    <n v="0"/>
  </r>
  <r>
    <x v="2"/>
    <x v="20"/>
    <x v="20"/>
    <x v="4"/>
    <s v="63"/>
    <s v="632"/>
    <s v="Edificios y otras construcciones."/>
    <n v="0"/>
    <n v="805448.75"/>
    <n v="805448.75"/>
    <n v="172013.41"/>
    <n v="0.21356220367838427"/>
    <n v="32909.64"/>
  </r>
  <r>
    <x v="2"/>
    <x v="20"/>
    <x v="20"/>
    <x v="4"/>
    <s v="63"/>
    <s v="633"/>
    <s v="Maquinaria, instalaciones técnicas y utillaje."/>
    <n v="0"/>
    <n v="406777.53"/>
    <n v="406777.53"/>
    <n v="0"/>
    <n v="0"/>
    <n v="0"/>
  </r>
  <r>
    <x v="3"/>
    <x v="21"/>
    <x v="21"/>
    <x v="5"/>
    <s v="31"/>
    <s v="310"/>
    <s v="Intereses."/>
    <n v="2010000"/>
    <n v="0"/>
    <n v="2010000"/>
    <n v="243811.75"/>
    <n v="0.12129937810945274"/>
    <n v="243811.75"/>
  </r>
  <r>
    <x v="3"/>
    <x v="21"/>
    <x v="21"/>
    <x v="7"/>
    <s v="91"/>
    <s v="913"/>
    <s v="Amort de prést a l/p de entes de fuera del sector público."/>
    <n v="13170000"/>
    <n v="0"/>
    <n v="13170000"/>
    <n v="2020783.33"/>
    <n v="0.15343836977980257"/>
    <n v="2020783.33"/>
  </r>
  <r>
    <x v="3"/>
    <x v="22"/>
    <x v="22"/>
    <x v="0"/>
    <s v="12"/>
    <s v="12001"/>
    <s v="Sueldos del Grupo A2."/>
    <n v="39107"/>
    <n v="0"/>
    <n v="39107"/>
    <n v="11622.84"/>
    <n v="0.29720612678037178"/>
    <n v="11622.84"/>
  </r>
  <r>
    <x v="3"/>
    <x v="22"/>
    <x v="22"/>
    <x v="0"/>
    <s v="12"/>
    <s v="12003"/>
    <s v="Sueldos del Grupo C1."/>
    <n v="9984"/>
    <n v="0"/>
    <n v="9984"/>
    <n v="2908.92"/>
    <n v="0.29135817307692308"/>
    <n v="2908.92"/>
  </r>
  <r>
    <x v="3"/>
    <x v="22"/>
    <x v="22"/>
    <x v="0"/>
    <s v="12"/>
    <s v="12006"/>
    <s v="Trienios."/>
    <n v="16303"/>
    <n v="0"/>
    <n v="16303"/>
    <n v="4962.4799999999996"/>
    <n v="0.30439060295651105"/>
    <n v="4962.4799999999996"/>
  </r>
  <r>
    <x v="3"/>
    <x v="22"/>
    <x v="22"/>
    <x v="0"/>
    <s v="12"/>
    <s v="12100"/>
    <s v="Complemento de destino."/>
    <n v="24235"/>
    <n v="0"/>
    <n v="24235"/>
    <n v="6924.16"/>
    <n v="0.28570909841138847"/>
    <n v="6924.16"/>
  </r>
  <r>
    <x v="3"/>
    <x v="22"/>
    <x v="22"/>
    <x v="0"/>
    <s v="12"/>
    <s v="12101"/>
    <s v="Complemento específico."/>
    <n v="55972"/>
    <n v="0"/>
    <n v="55972"/>
    <n v="15991.96"/>
    <n v="0.28571357107124989"/>
    <n v="15991.96"/>
  </r>
  <r>
    <x v="3"/>
    <x v="22"/>
    <x v="22"/>
    <x v="0"/>
    <s v="12"/>
    <s v="12103"/>
    <s v="Otros complementos."/>
    <n v="7186"/>
    <n v="0"/>
    <n v="7186"/>
    <n v="1941.96"/>
    <n v="0.27024213748956305"/>
    <n v="1941.96"/>
  </r>
  <r>
    <x v="3"/>
    <x v="22"/>
    <x v="22"/>
    <x v="0"/>
    <s v="13"/>
    <s v="13000"/>
    <s v="Retribuciones básicas."/>
    <n v="23306"/>
    <n v="0"/>
    <n v="23306"/>
    <n v="19132.39"/>
    <n v="0.82092122200291773"/>
    <n v="19132.39"/>
  </r>
  <r>
    <x v="3"/>
    <x v="22"/>
    <x v="22"/>
    <x v="0"/>
    <s v="13"/>
    <s v="13002"/>
    <s v="Otras remuneraciones."/>
    <n v="32630"/>
    <n v="0"/>
    <n v="32630"/>
    <n v="11122.28"/>
    <n v="0.34086055776892432"/>
    <n v="11122.28"/>
  </r>
  <r>
    <x v="3"/>
    <x v="22"/>
    <x v="22"/>
    <x v="0"/>
    <s v="13"/>
    <s v="131"/>
    <s v="Laboral temporal."/>
    <n v="300700"/>
    <n v="0"/>
    <n v="300700"/>
    <n v="57642.17"/>
    <n v="0.19169328234120386"/>
    <n v="57642.17"/>
  </r>
  <r>
    <x v="3"/>
    <x v="22"/>
    <x v="22"/>
    <x v="1"/>
    <s v="20"/>
    <s v="202"/>
    <s v="Arrendamientos de edificios y otras construcciones."/>
    <n v="5500"/>
    <n v="0"/>
    <n v="5500"/>
    <n v="0"/>
    <n v="0"/>
    <n v="0"/>
  </r>
  <r>
    <x v="3"/>
    <x v="22"/>
    <x v="22"/>
    <x v="1"/>
    <s v="20"/>
    <s v="203"/>
    <s v="Arrendamientos de maquinaria, instalaciones y utillaje."/>
    <n v="2300"/>
    <n v="0"/>
    <n v="2300"/>
    <n v="241.52"/>
    <n v="0.10500869565217391"/>
    <n v="241.52"/>
  </r>
  <r>
    <x v="3"/>
    <x v="22"/>
    <x v="22"/>
    <x v="1"/>
    <s v="21"/>
    <s v="212"/>
    <s v="Reparación de edificios y otras construcciones."/>
    <n v="1500"/>
    <n v="0"/>
    <n v="1500"/>
    <n v="889.35"/>
    <n v="0.59289999999999998"/>
    <n v="889.35"/>
  </r>
  <r>
    <x v="3"/>
    <x v="22"/>
    <x v="22"/>
    <x v="1"/>
    <s v="21"/>
    <s v="213"/>
    <s v="Reparación de maquinaria, instalaciones técnicas y utillaje."/>
    <n v="19000"/>
    <n v="0"/>
    <n v="19000"/>
    <n v="177.78"/>
    <n v="9.3568421052631582E-3"/>
    <n v="177.78"/>
  </r>
  <r>
    <x v="3"/>
    <x v="22"/>
    <x v="22"/>
    <x v="1"/>
    <s v="21"/>
    <s v="214"/>
    <s v="Reparación de elementos de transporte."/>
    <n v="1400"/>
    <n v="0"/>
    <n v="1400"/>
    <n v="0"/>
    <n v="0"/>
    <n v="0"/>
  </r>
  <r>
    <x v="3"/>
    <x v="22"/>
    <x v="22"/>
    <x v="1"/>
    <s v="22"/>
    <s v="22001"/>
    <s v="Prensa, revistas, libros y otras publicaciones."/>
    <n v="1900"/>
    <n v="0"/>
    <n v="1900"/>
    <n v="540"/>
    <n v="0.28421052631578947"/>
    <n v="540"/>
  </r>
  <r>
    <x v="3"/>
    <x v="22"/>
    <x v="22"/>
    <x v="1"/>
    <s v="22"/>
    <s v="22100"/>
    <s v="Energía eléctrica."/>
    <n v="21000"/>
    <n v="0"/>
    <n v="21000"/>
    <n v="5480.35"/>
    <n v="0.26096904761904766"/>
    <n v="5480.35"/>
  </r>
  <r>
    <x v="3"/>
    <x v="22"/>
    <x v="22"/>
    <x v="1"/>
    <s v="22"/>
    <s v="22110"/>
    <s v="Productos de limpieza y aseo."/>
    <n v="200"/>
    <n v="0"/>
    <n v="200"/>
    <n v="0"/>
    <n v="0"/>
    <n v="0"/>
  </r>
  <r>
    <x v="3"/>
    <x v="22"/>
    <x v="22"/>
    <x v="1"/>
    <s v="22"/>
    <s v="22199"/>
    <s v="Otros suministros."/>
    <n v="2500"/>
    <n v="0"/>
    <n v="2500"/>
    <n v="608.74"/>
    <n v="0.24349599999999999"/>
    <n v="608.74"/>
  </r>
  <r>
    <x v="3"/>
    <x v="22"/>
    <x v="22"/>
    <x v="1"/>
    <s v="22"/>
    <s v="22200"/>
    <s v="Servicios de Telecomunicaciones."/>
    <n v="10000"/>
    <n v="0"/>
    <n v="10000"/>
    <n v="1955.19"/>
    <n v="0.195519"/>
    <n v="1955.19"/>
  </r>
  <r>
    <x v="3"/>
    <x v="22"/>
    <x v="22"/>
    <x v="1"/>
    <s v="22"/>
    <s v="22201"/>
    <s v="Postales."/>
    <n v="200"/>
    <n v="0"/>
    <n v="200"/>
    <n v="0"/>
    <n v="0"/>
    <n v="0"/>
  </r>
  <r>
    <x v="3"/>
    <x v="22"/>
    <x v="22"/>
    <x v="1"/>
    <s v="22"/>
    <s v="223"/>
    <s v="Transportes."/>
    <n v="200"/>
    <n v="0"/>
    <n v="200"/>
    <n v="0"/>
    <n v="0"/>
    <n v="0"/>
  </r>
  <r>
    <x v="3"/>
    <x v="22"/>
    <x v="22"/>
    <x v="1"/>
    <s v="22"/>
    <s v="224"/>
    <s v="Primas de seguros."/>
    <n v="1500"/>
    <n v="0"/>
    <n v="1500"/>
    <n v="0"/>
    <n v="0"/>
    <n v="0"/>
  </r>
  <r>
    <x v="3"/>
    <x v="22"/>
    <x v="22"/>
    <x v="1"/>
    <s v="22"/>
    <s v="22602"/>
    <s v="Publicidad y propaganda."/>
    <n v="9000"/>
    <n v="0"/>
    <n v="9000"/>
    <n v="1996.5"/>
    <n v="0.22183333333333333"/>
    <n v="1996.5"/>
  </r>
  <r>
    <x v="3"/>
    <x v="22"/>
    <x v="22"/>
    <x v="1"/>
    <s v="22"/>
    <s v="22606"/>
    <s v="Reuniones, conferencias y cursos."/>
    <n v="39500"/>
    <n v="0"/>
    <n v="39500"/>
    <n v="400.85"/>
    <n v="1.0148101265822785E-2"/>
    <n v="400.85"/>
  </r>
  <r>
    <x v="3"/>
    <x v="22"/>
    <x v="22"/>
    <x v="1"/>
    <s v="22"/>
    <s v="22699"/>
    <s v="Otros gastos diversos"/>
    <n v="87400"/>
    <n v="0"/>
    <n v="87400"/>
    <n v="6902.46"/>
    <n v="7.8975514874141881E-2"/>
    <n v="6902.46"/>
  </r>
  <r>
    <x v="3"/>
    <x v="22"/>
    <x v="22"/>
    <x v="1"/>
    <s v="22"/>
    <s v="22700"/>
    <s v="Limpieza y aseo."/>
    <n v="17000"/>
    <n v="0"/>
    <n v="17000"/>
    <n v="2818.1"/>
    <n v="0.16577058823529411"/>
    <n v="2818.1"/>
  </r>
  <r>
    <x v="3"/>
    <x v="22"/>
    <x v="22"/>
    <x v="1"/>
    <s v="22"/>
    <s v="22706"/>
    <s v="Estudios y trabajos técnicos."/>
    <n v="36000"/>
    <n v="0"/>
    <n v="36000"/>
    <n v="0"/>
    <n v="0"/>
    <n v="0"/>
  </r>
  <r>
    <x v="3"/>
    <x v="22"/>
    <x v="22"/>
    <x v="1"/>
    <s v="22"/>
    <s v="22799"/>
    <s v="Otros trabajos realizados por otras empresas y profes."/>
    <n v="704500"/>
    <n v="0"/>
    <n v="704500"/>
    <n v="4195.26"/>
    <n v="5.9549467707594042E-3"/>
    <n v="4195.26"/>
  </r>
  <r>
    <x v="3"/>
    <x v="22"/>
    <x v="22"/>
    <x v="1"/>
    <s v="23"/>
    <s v="23020"/>
    <s v="Dietas del personal no directivo"/>
    <n v="8150"/>
    <n v="0"/>
    <n v="8150"/>
    <n v="1464.93"/>
    <n v="0.17974601226993867"/>
    <n v="952.59"/>
  </r>
  <r>
    <x v="3"/>
    <x v="22"/>
    <x v="22"/>
    <x v="1"/>
    <s v="23"/>
    <s v="23120"/>
    <s v="Locomoción del personal no directivo."/>
    <n v="11250"/>
    <n v="0"/>
    <n v="11250"/>
    <n v="1325.03"/>
    <n v="0.11778044444444444"/>
    <n v="869.38"/>
  </r>
  <r>
    <x v="3"/>
    <x v="22"/>
    <x v="22"/>
    <x v="2"/>
    <s v="44"/>
    <s v="44903"/>
    <s v="Transferencia a VIVA de la Agencia de Innovación"/>
    <n v="11000"/>
    <n v="0"/>
    <n v="11000"/>
    <n v="0"/>
    <n v="0"/>
    <n v="0"/>
  </r>
  <r>
    <x v="3"/>
    <x v="22"/>
    <x v="22"/>
    <x v="2"/>
    <s v="44"/>
    <s v="44904"/>
    <s v="Transferencia a AUVASA de la Agencia de Innovación"/>
    <n v="6210"/>
    <n v="0"/>
    <n v="6210"/>
    <n v="0"/>
    <n v="0"/>
    <n v="0"/>
  </r>
  <r>
    <x v="3"/>
    <x v="22"/>
    <x v="22"/>
    <x v="2"/>
    <s v="47"/>
    <s v="470"/>
    <s v="Subvenciones para fomento del empleo."/>
    <n v="2950000"/>
    <n v="0"/>
    <n v="2950000"/>
    <n v="0"/>
    <n v="0"/>
    <n v="0"/>
  </r>
  <r>
    <x v="3"/>
    <x v="22"/>
    <x v="22"/>
    <x v="2"/>
    <s v="48"/>
    <s v="481"/>
    <s v="Premios, becas, etc."/>
    <n v="200000"/>
    <n v="0"/>
    <n v="200000"/>
    <n v="0"/>
    <n v="0"/>
    <n v="0"/>
  </r>
  <r>
    <x v="3"/>
    <x v="22"/>
    <x v="22"/>
    <x v="2"/>
    <s v="48"/>
    <s v="482"/>
    <s v="Transf. a fundaciones, instituciones y otras entidades"/>
    <n v="1487500"/>
    <n v="0"/>
    <n v="1487500"/>
    <n v="12000"/>
    <n v="8.0672268907563023E-3"/>
    <n v="12000"/>
  </r>
  <r>
    <x v="3"/>
    <x v="22"/>
    <x v="22"/>
    <x v="4"/>
    <s v="62"/>
    <s v="623"/>
    <s v="Maquinaria, instalaciones técnicas y utillaje."/>
    <n v="11000"/>
    <n v="0"/>
    <n v="11000"/>
    <n v="0"/>
    <n v="0"/>
    <n v="0"/>
  </r>
  <r>
    <x v="3"/>
    <x v="22"/>
    <x v="22"/>
    <x v="4"/>
    <s v="62"/>
    <s v="624"/>
    <s v="Elementos de transporte."/>
    <n v="12000"/>
    <n v="0"/>
    <n v="12000"/>
    <n v="0"/>
    <n v="0"/>
    <n v="0"/>
  </r>
  <r>
    <x v="3"/>
    <x v="22"/>
    <x v="22"/>
    <x v="6"/>
    <s v="78"/>
    <s v="789"/>
    <s v="Tran. capital a familias e instituciones sin fines de lucro."/>
    <n v="300000"/>
    <n v="0"/>
    <n v="300000"/>
    <n v="0"/>
    <n v="0"/>
    <n v="0"/>
  </r>
  <r>
    <x v="3"/>
    <x v="23"/>
    <x v="23"/>
    <x v="0"/>
    <s v="12"/>
    <s v="12000"/>
    <s v="Sueldos del Grupo A1."/>
    <n v="74121"/>
    <n v="0"/>
    <n v="74121"/>
    <n v="22403"/>
    <n v="0.30224902524250885"/>
    <n v="22403"/>
  </r>
  <r>
    <x v="3"/>
    <x v="23"/>
    <x v="23"/>
    <x v="0"/>
    <s v="12"/>
    <s v="12001"/>
    <s v="Sueldos del Grupo A2."/>
    <n v="26071"/>
    <n v="0"/>
    <n v="26071"/>
    <n v="7748.56"/>
    <n v="0.29720992673852176"/>
    <n v="7748.56"/>
  </r>
  <r>
    <x v="3"/>
    <x v="23"/>
    <x v="23"/>
    <x v="0"/>
    <s v="12"/>
    <s v="12006"/>
    <s v="Trienios."/>
    <n v="32731"/>
    <n v="0"/>
    <n v="32731"/>
    <n v="9842.8799999999992"/>
    <n v="0.30072041795239984"/>
    <n v="9842.8799999999992"/>
  </r>
  <r>
    <x v="3"/>
    <x v="23"/>
    <x v="23"/>
    <x v="0"/>
    <s v="12"/>
    <s v="12100"/>
    <s v="Complemento de destino."/>
    <n v="53042"/>
    <n v="0"/>
    <n v="53042"/>
    <n v="15154.76"/>
    <n v="0.28571245428151276"/>
    <n v="15154.76"/>
  </r>
  <r>
    <x v="3"/>
    <x v="23"/>
    <x v="23"/>
    <x v="0"/>
    <s v="12"/>
    <s v="12101"/>
    <s v="Complemento específico."/>
    <n v="136068"/>
    <n v="0"/>
    <n v="136068"/>
    <n v="38876.68"/>
    <n v="0.28571508363465326"/>
    <n v="38876.68"/>
  </r>
  <r>
    <x v="3"/>
    <x v="23"/>
    <x v="23"/>
    <x v="0"/>
    <s v="12"/>
    <s v="12103"/>
    <s v="Otros complementos."/>
    <n v="15995"/>
    <n v="0"/>
    <n v="15995"/>
    <n v="4119.16"/>
    <n v="0.25752797749296652"/>
    <n v="4119.16"/>
  </r>
  <r>
    <x v="3"/>
    <x v="23"/>
    <x v="23"/>
    <x v="0"/>
    <s v="13"/>
    <s v="13000"/>
    <s v="Retribuciones básicas."/>
    <n v="15242"/>
    <n v="0"/>
    <n v="15242"/>
    <n v="4354.88"/>
    <n v="0.28571578533000919"/>
    <n v="4354.88"/>
  </r>
  <r>
    <x v="3"/>
    <x v="23"/>
    <x v="23"/>
    <x v="0"/>
    <s v="13"/>
    <s v="13002"/>
    <s v="Otras remuneraciones."/>
    <n v="11130"/>
    <n v="0"/>
    <n v="11130"/>
    <n v="3408.19"/>
    <n v="0.30621653189577719"/>
    <n v="3408.19"/>
  </r>
  <r>
    <x v="3"/>
    <x v="23"/>
    <x v="23"/>
    <x v="0"/>
    <s v="13"/>
    <s v="131"/>
    <s v="Laboral temporal."/>
    <n v="65000"/>
    <n v="0"/>
    <n v="65000"/>
    <n v="0"/>
    <n v="0"/>
    <n v="0"/>
  </r>
  <r>
    <x v="3"/>
    <x v="23"/>
    <x v="23"/>
    <x v="1"/>
    <s v="21"/>
    <s v="213"/>
    <s v="Reparación de maquinaria, instalaciones técnicas y utillaje."/>
    <n v="2030"/>
    <n v="0"/>
    <n v="2030"/>
    <n v="105.21"/>
    <n v="5.182758620689655E-2"/>
    <n v="105.21"/>
  </r>
  <r>
    <x v="3"/>
    <x v="23"/>
    <x v="23"/>
    <x v="1"/>
    <s v="22"/>
    <s v="22002"/>
    <s v="Material informático no inventariable."/>
    <n v="2030"/>
    <n v="0"/>
    <n v="2030"/>
    <n v="0"/>
    <n v="0"/>
    <n v="0"/>
  </r>
  <r>
    <x v="3"/>
    <x v="23"/>
    <x v="23"/>
    <x v="1"/>
    <s v="22"/>
    <s v="22104"/>
    <s v="Vestuario."/>
    <n v="812"/>
    <n v="0"/>
    <n v="812"/>
    <n v="0"/>
    <n v="0"/>
    <n v="0"/>
  </r>
  <r>
    <x v="3"/>
    <x v="23"/>
    <x v="23"/>
    <x v="1"/>
    <s v="22"/>
    <s v="22106"/>
    <s v="Productos farmacéuticos y material sanitario."/>
    <n v="42630"/>
    <n v="0"/>
    <n v="42630"/>
    <n v="1138.1199999999999"/>
    <n v="2.6697630776448506E-2"/>
    <n v="1138.1199999999999"/>
  </r>
  <r>
    <x v="3"/>
    <x v="23"/>
    <x v="23"/>
    <x v="1"/>
    <s v="22"/>
    <s v="22199"/>
    <s v="Otros suministros."/>
    <n v="507"/>
    <n v="0"/>
    <n v="507"/>
    <n v="880.61"/>
    <n v="1.7369033530571993"/>
    <n v="880.61"/>
  </r>
  <r>
    <x v="3"/>
    <x v="23"/>
    <x v="23"/>
    <x v="1"/>
    <s v="22"/>
    <s v="22699"/>
    <s v="Otros gastos diversos"/>
    <n v="0"/>
    <n v="0"/>
    <n v="0"/>
    <n v="85.7"/>
    <s v=" "/>
    <n v="85.7"/>
  </r>
  <r>
    <x v="3"/>
    <x v="23"/>
    <x v="23"/>
    <x v="1"/>
    <s v="22"/>
    <s v="22706"/>
    <s v="Estudios y trabajos técnicos."/>
    <n v="26390"/>
    <n v="0"/>
    <n v="26390"/>
    <n v="4440.99"/>
    <n v="0.16828306176582039"/>
    <n v="4440.99"/>
  </r>
  <r>
    <x v="3"/>
    <x v="23"/>
    <x v="23"/>
    <x v="1"/>
    <s v="22"/>
    <s v="22799"/>
    <s v="Otros trabajos realizados por otras empresas y profes."/>
    <n v="28120"/>
    <n v="0"/>
    <n v="28120"/>
    <n v="581.27"/>
    <n v="2.0671052631578948E-2"/>
    <n v="581.27"/>
  </r>
  <r>
    <x v="3"/>
    <x v="23"/>
    <x v="23"/>
    <x v="4"/>
    <s v="63"/>
    <s v="632"/>
    <s v="Edificios y otras construcciones."/>
    <n v="4000"/>
    <n v="0"/>
    <n v="4000"/>
    <n v="0"/>
    <n v="0"/>
    <n v="0"/>
  </r>
  <r>
    <x v="3"/>
    <x v="24"/>
    <x v="24"/>
    <x v="1"/>
    <s v="22"/>
    <s v="22602"/>
    <s v="Publicidad y propaganda."/>
    <n v="18200"/>
    <n v="0"/>
    <n v="18200"/>
    <n v="0"/>
    <n v="0"/>
    <n v="0"/>
  </r>
  <r>
    <x v="3"/>
    <x v="24"/>
    <x v="24"/>
    <x v="1"/>
    <s v="22"/>
    <s v="22699"/>
    <s v="Otros gastos diversos"/>
    <n v="0"/>
    <n v="0"/>
    <n v="0"/>
    <n v="2000.01"/>
    <s v=" "/>
    <n v="2000.01"/>
  </r>
  <r>
    <x v="3"/>
    <x v="24"/>
    <x v="24"/>
    <x v="1"/>
    <s v="22"/>
    <s v="22799"/>
    <s v="Otros trabajos realizados por otras empresas y profes."/>
    <n v="25000"/>
    <n v="0"/>
    <n v="25000"/>
    <n v="0"/>
    <n v="0"/>
    <n v="0"/>
  </r>
  <r>
    <x v="3"/>
    <x v="24"/>
    <x v="24"/>
    <x v="2"/>
    <s v="46"/>
    <s v="466"/>
    <s v="A otras Entidades que agrupen municipios."/>
    <n v="7600"/>
    <n v="0"/>
    <n v="7600"/>
    <n v="0"/>
    <n v="0"/>
    <n v="0"/>
  </r>
  <r>
    <x v="3"/>
    <x v="24"/>
    <x v="24"/>
    <x v="2"/>
    <s v="46"/>
    <s v="467"/>
    <s v="A Consorcios."/>
    <n v="320000"/>
    <n v="0"/>
    <n v="320000"/>
    <n v="0"/>
    <n v="0"/>
    <n v="0"/>
  </r>
  <r>
    <x v="3"/>
    <x v="24"/>
    <x v="24"/>
    <x v="2"/>
    <s v="48"/>
    <s v="489"/>
    <s v="Otras transf. a Familias e Instituciones sin fines de lucro."/>
    <n v="225000"/>
    <n v="0"/>
    <n v="225000"/>
    <n v="0"/>
    <n v="0"/>
    <n v="0"/>
  </r>
  <r>
    <x v="3"/>
    <x v="25"/>
    <x v="25"/>
    <x v="0"/>
    <s v="12"/>
    <s v="12000"/>
    <s v="Sueldos del Grupo A1."/>
    <n v="44473"/>
    <n v="0"/>
    <n v="44473"/>
    <n v="12321.65"/>
    <n v="0.27705911451892157"/>
    <n v="12321.65"/>
  </r>
  <r>
    <x v="3"/>
    <x v="25"/>
    <x v="25"/>
    <x v="0"/>
    <s v="12"/>
    <s v="12001"/>
    <s v="Sueldos del Grupo A2."/>
    <n v="52142"/>
    <n v="0"/>
    <n v="52142"/>
    <n v="14528.55"/>
    <n v="0.27863430631736413"/>
    <n v="14528.55"/>
  </r>
  <r>
    <x v="3"/>
    <x v="25"/>
    <x v="25"/>
    <x v="0"/>
    <s v="12"/>
    <s v="12003"/>
    <s v="Sueldos del Grupo C1."/>
    <n v="109822"/>
    <n v="0"/>
    <n v="109822"/>
    <n v="31998.12"/>
    <n v="0.29136347908433646"/>
    <n v="31998.12"/>
  </r>
  <r>
    <x v="3"/>
    <x v="25"/>
    <x v="25"/>
    <x v="0"/>
    <s v="12"/>
    <s v="12004"/>
    <s v="Sueldos del Grupo C2."/>
    <n v="16925"/>
    <n v="0"/>
    <n v="16925"/>
    <n v="4842"/>
    <n v="0.28608567208271785"/>
    <n v="4842"/>
  </r>
  <r>
    <x v="3"/>
    <x v="25"/>
    <x v="25"/>
    <x v="0"/>
    <s v="12"/>
    <s v="12006"/>
    <s v="Trienios."/>
    <n v="69156"/>
    <n v="0"/>
    <n v="69156"/>
    <n v="19699.88"/>
    <n v="0.28486147261264388"/>
    <n v="19699.88"/>
  </r>
  <r>
    <x v="3"/>
    <x v="25"/>
    <x v="25"/>
    <x v="0"/>
    <s v="12"/>
    <s v="12100"/>
    <s v="Complemento de destino."/>
    <n v="137290"/>
    <n v="0"/>
    <n v="137290"/>
    <n v="38269.58"/>
    <n v="0.27874994537111225"/>
    <n v="38269.58"/>
  </r>
  <r>
    <x v="3"/>
    <x v="25"/>
    <x v="25"/>
    <x v="0"/>
    <s v="12"/>
    <s v="12101"/>
    <s v="Complemento específico."/>
    <n v="312167"/>
    <n v="0"/>
    <n v="312167"/>
    <n v="86727.17"/>
    <n v="0.27782299218046752"/>
    <n v="86727.17"/>
  </r>
  <r>
    <x v="3"/>
    <x v="25"/>
    <x v="25"/>
    <x v="0"/>
    <s v="12"/>
    <s v="12103"/>
    <s v="Otros complementos."/>
    <n v="33507"/>
    <n v="0"/>
    <n v="33507"/>
    <n v="9118.7199999999993"/>
    <n v="0.27214373116065299"/>
    <n v="9118.7199999999993"/>
  </r>
  <r>
    <x v="3"/>
    <x v="25"/>
    <x v="25"/>
    <x v="0"/>
    <s v="15"/>
    <s v="150"/>
    <s v="Productividad."/>
    <n v="20000"/>
    <n v="0"/>
    <n v="20000"/>
    <n v="0"/>
    <n v="0"/>
    <n v="0"/>
  </r>
  <r>
    <x v="3"/>
    <x v="25"/>
    <x v="25"/>
    <x v="0"/>
    <s v="15"/>
    <s v="151"/>
    <s v="Gratificaciones."/>
    <n v="10000"/>
    <n v="0"/>
    <n v="10000"/>
    <n v="121.87"/>
    <n v="1.2187E-2"/>
    <n v="121.87"/>
  </r>
  <r>
    <x v="3"/>
    <x v="25"/>
    <x v="25"/>
    <x v="0"/>
    <s v="16"/>
    <s v="16000"/>
    <s v="Seguridad Social."/>
    <n v="23718273"/>
    <n v="-97092"/>
    <n v="23621181"/>
    <n v="6449342.9400000004"/>
    <n v="0.27303219682368973"/>
    <n v="4865861.2"/>
  </r>
  <r>
    <x v="3"/>
    <x v="25"/>
    <x v="25"/>
    <x v="0"/>
    <s v="16"/>
    <s v="16104"/>
    <s v="Indemnización al personal lab. por jubilaciones anticipadas."/>
    <n v="10000"/>
    <n v="0"/>
    <n v="10000"/>
    <n v="0"/>
    <n v="0"/>
    <n v="0"/>
  </r>
  <r>
    <x v="3"/>
    <x v="25"/>
    <x v="25"/>
    <x v="0"/>
    <s v="16"/>
    <s v="16105"/>
    <s v="Pensiones a cargo de la Entidad local."/>
    <n v="5000"/>
    <n v="0"/>
    <n v="5000"/>
    <n v="320.05"/>
    <n v="6.4009999999999997E-2"/>
    <n v="256.04000000000002"/>
  </r>
  <r>
    <x v="3"/>
    <x v="25"/>
    <x v="25"/>
    <x v="0"/>
    <s v="16"/>
    <s v="16204"/>
    <s v="Acción social."/>
    <n v="584000"/>
    <n v="0"/>
    <n v="584000"/>
    <n v="19748.59"/>
    <n v="3.3816078767123288E-2"/>
    <n v="19748.59"/>
  </r>
  <r>
    <x v="3"/>
    <x v="25"/>
    <x v="25"/>
    <x v="0"/>
    <s v="16"/>
    <s v="16205"/>
    <s v="Seguros."/>
    <n v="381000"/>
    <n v="0"/>
    <n v="381000"/>
    <n v="0"/>
    <n v="0"/>
    <n v="0"/>
  </r>
  <r>
    <x v="3"/>
    <x v="25"/>
    <x v="25"/>
    <x v="1"/>
    <s v="20"/>
    <s v="202"/>
    <s v="Arrendamientos de edificios y otras construcciones."/>
    <n v="6000"/>
    <n v="0"/>
    <n v="6000"/>
    <n v="0"/>
    <n v="0"/>
    <n v="0"/>
  </r>
  <r>
    <x v="3"/>
    <x v="25"/>
    <x v="25"/>
    <x v="1"/>
    <s v="20"/>
    <s v="203"/>
    <s v="Arrendamientos de maquinaria, instalaciones y utillaje."/>
    <n v="2000"/>
    <n v="0"/>
    <n v="2000"/>
    <n v="0"/>
    <n v="0"/>
    <n v="0"/>
  </r>
  <r>
    <x v="3"/>
    <x v="25"/>
    <x v="25"/>
    <x v="1"/>
    <s v="21"/>
    <s v="213"/>
    <s v="Reparación de maquinaria, instalaciones técnicas y utillaje."/>
    <n v="2000"/>
    <n v="0"/>
    <n v="2000"/>
    <n v="166.45"/>
    <n v="8.3224999999999993E-2"/>
    <n v="166.45"/>
  </r>
  <r>
    <x v="3"/>
    <x v="25"/>
    <x v="25"/>
    <x v="1"/>
    <s v="22"/>
    <s v="22602"/>
    <s v="Publicidad y propaganda."/>
    <n v="9670"/>
    <n v="0"/>
    <n v="9670"/>
    <n v="417.6"/>
    <n v="4.3185108583247159E-2"/>
    <n v="273.60000000000002"/>
  </r>
  <r>
    <x v="3"/>
    <x v="25"/>
    <x v="25"/>
    <x v="1"/>
    <s v="22"/>
    <s v="22699"/>
    <s v="Otros gastos diversos"/>
    <n v="1000"/>
    <n v="0"/>
    <n v="1000"/>
    <n v="1033.1199999999999"/>
    <n v="1.0331199999999998"/>
    <n v="1033.1199999999999"/>
  </r>
  <r>
    <x v="3"/>
    <x v="25"/>
    <x v="25"/>
    <x v="1"/>
    <s v="22"/>
    <s v="22706"/>
    <s v="Estudios y trabajos técnicos."/>
    <n v="22000"/>
    <n v="0"/>
    <n v="22000"/>
    <n v="1395"/>
    <n v="6.3409090909090915E-2"/>
    <n v="0"/>
  </r>
  <r>
    <x v="3"/>
    <x v="25"/>
    <x v="25"/>
    <x v="1"/>
    <s v="23"/>
    <s v="233"/>
    <s v="Otras indemnizaciones."/>
    <n v="65000"/>
    <n v="0"/>
    <n v="65000"/>
    <n v="5954.58"/>
    <n v="9.1608923076923074E-2"/>
    <n v="5954.58"/>
  </r>
  <r>
    <x v="3"/>
    <x v="25"/>
    <x v="25"/>
    <x v="3"/>
    <s v="83"/>
    <s v="83001"/>
    <s v="Anticipos al personal"/>
    <n v="157000"/>
    <n v="0"/>
    <n v="157000"/>
    <n v="0"/>
    <n v="0"/>
    <n v="0"/>
  </r>
  <r>
    <x v="3"/>
    <x v="25"/>
    <x v="25"/>
    <x v="3"/>
    <s v="83"/>
    <s v="83101"/>
    <s v="Prestamos al personal"/>
    <n v="400000"/>
    <n v="0"/>
    <n v="400000"/>
    <n v="18000"/>
    <n v="4.4999999999999998E-2"/>
    <n v="18000"/>
  </r>
  <r>
    <x v="3"/>
    <x v="26"/>
    <x v="26"/>
    <x v="0"/>
    <s v="16"/>
    <s v="16200"/>
    <s v="Formación y perfeccionamiento del personal."/>
    <n v="98760"/>
    <n v="0"/>
    <n v="98760"/>
    <n v="0"/>
    <n v="0"/>
    <n v="0"/>
  </r>
  <r>
    <x v="3"/>
    <x v="26"/>
    <x v="26"/>
    <x v="0"/>
    <s v="16"/>
    <s v="16204"/>
    <s v="Acción social."/>
    <n v="15300"/>
    <n v="0"/>
    <n v="15300"/>
    <n v="3456"/>
    <n v="0.22588235294117648"/>
    <n v="3456"/>
  </r>
  <r>
    <x v="3"/>
    <x v="26"/>
    <x v="26"/>
    <x v="1"/>
    <s v="20"/>
    <s v="203"/>
    <s v="Arrendamientos de maquinaria, instalaciones y utillaje."/>
    <n v="1150"/>
    <n v="0"/>
    <n v="1150"/>
    <n v="213.08"/>
    <n v="0.18528695652173915"/>
    <n v="213.08"/>
  </r>
  <r>
    <x v="3"/>
    <x v="26"/>
    <x v="26"/>
    <x v="1"/>
    <s v="21"/>
    <s v="213"/>
    <s v="Reparación de maquinaria, instalaciones técnicas y utillaje."/>
    <n v="2500"/>
    <n v="0"/>
    <n v="2500"/>
    <n v="170.53"/>
    <n v="6.8211999999999995E-2"/>
    <n v="95.01"/>
  </r>
  <r>
    <x v="3"/>
    <x v="26"/>
    <x v="26"/>
    <x v="1"/>
    <s v="22"/>
    <s v="22699"/>
    <s v="Otros gastos diversos"/>
    <n v="2044"/>
    <n v="0"/>
    <n v="2044"/>
    <n v="1911.8"/>
    <n v="0.93532289628180032"/>
    <n v="1911.8"/>
  </r>
  <r>
    <x v="3"/>
    <x v="26"/>
    <x v="26"/>
    <x v="1"/>
    <s v="22"/>
    <s v="22799"/>
    <s v="Otros trabajos realizados por otras empresas y profes."/>
    <n v="3413"/>
    <n v="0"/>
    <n v="3413"/>
    <n v="1458.93"/>
    <n v="0.42746264283621449"/>
    <n v="1458.93"/>
  </r>
  <r>
    <x v="3"/>
    <x v="26"/>
    <x v="26"/>
    <x v="1"/>
    <s v="23"/>
    <s v="23020"/>
    <s v="Dietas del personal no directivo"/>
    <n v="4000"/>
    <n v="0"/>
    <n v="4000"/>
    <n v="0"/>
    <n v="0"/>
    <n v="0"/>
  </r>
  <r>
    <x v="3"/>
    <x v="26"/>
    <x v="26"/>
    <x v="1"/>
    <s v="23"/>
    <s v="23120"/>
    <s v="Locomoción del personal no directivo."/>
    <n v="4000"/>
    <n v="0"/>
    <n v="4000"/>
    <n v="0"/>
    <n v="0"/>
    <n v="0"/>
  </r>
  <r>
    <x v="3"/>
    <x v="26"/>
    <x v="26"/>
    <x v="1"/>
    <s v="23"/>
    <s v="233"/>
    <s v="Otras indemnizaciones."/>
    <n v="4500"/>
    <n v="0"/>
    <n v="4500"/>
    <n v="0"/>
    <n v="0"/>
    <n v="0"/>
  </r>
  <r>
    <x v="3"/>
    <x v="27"/>
    <x v="27"/>
    <x v="0"/>
    <s v="12"/>
    <s v="12000"/>
    <s v="Sueldos del Grupo A1."/>
    <n v="148242"/>
    <n v="0"/>
    <n v="148242"/>
    <n v="29897.95"/>
    <n v="0.20168339606859056"/>
    <n v="29897.95"/>
  </r>
  <r>
    <x v="3"/>
    <x v="27"/>
    <x v="27"/>
    <x v="0"/>
    <s v="12"/>
    <s v="12003"/>
    <s v="Sueldos del Grupo C1."/>
    <n v="39935"/>
    <n v="0"/>
    <n v="39935"/>
    <n v="11635.68"/>
    <n v="0.29136546888694131"/>
    <n v="11635.68"/>
  </r>
  <r>
    <x v="3"/>
    <x v="27"/>
    <x v="27"/>
    <x v="0"/>
    <s v="12"/>
    <s v="12004"/>
    <s v="Sueldos del Grupo C2."/>
    <n v="8462"/>
    <n v="0"/>
    <n v="8462"/>
    <n v="2421"/>
    <n v="0.28610257622311508"/>
    <n v="2421"/>
  </r>
  <r>
    <x v="3"/>
    <x v="27"/>
    <x v="27"/>
    <x v="0"/>
    <s v="12"/>
    <s v="12006"/>
    <s v="Trienios."/>
    <n v="52411"/>
    <n v="0"/>
    <n v="52411"/>
    <n v="14993.86"/>
    <n v="0.28608231096525538"/>
    <n v="14993.86"/>
  </r>
  <r>
    <x v="3"/>
    <x v="27"/>
    <x v="27"/>
    <x v="0"/>
    <s v="12"/>
    <s v="12100"/>
    <s v="Complemento de destino."/>
    <n v="148873"/>
    <n v="0"/>
    <n v="148873"/>
    <n v="32008.66"/>
    <n v="0.21500648203502315"/>
    <n v="32008.66"/>
  </r>
  <r>
    <x v="3"/>
    <x v="27"/>
    <x v="27"/>
    <x v="0"/>
    <s v="12"/>
    <s v="12101"/>
    <s v="Complemento específico."/>
    <n v="351004"/>
    <n v="0"/>
    <n v="351004"/>
    <n v="74051.600000000006"/>
    <n v="0.21097081514740573"/>
    <n v="74051.600000000006"/>
  </r>
  <r>
    <x v="3"/>
    <x v="27"/>
    <x v="27"/>
    <x v="0"/>
    <s v="12"/>
    <s v="12103"/>
    <s v="Otros complementos."/>
    <n v="26973"/>
    <n v="0"/>
    <n v="26973"/>
    <n v="6679.49"/>
    <n v="0.24763615467319169"/>
    <n v="6679.49"/>
  </r>
  <r>
    <x v="3"/>
    <x v="27"/>
    <x v="27"/>
    <x v="0"/>
    <s v="13"/>
    <s v="131"/>
    <s v="Laboral temporal."/>
    <n v="62421"/>
    <n v="0"/>
    <n v="62421"/>
    <n v="0"/>
    <n v="0"/>
    <n v="0"/>
  </r>
  <r>
    <x v="3"/>
    <x v="27"/>
    <x v="27"/>
    <x v="1"/>
    <s v="21"/>
    <s v="213"/>
    <s v="Reparación de maquinaria, instalaciones técnicas y utillaje."/>
    <n v="3000"/>
    <n v="0"/>
    <n v="3000"/>
    <n v="610.55999999999995"/>
    <n v="0.20351999999999998"/>
    <n v="388.57"/>
  </r>
  <r>
    <x v="3"/>
    <x v="27"/>
    <x v="27"/>
    <x v="1"/>
    <s v="22"/>
    <s v="22706"/>
    <s v="Estudios y trabajos técnicos."/>
    <n v="200000"/>
    <n v="100000"/>
    <n v="300000"/>
    <n v="0"/>
    <n v="0"/>
    <n v="0"/>
  </r>
  <r>
    <x v="3"/>
    <x v="28"/>
    <x v="28"/>
    <x v="8"/>
    <s v="50"/>
    <s v="500"/>
    <s v="Fondo de Contingencia"/>
    <n v="600000"/>
    <n v="-600000"/>
    <n v="0"/>
    <n v="0"/>
    <s v=" "/>
    <n v="0"/>
  </r>
  <r>
    <x v="3"/>
    <x v="29"/>
    <x v="29"/>
    <x v="0"/>
    <s v="12"/>
    <s v="12000"/>
    <s v="Sueldos del Grupo A1."/>
    <n v="59297"/>
    <n v="0"/>
    <n v="59297"/>
    <n v="15794.12"/>
    <n v="0.26635613943369818"/>
    <n v="15794.12"/>
  </r>
  <r>
    <x v="3"/>
    <x v="29"/>
    <x v="29"/>
    <x v="0"/>
    <s v="12"/>
    <s v="12003"/>
    <s v="Sueldos del Grupo C1."/>
    <n v="49919"/>
    <n v="0"/>
    <n v="49919"/>
    <n v="11126.62"/>
    <n v="0.22289348744966847"/>
    <n v="11126.62"/>
  </r>
  <r>
    <x v="3"/>
    <x v="29"/>
    <x v="29"/>
    <x v="0"/>
    <s v="12"/>
    <s v="12006"/>
    <s v="Trienios."/>
    <n v="29304"/>
    <n v="0"/>
    <n v="29304"/>
    <n v="7761.09"/>
    <n v="0.2648474610974611"/>
    <n v="7761.09"/>
  </r>
  <r>
    <x v="3"/>
    <x v="29"/>
    <x v="29"/>
    <x v="0"/>
    <s v="12"/>
    <s v="12100"/>
    <s v="Complemento de destino."/>
    <n v="66911"/>
    <n v="0"/>
    <n v="66911"/>
    <n v="15806.87"/>
    <n v="0.23623724051351797"/>
    <n v="15806.87"/>
  </r>
  <r>
    <x v="3"/>
    <x v="29"/>
    <x v="29"/>
    <x v="0"/>
    <s v="12"/>
    <s v="12101"/>
    <s v="Complemento específico."/>
    <n v="158439"/>
    <n v="0"/>
    <n v="158439"/>
    <n v="43255.71"/>
    <n v="0.27301175846855885"/>
    <n v="43255.71"/>
  </r>
  <r>
    <x v="3"/>
    <x v="29"/>
    <x v="29"/>
    <x v="0"/>
    <s v="12"/>
    <s v="12103"/>
    <s v="Otros complementos."/>
    <n v="14614"/>
    <n v="0"/>
    <n v="14614"/>
    <n v="3410.56"/>
    <n v="0.23337621458875052"/>
    <n v="3410.56"/>
  </r>
  <r>
    <x v="3"/>
    <x v="29"/>
    <x v="29"/>
    <x v="0"/>
    <s v="13"/>
    <s v="13000"/>
    <s v="Retribuciones básicas."/>
    <n v="27913"/>
    <n v="0"/>
    <n v="27913"/>
    <n v="7975.16"/>
    <n v="0.28571489986744525"/>
    <n v="7975.16"/>
  </r>
  <r>
    <x v="3"/>
    <x v="29"/>
    <x v="29"/>
    <x v="0"/>
    <s v="13"/>
    <s v="13002"/>
    <s v="Otras remuneraciones."/>
    <n v="26997"/>
    <n v="0"/>
    <n v="26997"/>
    <n v="8262.7800000000007"/>
    <n v="0.30606289587731972"/>
    <n v="8262.7800000000007"/>
  </r>
  <r>
    <x v="3"/>
    <x v="29"/>
    <x v="29"/>
    <x v="1"/>
    <s v="20"/>
    <s v="203"/>
    <s v="Arrendamientos de maquinaria, instalaciones y utillaje."/>
    <n v="5000"/>
    <n v="0"/>
    <n v="5000"/>
    <n v="822.56"/>
    <n v="0.16451199999999999"/>
    <n v="600.27"/>
  </r>
  <r>
    <x v="3"/>
    <x v="29"/>
    <x v="29"/>
    <x v="1"/>
    <s v="21"/>
    <s v="213"/>
    <s v="Reparación de maquinaria, instalaciones técnicas y utillaje."/>
    <n v="600"/>
    <n v="0"/>
    <n v="600"/>
    <n v="0"/>
    <n v="0"/>
    <n v="0"/>
  </r>
  <r>
    <x v="3"/>
    <x v="29"/>
    <x v="29"/>
    <x v="1"/>
    <s v="22"/>
    <s v="22000"/>
    <s v="Ordinario no inventariable."/>
    <n v="130000"/>
    <n v="-115000"/>
    <n v="15000"/>
    <n v="9065.69"/>
    <n v="0.60437933333333338"/>
    <n v="9065.69"/>
  </r>
  <r>
    <x v="3"/>
    <x v="29"/>
    <x v="29"/>
    <x v="1"/>
    <s v="22"/>
    <s v="22104"/>
    <s v="Vestuario."/>
    <n v="1100"/>
    <n v="0"/>
    <n v="1100"/>
    <n v="0"/>
    <n v="0"/>
    <n v="0"/>
  </r>
  <r>
    <x v="3"/>
    <x v="29"/>
    <x v="29"/>
    <x v="1"/>
    <s v="22"/>
    <s v="225"/>
    <s v="Tributos."/>
    <n v="3000"/>
    <n v="0"/>
    <n v="3000"/>
    <n v="2343.06"/>
    <n v="0.78101999999999994"/>
    <n v="2343.06"/>
  </r>
  <r>
    <x v="3"/>
    <x v="29"/>
    <x v="29"/>
    <x v="1"/>
    <s v="22"/>
    <s v="22602"/>
    <s v="Publicidad y propaganda."/>
    <n v="1800"/>
    <n v="0"/>
    <n v="1800"/>
    <n v="38.4"/>
    <n v="2.1333333333333333E-2"/>
    <n v="38.4"/>
  </r>
  <r>
    <x v="3"/>
    <x v="29"/>
    <x v="29"/>
    <x v="1"/>
    <s v="22"/>
    <s v="22699"/>
    <s v="Otros gastos diversos"/>
    <n v="1000"/>
    <n v="0"/>
    <n v="1000"/>
    <n v="0"/>
    <n v="0"/>
    <n v="0"/>
  </r>
  <r>
    <x v="3"/>
    <x v="29"/>
    <x v="29"/>
    <x v="1"/>
    <s v="22"/>
    <s v="22799"/>
    <s v="Otros trabajos realizados por otras empresas y profes."/>
    <n v="25000"/>
    <n v="0"/>
    <n v="25000"/>
    <n v="0"/>
    <n v="0"/>
    <n v="0"/>
  </r>
  <r>
    <x v="3"/>
    <x v="29"/>
    <x v="29"/>
    <x v="1"/>
    <s v="23"/>
    <s v="23020"/>
    <s v="Dietas del personal no directivo"/>
    <n v="3000"/>
    <n v="0"/>
    <n v="3000"/>
    <n v="0"/>
    <n v="0"/>
    <n v="0"/>
  </r>
  <r>
    <x v="3"/>
    <x v="29"/>
    <x v="29"/>
    <x v="1"/>
    <s v="23"/>
    <s v="23120"/>
    <s v="Locomoción del personal no directivo."/>
    <n v="3000"/>
    <n v="0"/>
    <n v="3000"/>
    <n v="0"/>
    <n v="0"/>
    <n v="0"/>
  </r>
  <r>
    <x v="3"/>
    <x v="29"/>
    <x v="29"/>
    <x v="4"/>
    <s v="62"/>
    <s v="625"/>
    <s v="Mobiliario."/>
    <n v="80817"/>
    <n v="0"/>
    <n v="80817"/>
    <n v="3267.34"/>
    <n v="4.0428870163455713E-2"/>
    <n v="856.11"/>
  </r>
  <r>
    <x v="3"/>
    <x v="29"/>
    <x v="29"/>
    <x v="3"/>
    <s v="83"/>
    <s v="83000"/>
    <s v="Anuncios por cuenta de particulares"/>
    <n v="10000"/>
    <n v="0"/>
    <n v="10000"/>
    <n v="2324.5500000000002"/>
    <n v="0.23245500000000002"/>
    <n v="2242.9499999999998"/>
  </r>
  <r>
    <x v="3"/>
    <x v="30"/>
    <x v="30"/>
    <x v="0"/>
    <s v="12"/>
    <s v="12000"/>
    <s v="Sueldos del Grupo A1."/>
    <n v="74121"/>
    <n v="0"/>
    <n v="74121"/>
    <n v="17922.400000000001"/>
    <n v="0.24179922019400713"/>
    <n v="17922.400000000001"/>
  </r>
  <r>
    <x v="3"/>
    <x v="30"/>
    <x v="30"/>
    <x v="0"/>
    <s v="12"/>
    <s v="12001"/>
    <s v="Sueldos del Grupo A2."/>
    <n v="26071"/>
    <n v="0"/>
    <n v="26071"/>
    <n v="7748.56"/>
    <n v="0.29720992673852176"/>
    <n v="7748.56"/>
  </r>
  <r>
    <x v="3"/>
    <x v="30"/>
    <x v="30"/>
    <x v="0"/>
    <s v="12"/>
    <s v="12003"/>
    <s v="Sueldos del Grupo C1."/>
    <n v="249596"/>
    <n v="0"/>
    <n v="249596"/>
    <n v="59293.49"/>
    <n v="0.23755785349124184"/>
    <n v="59293.49"/>
  </r>
  <r>
    <x v="3"/>
    <x v="30"/>
    <x v="30"/>
    <x v="0"/>
    <s v="12"/>
    <s v="12004"/>
    <s v="Sueldos del Grupo C2."/>
    <n v="76162"/>
    <n v="0"/>
    <n v="76162"/>
    <n v="21280.95"/>
    <n v="0.27941690081668025"/>
    <n v="21280.95"/>
  </r>
  <r>
    <x v="3"/>
    <x v="30"/>
    <x v="30"/>
    <x v="0"/>
    <s v="12"/>
    <s v="12006"/>
    <s v="Trienios."/>
    <n v="116418"/>
    <n v="0"/>
    <n v="116418"/>
    <n v="32734.91"/>
    <n v="0.2811842670377433"/>
    <n v="32734.91"/>
  </r>
  <r>
    <x v="3"/>
    <x v="30"/>
    <x v="30"/>
    <x v="0"/>
    <s v="12"/>
    <s v="12100"/>
    <s v="Complemento de destino."/>
    <n v="256426"/>
    <n v="0"/>
    <n v="256426"/>
    <n v="62450.400000000001"/>
    <n v="0.24354160654535811"/>
    <n v="62450.400000000001"/>
  </r>
  <r>
    <x v="3"/>
    <x v="30"/>
    <x v="30"/>
    <x v="0"/>
    <s v="12"/>
    <s v="12101"/>
    <s v="Complemento específico."/>
    <n v="578456"/>
    <n v="0"/>
    <n v="578456"/>
    <n v="156542.43"/>
    <n v="0.27062115355359784"/>
    <n v="156542.43"/>
  </r>
  <r>
    <x v="3"/>
    <x v="30"/>
    <x v="30"/>
    <x v="0"/>
    <s v="12"/>
    <s v="12103"/>
    <s v="Otros complementos."/>
    <n v="62535"/>
    <n v="0"/>
    <n v="62535"/>
    <n v="16308.03"/>
    <n v="0.26078244183257376"/>
    <n v="16308.03"/>
  </r>
  <r>
    <x v="3"/>
    <x v="30"/>
    <x v="30"/>
    <x v="0"/>
    <s v="13"/>
    <s v="13000"/>
    <s v="Retribuciones básicas."/>
    <n v="27842"/>
    <n v="0"/>
    <n v="27842"/>
    <n v="7954.96"/>
    <n v="0.28571798003017024"/>
    <n v="7954.96"/>
  </r>
  <r>
    <x v="3"/>
    <x v="30"/>
    <x v="30"/>
    <x v="0"/>
    <s v="13"/>
    <s v="13002"/>
    <s v="Otras remuneraciones."/>
    <n v="25952"/>
    <n v="0"/>
    <n v="25952"/>
    <n v="7969.98"/>
    <n v="0.30710465474722565"/>
    <n v="7969.98"/>
  </r>
  <r>
    <x v="3"/>
    <x v="30"/>
    <x v="30"/>
    <x v="0"/>
    <s v="13"/>
    <s v="131"/>
    <s v="Laboral temporal."/>
    <n v="41615"/>
    <n v="0"/>
    <n v="41615"/>
    <n v="0"/>
    <n v="0"/>
    <n v="0"/>
  </r>
  <r>
    <x v="3"/>
    <x v="30"/>
    <x v="30"/>
    <x v="0"/>
    <s v="15"/>
    <s v="151"/>
    <s v="Gratificaciones."/>
    <n v="3600"/>
    <n v="0"/>
    <n v="3600"/>
    <n v="900"/>
    <n v="0.25"/>
    <n v="900"/>
  </r>
  <r>
    <x v="3"/>
    <x v="30"/>
    <x v="30"/>
    <x v="1"/>
    <s v="21"/>
    <s v="213"/>
    <s v="Reparación de maquinaria, instalaciones técnicas y utillaje."/>
    <n v="7100"/>
    <n v="0"/>
    <n v="7100"/>
    <n v="1626.24"/>
    <n v="0.22904788732394366"/>
    <n v="1283.3599999999999"/>
  </r>
  <r>
    <x v="3"/>
    <x v="30"/>
    <x v="30"/>
    <x v="1"/>
    <s v="21"/>
    <s v="215"/>
    <s v="Mobiliario."/>
    <n v="200"/>
    <n v="0"/>
    <n v="200"/>
    <n v="0"/>
    <n v="0"/>
    <n v="0"/>
  </r>
  <r>
    <x v="3"/>
    <x v="30"/>
    <x v="30"/>
    <x v="1"/>
    <s v="22"/>
    <s v="22000"/>
    <s v="Ordinario no inventariable."/>
    <n v="20500"/>
    <n v="0"/>
    <n v="20500"/>
    <n v="6618.99"/>
    <n v="0.32287756097560977"/>
    <n v="6618.99"/>
  </r>
  <r>
    <x v="3"/>
    <x v="30"/>
    <x v="30"/>
    <x v="1"/>
    <s v="22"/>
    <s v="22102"/>
    <s v="Gas."/>
    <n v="6000"/>
    <n v="0"/>
    <n v="6000"/>
    <n v="0"/>
    <n v="0"/>
    <n v="0"/>
  </r>
  <r>
    <x v="3"/>
    <x v="30"/>
    <x v="30"/>
    <x v="1"/>
    <s v="22"/>
    <s v="22602"/>
    <s v="Publicidad y propaganda."/>
    <n v="29000"/>
    <n v="0"/>
    <n v="29000"/>
    <n v="15684.5"/>
    <n v="0.54084482758620689"/>
    <n v="12296.5"/>
  </r>
  <r>
    <x v="3"/>
    <x v="30"/>
    <x v="30"/>
    <x v="1"/>
    <s v="22"/>
    <s v="22604"/>
    <s v="Jurídicos, contenciosos."/>
    <n v="1000"/>
    <n v="0"/>
    <n v="1000"/>
    <n v="0"/>
    <n v="0"/>
    <n v="0"/>
  </r>
  <r>
    <x v="3"/>
    <x v="30"/>
    <x v="30"/>
    <x v="1"/>
    <s v="22"/>
    <s v="22699"/>
    <s v="Otros gastos diversos"/>
    <n v="15200"/>
    <n v="0"/>
    <n v="15200"/>
    <n v="216.71"/>
    <n v="1.4257236842105264E-2"/>
    <n v="0"/>
  </r>
  <r>
    <x v="3"/>
    <x v="30"/>
    <x v="30"/>
    <x v="1"/>
    <s v="22"/>
    <s v="22799"/>
    <s v="Otros trabajos realizados por otras empresas y profes."/>
    <n v="8000"/>
    <n v="0"/>
    <n v="8000"/>
    <n v="0"/>
    <n v="0"/>
    <n v="0"/>
  </r>
  <r>
    <x v="3"/>
    <x v="30"/>
    <x v="30"/>
    <x v="4"/>
    <s v="64"/>
    <s v="641"/>
    <s v="Gastos en aplicaciones informáticas."/>
    <n v="93700"/>
    <n v="0"/>
    <n v="93700"/>
    <n v="0"/>
    <n v="0"/>
    <n v="0"/>
  </r>
  <r>
    <x v="3"/>
    <x v="31"/>
    <x v="31"/>
    <x v="0"/>
    <s v="12"/>
    <s v="12000"/>
    <s v="Sueldos del Grupo A1."/>
    <n v="59297"/>
    <n v="0"/>
    <n v="59297"/>
    <n v="13441.8"/>
    <n v="0.22668600435097896"/>
    <n v="13441.8"/>
  </r>
  <r>
    <x v="3"/>
    <x v="31"/>
    <x v="31"/>
    <x v="0"/>
    <s v="12"/>
    <s v="12001"/>
    <s v="Sueldos del Grupo A2."/>
    <n v="13036"/>
    <n v="0"/>
    <n v="13036"/>
    <n v="3164"/>
    <n v="0.24271248849340288"/>
    <n v="3164"/>
  </r>
  <r>
    <x v="3"/>
    <x v="31"/>
    <x v="31"/>
    <x v="0"/>
    <s v="12"/>
    <s v="12003"/>
    <s v="Sueldos del Grupo C1."/>
    <n v="39935"/>
    <n v="0"/>
    <n v="39935"/>
    <n v="11635.68"/>
    <n v="0.29136546888694131"/>
    <n v="11635.68"/>
  </r>
  <r>
    <x v="3"/>
    <x v="31"/>
    <x v="31"/>
    <x v="0"/>
    <s v="12"/>
    <s v="12006"/>
    <s v="Trienios."/>
    <n v="19797"/>
    <n v="0"/>
    <n v="19797"/>
    <n v="5702.48"/>
    <n v="0.28804768399252412"/>
    <n v="5702.48"/>
  </r>
  <r>
    <x v="3"/>
    <x v="31"/>
    <x v="31"/>
    <x v="0"/>
    <s v="12"/>
    <s v="12100"/>
    <s v="Complemento de destino."/>
    <n v="65518"/>
    <n v="0"/>
    <n v="65518"/>
    <n v="16038.77"/>
    <n v="0.24479944442748558"/>
    <n v="16038.77"/>
  </r>
  <r>
    <x v="3"/>
    <x v="31"/>
    <x v="31"/>
    <x v="0"/>
    <s v="12"/>
    <s v="12101"/>
    <s v="Complemento específico."/>
    <n v="153547"/>
    <n v="0"/>
    <n v="153547"/>
    <n v="38042.300000000003"/>
    <n v="0.24775671292828907"/>
    <n v="38042.300000000003"/>
  </r>
  <r>
    <x v="3"/>
    <x v="31"/>
    <x v="31"/>
    <x v="0"/>
    <s v="12"/>
    <s v="12103"/>
    <s v="Otros complementos."/>
    <n v="9500"/>
    <n v="0"/>
    <n v="9500"/>
    <n v="2456.9299999999998"/>
    <n v="0.25862421052631579"/>
    <n v="2456.9299999999998"/>
  </r>
  <r>
    <x v="3"/>
    <x v="31"/>
    <x v="31"/>
    <x v="1"/>
    <s v="20"/>
    <s v="203"/>
    <s v="Arrendamientos de maquinaria, instalaciones y utillaje."/>
    <n v="1500"/>
    <n v="0"/>
    <n v="1500"/>
    <n v="169.4"/>
    <n v="0.11293333333333334"/>
    <n v="127.05"/>
  </r>
  <r>
    <x v="3"/>
    <x v="31"/>
    <x v="31"/>
    <x v="1"/>
    <s v="21"/>
    <s v="213"/>
    <s v="Reparación de maquinaria, instalaciones técnicas y utillaje."/>
    <n v="6000"/>
    <n v="0"/>
    <n v="6000"/>
    <n v="1234.32"/>
    <n v="0.20571999999999999"/>
    <n v="1137.83"/>
  </r>
  <r>
    <x v="3"/>
    <x v="31"/>
    <x v="31"/>
    <x v="1"/>
    <s v="22"/>
    <s v="224"/>
    <s v="Primas de seguros."/>
    <n v="479000"/>
    <n v="0"/>
    <n v="479000"/>
    <n v="78595.45"/>
    <n v="0.16408235908141963"/>
    <n v="78595.45"/>
  </r>
  <r>
    <x v="3"/>
    <x v="31"/>
    <x v="31"/>
    <x v="1"/>
    <s v="22"/>
    <s v="22602"/>
    <s v="Publicidad y propaganda."/>
    <n v="2000"/>
    <n v="0"/>
    <n v="2000"/>
    <n v="0"/>
    <n v="0"/>
    <n v="0"/>
  </r>
  <r>
    <x v="3"/>
    <x v="31"/>
    <x v="31"/>
    <x v="1"/>
    <s v="22"/>
    <s v="22604"/>
    <s v="Jurídicos, contenciosos."/>
    <n v="2000"/>
    <n v="715000"/>
    <n v="717000"/>
    <n v="831.38"/>
    <n v="1.1595258019525801E-3"/>
    <n v="831.38"/>
  </r>
  <r>
    <x v="3"/>
    <x v="31"/>
    <x v="31"/>
    <x v="1"/>
    <s v="22"/>
    <s v="22699"/>
    <s v="Otros gastos diversos"/>
    <n v="32000"/>
    <n v="0"/>
    <n v="32000"/>
    <n v="1436.07"/>
    <n v="4.4877187499999999E-2"/>
    <n v="1394"/>
  </r>
  <r>
    <x v="3"/>
    <x v="31"/>
    <x v="31"/>
    <x v="1"/>
    <s v="22"/>
    <s v="22706"/>
    <s v="Estudios y trabajos técnicos."/>
    <n v="18000"/>
    <n v="0"/>
    <n v="18000"/>
    <n v="0"/>
    <n v="0"/>
    <n v="0"/>
  </r>
  <r>
    <x v="3"/>
    <x v="31"/>
    <x v="31"/>
    <x v="1"/>
    <s v="23"/>
    <s v="23020"/>
    <s v="Dietas del personal no directivo"/>
    <n v="200"/>
    <n v="0"/>
    <n v="200"/>
    <n v="0"/>
    <n v="0"/>
    <n v="0"/>
  </r>
  <r>
    <x v="3"/>
    <x v="31"/>
    <x v="31"/>
    <x v="1"/>
    <s v="23"/>
    <s v="23120"/>
    <s v="Locomoción del personal no directivo."/>
    <n v="200"/>
    <n v="0"/>
    <n v="200"/>
    <n v="0"/>
    <n v="0"/>
    <n v="0"/>
  </r>
  <r>
    <x v="3"/>
    <x v="31"/>
    <x v="31"/>
    <x v="3"/>
    <s v="83"/>
    <s v="83000"/>
    <s v="Anuncios por cuenta de particulares"/>
    <n v="6000"/>
    <n v="0"/>
    <n v="6000"/>
    <n v="0"/>
    <n v="0"/>
    <n v="0"/>
  </r>
  <r>
    <x v="3"/>
    <x v="31"/>
    <x v="31"/>
    <x v="3"/>
    <s v="83"/>
    <s v="83002"/>
    <s v="Daños en bienes asegurados"/>
    <n v="35000"/>
    <n v="0"/>
    <n v="35000"/>
    <n v="0"/>
    <n v="0"/>
    <n v="0"/>
  </r>
  <r>
    <x v="3"/>
    <x v="31"/>
    <x v="31"/>
    <x v="3"/>
    <s v="83"/>
    <s v="83100"/>
    <s v="Obras por cuenta de particulares"/>
    <n v="15000"/>
    <n v="0"/>
    <n v="15000"/>
    <n v="0"/>
    <n v="0"/>
    <n v="0"/>
  </r>
  <r>
    <x v="3"/>
    <x v="32"/>
    <x v="32"/>
    <x v="0"/>
    <s v="12"/>
    <s v="120"/>
    <s v="Retribuciones básicas."/>
    <n v="13354"/>
    <n v="0"/>
    <n v="13354"/>
    <n v="0"/>
    <n v="0"/>
    <n v="0"/>
  </r>
  <r>
    <x v="3"/>
    <x v="32"/>
    <x v="32"/>
    <x v="0"/>
    <s v="12"/>
    <s v="12000"/>
    <s v="Sueldos del Grupo A1."/>
    <n v="44473"/>
    <n v="0"/>
    <n v="44473"/>
    <n v="17810.39"/>
    <n v="0.40047646886875182"/>
    <n v="17810.39"/>
  </r>
  <r>
    <x v="3"/>
    <x v="32"/>
    <x v="32"/>
    <x v="0"/>
    <s v="12"/>
    <s v="12001"/>
    <s v="Sueldos del Grupo A2."/>
    <n v="13036"/>
    <n v="0"/>
    <n v="13036"/>
    <n v="3615.99"/>
    <n v="0.27738493402884318"/>
    <n v="3615.99"/>
  </r>
  <r>
    <x v="3"/>
    <x v="32"/>
    <x v="32"/>
    <x v="0"/>
    <s v="12"/>
    <s v="12003"/>
    <s v="Sueldos del Grupo C1."/>
    <n v="219644"/>
    <n v="0"/>
    <n v="219644"/>
    <n v="57548.12"/>
    <n v="0.26200633752799984"/>
    <n v="57548.12"/>
  </r>
  <r>
    <x v="3"/>
    <x v="32"/>
    <x v="32"/>
    <x v="0"/>
    <s v="12"/>
    <s v="12004"/>
    <s v="Sueldos del Grupo C2."/>
    <n v="76162"/>
    <n v="0"/>
    <n v="76162"/>
    <n v="17653.13"/>
    <n v="0.23178396050523883"/>
    <n v="17653.13"/>
  </r>
  <r>
    <x v="3"/>
    <x v="32"/>
    <x v="32"/>
    <x v="0"/>
    <s v="12"/>
    <s v="12006"/>
    <s v="Trienios."/>
    <n v="116263"/>
    <n v="0"/>
    <n v="116263"/>
    <n v="33398.35"/>
    <n v="0.28726551009349494"/>
    <n v="33398.35"/>
  </r>
  <r>
    <x v="3"/>
    <x v="32"/>
    <x v="32"/>
    <x v="0"/>
    <s v="12"/>
    <s v="12100"/>
    <s v="Complemento de destino."/>
    <n v="224525"/>
    <n v="0"/>
    <n v="224525"/>
    <n v="57891.42"/>
    <n v="0.25783952789221687"/>
    <n v="57891.42"/>
  </r>
  <r>
    <x v="3"/>
    <x v="32"/>
    <x v="32"/>
    <x v="0"/>
    <s v="12"/>
    <s v="12101"/>
    <s v="Complemento específico."/>
    <n v="515957"/>
    <n v="0"/>
    <n v="515957"/>
    <n v="141276.14000000001"/>
    <n v="0.27381378680781543"/>
    <n v="141276.14000000001"/>
  </r>
  <r>
    <x v="3"/>
    <x v="32"/>
    <x v="32"/>
    <x v="0"/>
    <s v="12"/>
    <s v="12103"/>
    <s v="Otros complementos."/>
    <n v="67016"/>
    <n v="0"/>
    <n v="67016"/>
    <n v="17718.72"/>
    <n v="0.26439536827026383"/>
    <n v="17718.72"/>
  </r>
  <r>
    <x v="3"/>
    <x v="32"/>
    <x v="32"/>
    <x v="0"/>
    <s v="13"/>
    <s v="13000"/>
    <s v="Retribuciones básicas."/>
    <n v="138099"/>
    <n v="0"/>
    <n v="138099"/>
    <n v="39153.42"/>
    <n v="0.283517042121956"/>
    <n v="39153.42"/>
  </r>
  <r>
    <x v="3"/>
    <x v="32"/>
    <x v="32"/>
    <x v="0"/>
    <s v="13"/>
    <s v="13002"/>
    <s v="Otras remuneraciones."/>
    <n v="116780"/>
    <n v="0"/>
    <n v="116780"/>
    <n v="36332.25"/>
    <n v="0.31111705771536224"/>
    <n v="36332.25"/>
  </r>
  <r>
    <x v="3"/>
    <x v="32"/>
    <x v="32"/>
    <x v="1"/>
    <s v="21"/>
    <s v="213"/>
    <s v="Reparación de maquinaria, instalaciones técnicas y utillaje."/>
    <n v="8500"/>
    <n v="0"/>
    <n v="8500"/>
    <n v="1444.87"/>
    <n v="0.16998470588235293"/>
    <n v="1006.06"/>
  </r>
  <r>
    <x v="3"/>
    <x v="32"/>
    <x v="32"/>
    <x v="1"/>
    <s v="22"/>
    <s v="22000"/>
    <s v="Ordinario no inventariable."/>
    <n v="1200"/>
    <n v="0"/>
    <n v="1200"/>
    <n v="1335.77"/>
    <n v="1.1131416666666667"/>
    <n v="1335.77"/>
  </r>
  <r>
    <x v="3"/>
    <x v="32"/>
    <x v="32"/>
    <x v="1"/>
    <s v="22"/>
    <s v="22602"/>
    <s v="Publicidad y propaganda."/>
    <n v="3000"/>
    <n v="0"/>
    <n v="3000"/>
    <n v="116.4"/>
    <n v="3.8800000000000001E-2"/>
    <n v="116.4"/>
  </r>
  <r>
    <x v="3"/>
    <x v="32"/>
    <x v="32"/>
    <x v="1"/>
    <s v="22"/>
    <s v="22608"/>
    <s v="Servicios bancarios"/>
    <n v="0"/>
    <n v="0"/>
    <n v="0"/>
    <n v="0"/>
    <s v=" "/>
    <n v="0"/>
  </r>
  <r>
    <x v="3"/>
    <x v="32"/>
    <x v="32"/>
    <x v="1"/>
    <s v="22"/>
    <s v="22699"/>
    <s v="Otros gastos diversos"/>
    <n v="27675"/>
    <n v="30000"/>
    <n v="57675"/>
    <n v="4809.8900000000003"/>
    <n v="8.3396445600346772E-2"/>
    <n v="4723.91"/>
  </r>
  <r>
    <x v="3"/>
    <x v="32"/>
    <x v="32"/>
    <x v="1"/>
    <s v="22"/>
    <s v="22799"/>
    <s v="Otros trabajos realizados por otras empresas y profes."/>
    <n v="30000"/>
    <n v="-30000"/>
    <n v="0"/>
    <n v="0"/>
    <s v=" "/>
    <n v="0"/>
  </r>
  <r>
    <x v="3"/>
    <x v="32"/>
    <x v="32"/>
    <x v="1"/>
    <s v="23"/>
    <s v="23020"/>
    <s v="Dietas del personal no directivo"/>
    <n v="2000"/>
    <n v="0"/>
    <n v="2000"/>
    <n v="0"/>
    <n v="0"/>
    <n v="0"/>
  </r>
  <r>
    <x v="3"/>
    <x v="32"/>
    <x v="32"/>
    <x v="1"/>
    <s v="23"/>
    <s v="23120"/>
    <s v="Locomoción del personal no directivo."/>
    <n v="880"/>
    <n v="0"/>
    <n v="880"/>
    <n v="0"/>
    <n v="0"/>
    <n v="0"/>
  </r>
  <r>
    <x v="3"/>
    <x v="32"/>
    <x v="32"/>
    <x v="1"/>
    <s v="23"/>
    <s v="233"/>
    <s v="Otras indemnizaciones."/>
    <n v="2400"/>
    <n v="0"/>
    <n v="2400"/>
    <n v="0"/>
    <n v="0"/>
    <n v="0"/>
  </r>
  <r>
    <x v="4"/>
    <x v="33"/>
    <x v="33"/>
    <x v="0"/>
    <s v="12"/>
    <s v="12000"/>
    <s v="Sueldos del Grupo A1."/>
    <n v="29648"/>
    <n v="0"/>
    <n v="29648"/>
    <n v="4480.6000000000004"/>
    <n v="0.15112655153804641"/>
    <n v="4480.6000000000004"/>
  </r>
  <r>
    <x v="4"/>
    <x v="33"/>
    <x v="33"/>
    <x v="0"/>
    <s v="12"/>
    <s v="12001"/>
    <s v="Sueldos del Grupo A2."/>
    <n v="13036"/>
    <n v="0"/>
    <n v="13036"/>
    <n v="3874.28"/>
    <n v="0.29719852715556921"/>
    <n v="3874.28"/>
  </r>
  <r>
    <x v="4"/>
    <x v="33"/>
    <x v="33"/>
    <x v="0"/>
    <s v="12"/>
    <s v="12004"/>
    <s v="Sueldos del Grupo C2."/>
    <n v="8462"/>
    <n v="0"/>
    <n v="8462"/>
    <n v="2421"/>
    <n v="0.28610257622311508"/>
    <n v="2421"/>
  </r>
  <r>
    <x v="4"/>
    <x v="33"/>
    <x v="33"/>
    <x v="0"/>
    <s v="12"/>
    <s v="12006"/>
    <s v="Trienios."/>
    <n v="10053"/>
    <n v="0"/>
    <n v="10053"/>
    <n v="3019.36"/>
    <n v="0.30034417586790013"/>
    <n v="3019.36"/>
  </r>
  <r>
    <x v="4"/>
    <x v="33"/>
    <x v="33"/>
    <x v="0"/>
    <s v="12"/>
    <s v="12100"/>
    <s v="Complemento de destino."/>
    <n v="29510"/>
    <n v="0"/>
    <n v="29510"/>
    <n v="6371.6"/>
    <n v="0.21591324974584888"/>
    <n v="6371.6"/>
  </r>
  <r>
    <x v="4"/>
    <x v="33"/>
    <x v="33"/>
    <x v="0"/>
    <s v="12"/>
    <s v="12101"/>
    <s v="Complemento específico."/>
    <n v="72700"/>
    <n v="0"/>
    <n v="72700"/>
    <n v="15176.68"/>
    <n v="0.2087576341127923"/>
    <n v="15176.68"/>
  </r>
  <r>
    <x v="4"/>
    <x v="33"/>
    <x v="33"/>
    <x v="0"/>
    <s v="12"/>
    <s v="12103"/>
    <s v="Otros complementos."/>
    <n v="4891"/>
    <n v="0"/>
    <n v="4891"/>
    <n v="1250.1600000000001"/>
    <n v="0.25560417092619098"/>
    <n v="1250.1600000000001"/>
  </r>
  <r>
    <x v="4"/>
    <x v="33"/>
    <x v="33"/>
    <x v="0"/>
    <s v="13"/>
    <s v="13000"/>
    <s v="Retribuciones básicas."/>
    <n v="19068"/>
    <n v="0"/>
    <n v="19068"/>
    <n v="2951.02"/>
    <n v="0.15476295363960563"/>
    <n v="2951.02"/>
  </r>
  <r>
    <x v="4"/>
    <x v="33"/>
    <x v="33"/>
    <x v="0"/>
    <s v="13"/>
    <s v="13002"/>
    <s v="Otras remuneraciones."/>
    <n v="16068"/>
    <n v="0"/>
    <n v="16068"/>
    <n v="6401.98"/>
    <n v="0.3984304207119741"/>
    <n v="6401.98"/>
  </r>
  <r>
    <x v="4"/>
    <x v="33"/>
    <x v="33"/>
    <x v="1"/>
    <s v="21"/>
    <s v="213"/>
    <s v="Reparación de maquinaria, instalaciones técnicas y utillaje."/>
    <n v="1000"/>
    <n v="0"/>
    <n v="1000"/>
    <n v="0"/>
    <n v="0"/>
    <n v="0"/>
  </r>
  <r>
    <x v="4"/>
    <x v="33"/>
    <x v="33"/>
    <x v="1"/>
    <s v="22"/>
    <s v="22603"/>
    <s v="Publicación en Diarios Oficiales"/>
    <n v="0"/>
    <n v="0"/>
    <n v="0"/>
    <n v="156"/>
    <s v=" "/>
    <n v="156"/>
  </r>
  <r>
    <x v="4"/>
    <x v="33"/>
    <x v="33"/>
    <x v="1"/>
    <s v="22"/>
    <s v="22611"/>
    <s v="Plan contra la violencia de género"/>
    <n v="48000"/>
    <n v="0"/>
    <n v="48000"/>
    <n v="0"/>
    <n v="0"/>
    <n v="0"/>
  </r>
  <r>
    <x v="4"/>
    <x v="33"/>
    <x v="33"/>
    <x v="1"/>
    <s v="22"/>
    <s v="22613"/>
    <s v="Plan Igualdad de Oportunidades"/>
    <n v="223000"/>
    <n v="0"/>
    <n v="223000"/>
    <n v="15831.86"/>
    <n v="7.0994887892376679E-2"/>
    <n v="14155.36"/>
  </r>
  <r>
    <x v="4"/>
    <x v="33"/>
    <x v="33"/>
    <x v="1"/>
    <s v="22"/>
    <s v="22614"/>
    <s v="Plan Infancia"/>
    <n v="40000"/>
    <n v="0"/>
    <n v="40000"/>
    <n v="4502.55"/>
    <n v="0.11256375"/>
    <n v="4502.55"/>
  </r>
  <r>
    <x v="4"/>
    <x v="33"/>
    <x v="33"/>
    <x v="1"/>
    <s v="22"/>
    <s v="22799"/>
    <s v="Otros trabajos realizados por otras empresas y profes."/>
    <n v="104548"/>
    <n v="0"/>
    <n v="104548"/>
    <n v="14927.39"/>
    <n v="0.14278025404598843"/>
    <n v="9313.1"/>
  </r>
  <r>
    <x v="4"/>
    <x v="33"/>
    <x v="33"/>
    <x v="1"/>
    <s v="23"/>
    <s v="23020"/>
    <s v="Dietas del personal no directivo"/>
    <n v="1000"/>
    <n v="0"/>
    <n v="1000"/>
    <n v="0"/>
    <n v="0"/>
    <n v="0"/>
  </r>
  <r>
    <x v="4"/>
    <x v="33"/>
    <x v="33"/>
    <x v="2"/>
    <s v="48"/>
    <s v="48000"/>
    <s v="Subvenciones a asociaciones y atenciones benéficas"/>
    <n v="39170"/>
    <n v="0"/>
    <n v="39170"/>
    <n v="0"/>
    <n v="0"/>
    <n v="0"/>
  </r>
  <r>
    <x v="4"/>
    <x v="33"/>
    <x v="33"/>
    <x v="2"/>
    <s v="48"/>
    <s v="481"/>
    <s v="Premios, becas, etc."/>
    <n v="4350"/>
    <n v="0"/>
    <n v="4350"/>
    <n v="0"/>
    <n v="0"/>
    <n v="0"/>
  </r>
  <r>
    <x v="4"/>
    <x v="33"/>
    <x v="33"/>
    <x v="2"/>
    <s v="48"/>
    <s v="489"/>
    <s v="Otras transf. a Familias e Instituciones sin fines de lucro."/>
    <n v="74976"/>
    <n v="0"/>
    <n v="74976"/>
    <n v="41976"/>
    <n v="0.5598591549295775"/>
    <n v="41976"/>
  </r>
  <r>
    <x v="4"/>
    <x v="33"/>
    <x v="33"/>
    <x v="4"/>
    <s v="62"/>
    <s v="623"/>
    <s v="Maquinaria, instalaciones técnicas y utillaje."/>
    <n v="0"/>
    <n v="0"/>
    <n v="0"/>
    <n v="0"/>
    <s v=" "/>
    <n v="0"/>
  </r>
  <r>
    <x v="4"/>
    <x v="33"/>
    <x v="33"/>
    <x v="4"/>
    <s v="62"/>
    <s v="625"/>
    <s v="Mobiliario."/>
    <n v="20000"/>
    <n v="0"/>
    <n v="20000"/>
    <n v="0"/>
    <n v="0"/>
    <n v="0"/>
  </r>
  <r>
    <x v="4"/>
    <x v="33"/>
    <x v="33"/>
    <x v="3"/>
    <s v="83"/>
    <s v="83000"/>
    <s v="Anuncios por cuenta de particulares"/>
    <n v="3000"/>
    <n v="0"/>
    <n v="3000"/>
    <n v="55.2"/>
    <n v="1.84E-2"/>
    <n v="55.2"/>
  </r>
  <r>
    <x v="4"/>
    <x v="34"/>
    <x v="34"/>
    <x v="0"/>
    <s v="12"/>
    <s v="12000"/>
    <s v="Sueldos del Grupo A1."/>
    <n v="44473"/>
    <n v="0"/>
    <n v="44473"/>
    <n v="13441.8"/>
    <n v="0.30224630674791447"/>
    <n v="13441.8"/>
  </r>
  <r>
    <x v="4"/>
    <x v="34"/>
    <x v="34"/>
    <x v="0"/>
    <s v="12"/>
    <s v="12003"/>
    <s v="Sueldos del Grupo C1."/>
    <n v="9984"/>
    <n v="0"/>
    <n v="9984"/>
    <n v="0"/>
    <n v="0"/>
    <n v="0"/>
  </r>
  <r>
    <x v="4"/>
    <x v="34"/>
    <x v="34"/>
    <x v="0"/>
    <s v="12"/>
    <s v="12004"/>
    <s v="Sueldos del Grupo C2."/>
    <n v="16925"/>
    <n v="0"/>
    <n v="16925"/>
    <n v="2421"/>
    <n v="0.14304283604135892"/>
    <n v="2421"/>
  </r>
  <r>
    <x v="4"/>
    <x v="34"/>
    <x v="34"/>
    <x v="0"/>
    <s v="12"/>
    <s v="12006"/>
    <s v="Trienios."/>
    <n v="22140"/>
    <n v="0"/>
    <n v="22140"/>
    <n v="5566.24"/>
    <n v="0.25141102077687444"/>
    <n v="5566.24"/>
  </r>
  <r>
    <x v="4"/>
    <x v="34"/>
    <x v="34"/>
    <x v="0"/>
    <s v="12"/>
    <s v="12100"/>
    <s v="Complemento de destino."/>
    <n v="52082"/>
    <n v="0"/>
    <n v="52082"/>
    <n v="11871.88"/>
    <n v="0.22794593141584424"/>
    <n v="11871.88"/>
  </r>
  <r>
    <x v="4"/>
    <x v="34"/>
    <x v="34"/>
    <x v="0"/>
    <s v="12"/>
    <s v="12101"/>
    <s v="Complemento específico."/>
    <n v="121594"/>
    <n v="0"/>
    <n v="121594"/>
    <n v="28344.68"/>
    <n v="0.23310919946707898"/>
    <n v="28344.68"/>
  </r>
  <r>
    <x v="4"/>
    <x v="34"/>
    <x v="34"/>
    <x v="0"/>
    <s v="12"/>
    <s v="12103"/>
    <s v="Otros complementos."/>
    <n v="12776"/>
    <n v="0"/>
    <n v="12776"/>
    <n v="2913.9"/>
    <n v="0.22807608015028177"/>
    <n v="2913.9"/>
  </r>
  <r>
    <x v="4"/>
    <x v="34"/>
    <x v="34"/>
    <x v="1"/>
    <s v="21"/>
    <s v="213"/>
    <s v="Reparación de maquinaria, instalaciones técnicas y utillaje."/>
    <n v="1500"/>
    <n v="0"/>
    <n v="1500"/>
    <n v="166.79"/>
    <n v="0.11119333333333332"/>
    <n v="166.79"/>
  </r>
  <r>
    <x v="4"/>
    <x v="34"/>
    <x v="34"/>
    <x v="1"/>
    <s v="23"/>
    <s v="23020"/>
    <s v="Dietas del personal no directivo"/>
    <n v="1500"/>
    <n v="0"/>
    <n v="1500"/>
    <n v="0"/>
    <n v="0"/>
    <n v="0"/>
  </r>
  <r>
    <x v="4"/>
    <x v="35"/>
    <x v="35"/>
    <x v="0"/>
    <s v="12"/>
    <s v="12000"/>
    <s v="Sueldos del Grupo A1."/>
    <n v="14824"/>
    <n v="0"/>
    <n v="14824"/>
    <n v="4480.6000000000004"/>
    <n v="0.30225310307609282"/>
    <n v="4480.6000000000004"/>
  </r>
  <r>
    <x v="4"/>
    <x v="35"/>
    <x v="35"/>
    <x v="0"/>
    <s v="12"/>
    <s v="12001"/>
    <s v="Sueldos del Grupo A2."/>
    <n v="13036"/>
    <n v="0"/>
    <n v="13036"/>
    <n v="3874.28"/>
    <n v="0.29719852715556921"/>
    <n v="3874.28"/>
  </r>
  <r>
    <x v="4"/>
    <x v="35"/>
    <x v="35"/>
    <x v="0"/>
    <s v="12"/>
    <s v="12004"/>
    <s v="Sueldos del Grupo C2."/>
    <n v="8462"/>
    <n v="0"/>
    <n v="8462"/>
    <n v="2421"/>
    <n v="0.28610257622311508"/>
    <n v="2421"/>
  </r>
  <r>
    <x v="4"/>
    <x v="35"/>
    <x v="35"/>
    <x v="0"/>
    <s v="12"/>
    <s v="12006"/>
    <s v="Trienios."/>
    <n v="9320"/>
    <n v="0"/>
    <n v="9320"/>
    <n v="2929.04"/>
    <n v="0.31427467811158799"/>
    <n v="2929.04"/>
  </r>
  <r>
    <x v="4"/>
    <x v="35"/>
    <x v="35"/>
    <x v="0"/>
    <s v="12"/>
    <s v="12100"/>
    <s v="Complemento de destino."/>
    <n v="19249"/>
    <n v="0"/>
    <n v="19249"/>
    <n v="5499.64"/>
    <n v="0.28571042651566314"/>
    <n v="5499.64"/>
  </r>
  <r>
    <x v="4"/>
    <x v="35"/>
    <x v="35"/>
    <x v="0"/>
    <s v="12"/>
    <s v="12101"/>
    <s v="Complemento específico."/>
    <n v="48281"/>
    <n v="0"/>
    <n v="48281"/>
    <n v="13794.68"/>
    <n v="0.28571653445454737"/>
    <n v="13794.68"/>
  </r>
  <r>
    <x v="4"/>
    <x v="35"/>
    <x v="35"/>
    <x v="0"/>
    <s v="12"/>
    <s v="12103"/>
    <s v="Otros complementos."/>
    <n v="4756"/>
    <n v="0"/>
    <n v="4756"/>
    <n v="1313.25"/>
    <n v="0.27612489486963837"/>
    <n v="1313.25"/>
  </r>
  <r>
    <x v="4"/>
    <x v="35"/>
    <x v="35"/>
    <x v="1"/>
    <s v="21"/>
    <s v="212"/>
    <s v="Reparación de edificios y otras construcciones."/>
    <n v="5000"/>
    <n v="0"/>
    <n v="5000"/>
    <n v="3146.44"/>
    <n v="0.62928799999999996"/>
    <n v="3146.44"/>
  </r>
  <r>
    <x v="4"/>
    <x v="35"/>
    <x v="35"/>
    <x v="1"/>
    <s v="21"/>
    <s v="213"/>
    <s v="Reparación de maquinaria, instalaciones técnicas y utillaje."/>
    <n v="22500"/>
    <n v="0"/>
    <n v="22500"/>
    <n v="3906.85"/>
    <n v="0.17363777777777778"/>
    <n v="3906.85"/>
  </r>
  <r>
    <x v="4"/>
    <x v="35"/>
    <x v="35"/>
    <x v="1"/>
    <s v="22"/>
    <s v="22100"/>
    <s v="Energía eléctrica."/>
    <n v="49750"/>
    <n v="0"/>
    <n v="49750"/>
    <n v="16807.509999999998"/>
    <n v="0.3378393969849246"/>
    <n v="12389.56"/>
  </r>
  <r>
    <x v="4"/>
    <x v="35"/>
    <x v="35"/>
    <x v="1"/>
    <s v="22"/>
    <s v="22102"/>
    <s v="Gas."/>
    <n v="71330"/>
    <n v="0"/>
    <n v="71330"/>
    <n v="17266.34"/>
    <n v="0.24206280667320904"/>
    <n v="17266.34"/>
  </r>
  <r>
    <x v="4"/>
    <x v="35"/>
    <x v="35"/>
    <x v="1"/>
    <s v="22"/>
    <s v="22103"/>
    <s v="Combustibles y carburantes."/>
    <n v="2500"/>
    <n v="0"/>
    <n v="2500"/>
    <n v="0"/>
    <n v="0"/>
    <n v="0"/>
  </r>
  <r>
    <x v="4"/>
    <x v="35"/>
    <x v="35"/>
    <x v="1"/>
    <s v="22"/>
    <s v="22199"/>
    <s v="Otros suministros."/>
    <n v="7000"/>
    <n v="0"/>
    <n v="7000"/>
    <n v="38.42"/>
    <n v="5.4885714285714286E-3"/>
    <n v="38.42"/>
  </r>
  <r>
    <x v="4"/>
    <x v="35"/>
    <x v="35"/>
    <x v="1"/>
    <s v="22"/>
    <s v="22602"/>
    <s v="Publicidad y propaganda."/>
    <n v="1000"/>
    <n v="0"/>
    <n v="1000"/>
    <n v="0"/>
    <n v="0"/>
    <n v="0"/>
  </r>
  <r>
    <x v="4"/>
    <x v="35"/>
    <x v="35"/>
    <x v="1"/>
    <s v="22"/>
    <s v="22699"/>
    <s v="Otros gastos diversos"/>
    <n v="2000"/>
    <n v="0"/>
    <n v="2000"/>
    <n v="0"/>
    <n v="0"/>
    <n v="0"/>
  </r>
  <r>
    <x v="4"/>
    <x v="35"/>
    <x v="35"/>
    <x v="1"/>
    <s v="22"/>
    <s v="22700"/>
    <s v="Limpieza y aseo."/>
    <n v="262500"/>
    <n v="0"/>
    <n v="262500"/>
    <n v="58669.89"/>
    <n v="0.22350434285714285"/>
    <n v="58669.89"/>
  </r>
  <r>
    <x v="4"/>
    <x v="35"/>
    <x v="35"/>
    <x v="1"/>
    <s v="22"/>
    <s v="22706"/>
    <s v="Estudios y trabajos técnicos."/>
    <n v="25000"/>
    <n v="0"/>
    <n v="25000"/>
    <n v="0"/>
    <n v="0"/>
    <n v="0"/>
  </r>
  <r>
    <x v="4"/>
    <x v="35"/>
    <x v="35"/>
    <x v="1"/>
    <s v="22"/>
    <s v="22799"/>
    <s v="Otros trabajos realizados por otras empresas y profes."/>
    <n v="2229500"/>
    <n v="0"/>
    <n v="2229500"/>
    <n v="651177.65"/>
    <n v="0.29207340210809601"/>
    <n v="651177.65"/>
  </r>
  <r>
    <x v="4"/>
    <x v="35"/>
    <x v="35"/>
    <x v="2"/>
    <s v="48"/>
    <s v="489"/>
    <s v="Otras transf. a Familias e Instituciones sin fines de lucro."/>
    <n v="31680"/>
    <n v="0"/>
    <n v="31680"/>
    <n v="0"/>
    <n v="0"/>
    <n v="0"/>
  </r>
  <r>
    <x v="4"/>
    <x v="35"/>
    <x v="35"/>
    <x v="4"/>
    <s v="63"/>
    <s v="632"/>
    <s v="Edificios y otras construcciones."/>
    <n v="250000"/>
    <n v="148993.68"/>
    <n v="398993.68"/>
    <n v="85005.95"/>
    <n v="0.21305086837465695"/>
    <n v="85005.95"/>
  </r>
  <r>
    <x v="4"/>
    <x v="35"/>
    <x v="35"/>
    <x v="4"/>
    <s v="63"/>
    <s v="633"/>
    <s v="Maquinaria, instalaciones técnicas y utillaje."/>
    <n v="4000"/>
    <n v="0"/>
    <n v="4000"/>
    <n v="1311.37"/>
    <n v="0.32784249999999998"/>
    <n v="1311.37"/>
  </r>
  <r>
    <x v="4"/>
    <x v="35"/>
    <x v="35"/>
    <x v="3"/>
    <s v="83"/>
    <s v="83000"/>
    <s v="Anuncios por cuenta de particulares"/>
    <n v="3000"/>
    <n v="0"/>
    <n v="3000"/>
    <n v="0"/>
    <n v="0"/>
    <n v="0"/>
  </r>
  <r>
    <x v="4"/>
    <x v="36"/>
    <x v="36"/>
    <x v="0"/>
    <s v="12"/>
    <s v="12000"/>
    <s v="Sueldos del Grupo A1."/>
    <n v="14824"/>
    <n v="0"/>
    <n v="14824"/>
    <n v="4480.6000000000004"/>
    <n v="0.30225310307609282"/>
    <n v="4480.6000000000004"/>
  </r>
  <r>
    <x v="4"/>
    <x v="36"/>
    <x v="36"/>
    <x v="0"/>
    <s v="12"/>
    <s v="12001"/>
    <s v="Sueldos del Grupo A2."/>
    <n v="39107"/>
    <n v="0"/>
    <n v="39107"/>
    <n v="10191.290000000001"/>
    <n v="0.26060014831104406"/>
    <n v="10191.290000000001"/>
  </r>
  <r>
    <x v="4"/>
    <x v="36"/>
    <x v="36"/>
    <x v="0"/>
    <s v="12"/>
    <s v="12003"/>
    <s v="Sueldos del Grupo C1."/>
    <n v="9984"/>
    <n v="0"/>
    <n v="9984"/>
    <n v="2521.06"/>
    <n v="0.25251001602564099"/>
    <n v="2521.06"/>
  </r>
  <r>
    <x v="4"/>
    <x v="36"/>
    <x v="36"/>
    <x v="0"/>
    <s v="12"/>
    <s v="12004"/>
    <s v="Sueldos del Grupo C2."/>
    <n v="16925"/>
    <n v="0"/>
    <n v="16925"/>
    <n v="4842"/>
    <n v="0.28608567208271785"/>
    <n v="4842"/>
  </r>
  <r>
    <x v="4"/>
    <x v="36"/>
    <x v="36"/>
    <x v="0"/>
    <s v="12"/>
    <s v="12006"/>
    <s v="Trienios."/>
    <n v="16032"/>
    <n v="0"/>
    <n v="16032"/>
    <n v="5494.12"/>
    <n v="0.34269710578842316"/>
    <n v="5494.12"/>
  </r>
  <r>
    <x v="4"/>
    <x v="36"/>
    <x v="36"/>
    <x v="0"/>
    <s v="12"/>
    <s v="12100"/>
    <s v="Complemento de destino."/>
    <n v="44631"/>
    <n v="0"/>
    <n v="44631"/>
    <n v="12461.2"/>
    <n v="0.27920503685778947"/>
    <n v="12461.2"/>
  </r>
  <r>
    <x v="4"/>
    <x v="36"/>
    <x v="36"/>
    <x v="0"/>
    <s v="12"/>
    <s v="12101"/>
    <s v="Complemento específico."/>
    <n v="104469"/>
    <n v="0"/>
    <n v="104469"/>
    <n v="43176.97"/>
    <n v="0.41329935196086881"/>
    <n v="43176.97"/>
  </r>
  <r>
    <x v="4"/>
    <x v="36"/>
    <x v="36"/>
    <x v="0"/>
    <s v="12"/>
    <s v="12103"/>
    <s v="Otros complementos."/>
    <n v="8649"/>
    <n v="0"/>
    <n v="8649"/>
    <n v="2594.62"/>
    <n v="0.29999075037576595"/>
    <n v="2594.62"/>
  </r>
  <r>
    <x v="4"/>
    <x v="36"/>
    <x v="36"/>
    <x v="0"/>
    <s v="13"/>
    <s v="13000"/>
    <s v="Retribuciones básicas."/>
    <n v="728247"/>
    <n v="0"/>
    <n v="728247"/>
    <n v="191370.35"/>
    <n v="0.26278220164312383"/>
    <n v="191370.35"/>
  </r>
  <r>
    <x v="4"/>
    <x v="36"/>
    <x v="36"/>
    <x v="0"/>
    <s v="13"/>
    <s v="13002"/>
    <s v="Otras remuneraciones."/>
    <n v="640236"/>
    <n v="0"/>
    <n v="640236"/>
    <n v="210274.17"/>
    <n v="0.32843228122129969"/>
    <n v="210274.17"/>
  </r>
  <r>
    <x v="4"/>
    <x v="36"/>
    <x v="36"/>
    <x v="0"/>
    <s v="13"/>
    <s v="131"/>
    <s v="Laboral temporal."/>
    <n v="104045"/>
    <n v="0"/>
    <n v="104045"/>
    <n v="0"/>
    <n v="0"/>
    <n v="0"/>
  </r>
  <r>
    <x v="4"/>
    <x v="36"/>
    <x v="36"/>
    <x v="1"/>
    <s v="21"/>
    <s v="212"/>
    <s v="Reparación de edificios y otras construcciones."/>
    <n v="100000"/>
    <n v="0"/>
    <n v="100000"/>
    <n v="20926.169999999998"/>
    <n v="0.20926169999999999"/>
    <n v="17166.02"/>
  </r>
  <r>
    <x v="4"/>
    <x v="36"/>
    <x v="36"/>
    <x v="1"/>
    <s v="21"/>
    <s v="213"/>
    <s v="Reparación de maquinaria, instalaciones técnicas y utillaje."/>
    <n v="245000"/>
    <n v="0"/>
    <n v="245000"/>
    <n v="38048.230000000003"/>
    <n v="0.1552988979591837"/>
    <n v="37933.06"/>
  </r>
  <r>
    <x v="4"/>
    <x v="36"/>
    <x v="36"/>
    <x v="1"/>
    <s v="22"/>
    <s v="22100"/>
    <s v="Energía eléctrica."/>
    <n v="450000"/>
    <n v="0"/>
    <n v="450000"/>
    <n v="139802"/>
    <n v="0.31067111111111112"/>
    <n v="35963.21"/>
  </r>
  <r>
    <x v="4"/>
    <x v="36"/>
    <x v="36"/>
    <x v="1"/>
    <s v="22"/>
    <s v="22102"/>
    <s v="Gas."/>
    <n v="730000"/>
    <n v="0"/>
    <n v="730000"/>
    <n v="306958.32"/>
    <n v="0.42049084931506853"/>
    <n v="286330.15000000002"/>
  </r>
  <r>
    <x v="4"/>
    <x v="36"/>
    <x v="36"/>
    <x v="1"/>
    <s v="22"/>
    <s v="22103"/>
    <s v="Combustibles y carburantes."/>
    <n v="10700"/>
    <n v="0"/>
    <n v="10700"/>
    <n v="3400.1"/>
    <n v="0.31776635514018692"/>
    <n v="3400.1"/>
  </r>
  <r>
    <x v="4"/>
    <x v="36"/>
    <x v="36"/>
    <x v="1"/>
    <s v="22"/>
    <s v="22104"/>
    <s v="Vestuario."/>
    <n v="4000"/>
    <n v="0"/>
    <n v="4000"/>
    <n v="0"/>
    <n v="0"/>
    <n v="0"/>
  </r>
  <r>
    <x v="4"/>
    <x v="36"/>
    <x v="36"/>
    <x v="1"/>
    <s v="22"/>
    <s v="22199"/>
    <s v="Otros suministros."/>
    <n v="0"/>
    <n v="0"/>
    <n v="0"/>
    <n v="163.16999999999999"/>
    <s v=" "/>
    <n v="163.16999999999999"/>
  </r>
  <r>
    <x v="4"/>
    <x v="36"/>
    <x v="36"/>
    <x v="1"/>
    <s v="22"/>
    <s v="222"/>
    <s v="Comunicaciones."/>
    <n v="4000"/>
    <n v="0"/>
    <n v="4000"/>
    <n v="986.97"/>
    <n v="0.2467425"/>
    <n v="986.97"/>
  </r>
  <r>
    <x v="4"/>
    <x v="36"/>
    <x v="36"/>
    <x v="1"/>
    <s v="22"/>
    <s v="22700"/>
    <s v="Limpieza y aseo."/>
    <n v="1658330"/>
    <n v="0"/>
    <n v="1658330"/>
    <n v="422535.3"/>
    <n v="0.25479566793099079"/>
    <n v="422535.3"/>
  </r>
  <r>
    <x v="4"/>
    <x v="36"/>
    <x v="36"/>
    <x v="1"/>
    <s v="22"/>
    <s v="22706"/>
    <s v="Estudios y trabajos técnicos."/>
    <n v="6000"/>
    <n v="0"/>
    <n v="6000"/>
    <n v="0"/>
    <n v="0"/>
    <n v="0"/>
  </r>
  <r>
    <x v="4"/>
    <x v="36"/>
    <x v="36"/>
    <x v="1"/>
    <s v="22"/>
    <s v="22799"/>
    <s v="Otros trabajos realizados por otras empresas y profes."/>
    <n v="210000"/>
    <n v="0"/>
    <n v="210000"/>
    <n v="21803.65"/>
    <n v="0.10382690476190477"/>
    <n v="21803.65"/>
  </r>
  <r>
    <x v="4"/>
    <x v="36"/>
    <x v="36"/>
    <x v="4"/>
    <s v="62"/>
    <s v="622"/>
    <s v="Edificios y otras construcciones."/>
    <n v="2492"/>
    <n v="0"/>
    <n v="2492"/>
    <n v="0"/>
    <n v="0"/>
    <n v="0"/>
  </r>
  <r>
    <x v="4"/>
    <x v="36"/>
    <x v="36"/>
    <x v="4"/>
    <s v="63"/>
    <s v="632"/>
    <s v="Edificios y otras construcciones."/>
    <n v="182000"/>
    <n v="0"/>
    <n v="182000"/>
    <n v="1493.62"/>
    <n v="8.2067032967032966E-3"/>
    <n v="1493.62"/>
  </r>
  <r>
    <x v="4"/>
    <x v="36"/>
    <x v="36"/>
    <x v="3"/>
    <s v="83"/>
    <s v="83000"/>
    <s v="Anuncios por cuenta de particulares"/>
    <n v="3000"/>
    <n v="0"/>
    <n v="3000"/>
    <n v="568.24"/>
    <n v="0.18941333333333335"/>
    <n v="568.24"/>
  </r>
  <r>
    <x v="4"/>
    <x v="37"/>
    <x v="37"/>
    <x v="1"/>
    <s v="21"/>
    <s v="214"/>
    <s v="Reparación de elementos de transporte."/>
    <n v="800"/>
    <n v="0"/>
    <n v="800"/>
    <n v="410.19"/>
    <n v="0.51273749999999996"/>
    <n v="410.19"/>
  </r>
  <r>
    <x v="4"/>
    <x v="37"/>
    <x v="37"/>
    <x v="1"/>
    <s v="22"/>
    <s v="22103"/>
    <s v="Combustibles y carburantes."/>
    <n v="1300"/>
    <n v="0"/>
    <n v="1300"/>
    <n v="0"/>
    <n v="0"/>
    <n v="0"/>
  </r>
  <r>
    <x v="4"/>
    <x v="37"/>
    <x v="37"/>
    <x v="1"/>
    <s v="22"/>
    <s v="22602"/>
    <s v="Publicidad y propaganda."/>
    <n v="1000"/>
    <n v="0"/>
    <n v="1000"/>
    <n v="27.5"/>
    <n v="2.75E-2"/>
    <n v="27.5"/>
  </r>
  <r>
    <x v="4"/>
    <x v="37"/>
    <x v="37"/>
    <x v="1"/>
    <s v="22"/>
    <s v="22699"/>
    <s v="Otros gastos diversos"/>
    <n v="10000"/>
    <n v="0"/>
    <n v="10000"/>
    <n v="2911.32"/>
    <n v="0.291132"/>
    <n v="2911.32"/>
  </r>
  <r>
    <x v="4"/>
    <x v="37"/>
    <x v="37"/>
    <x v="1"/>
    <s v="22"/>
    <s v="22700"/>
    <s v="Limpieza y aseo."/>
    <n v="11670"/>
    <n v="0"/>
    <n v="11670"/>
    <n v="2426.2199999999998"/>
    <n v="0.20790231362467865"/>
    <n v="2426.2199999999998"/>
  </r>
  <r>
    <x v="4"/>
    <x v="37"/>
    <x v="37"/>
    <x v="1"/>
    <s v="22"/>
    <s v="22799"/>
    <s v="Otros trabajos realizados por otras empresas y profes."/>
    <n v="648950"/>
    <n v="0"/>
    <n v="648950"/>
    <n v="147201.47"/>
    <n v="0.22683021804453349"/>
    <n v="145006.69"/>
  </r>
  <r>
    <x v="4"/>
    <x v="37"/>
    <x v="37"/>
    <x v="1"/>
    <s v="23"/>
    <s v="23020"/>
    <s v="Dietas del personal no directivo"/>
    <n v="1000"/>
    <n v="0"/>
    <n v="1000"/>
    <n v="0"/>
    <n v="0"/>
    <n v="0"/>
  </r>
  <r>
    <x v="4"/>
    <x v="37"/>
    <x v="37"/>
    <x v="2"/>
    <s v="48"/>
    <s v="48000"/>
    <s v="Subvenciones a asociaciones y atenciones benéficas"/>
    <n v="19000"/>
    <n v="0"/>
    <n v="19000"/>
    <n v="0"/>
    <n v="0"/>
    <n v="0"/>
  </r>
  <r>
    <x v="4"/>
    <x v="37"/>
    <x v="37"/>
    <x v="2"/>
    <s v="48"/>
    <s v="489"/>
    <s v="Otras transf. a Familias e Instituciones sin fines de lucro."/>
    <n v="75000"/>
    <n v="0"/>
    <n v="75000"/>
    <n v="0"/>
    <n v="0"/>
    <n v="0"/>
  </r>
  <r>
    <x v="4"/>
    <x v="37"/>
    <x v="37"/>
    <x v="4"/>
    <s v="63"/>
    <s v="639"/>
    <s v="Otras inver de reposición asoc al func operat de los serv"/>
    <n v="6000"/>
    <n v="0"/>
    <n v="6000"/>
    <n v="5942.84"/>
    <n v="0.99047333333333332"/>
    <n v="5942.84"/>
  </r>
  <r>
    <x v="4"/>
    <x v="37"/>
    <x v="37"/>
    <x v="3"/>
    <s v="83"/>
    <s v="83000"/>
    <s v="Anuncios por cuenta de particulares"/>
    <n v="1000"/>
    <n v="0"/>
    <n v="1000"/>
    <n v="0"/>
    <n v="0"/>
    <n v="0"/>
  </r>
  <r>
    <x v="4"/>
    <x v="38"/>
    <x v="38"/>
    <x v="0"/>
    <s v="12"/>
    <s v="12000"/>
    <s v="Sueldos del Grupo A1."/>
    <n v="14824"/>
    <n v="0"/>
    <n v="14824"/>
    <n v="4480.6000000000004"/>
    <n v="0.30225310307609282"/>
    <n v="4480.6000000000004"/>
  </r>
  <r>
    <x v="4"/>
    <x v="38"/>
    <x v="38"/>
    <x v="0"/>
    <s v="12"/>
    <s v="12001"/>
    <s v="Sueldos del Grupo A2."/>
    <n v="91249"/>
    <n v="0"/>
    <n v="91249"/>
    <n v="16882.2"/>
    <n v="0.18501243849247664"/>
    <n v="16882.2"/>
  </r>
  <r>
    <x v="4"/>
    <x v="38"/>
    <x v="38"/>
    <x v="0"/>
    <s v="12"/>
    <s v="12003"/>
    <s v="Sueldos del Grupo C1."/>
    <n v="129790"/>
    <n v="0"/>
    <n v="129790"/>
    <n v="29089.200000000001"/>
    <n v="0.22412512520224978"/>
    <n v="29089.200000000001"/>
  </r>
  <r>
    <x v="4"/>
    <x v="38"/>
    <x v="38"/>
    <x v="0"/>
    <s v="12"/>
    <s v="12006"/>
    <s v="Trienios."/>
    <n v="66400"/>
    <n v="0"/>
    <n v="66400"/>
    <n v="16352.54"/>
    <n v="0.24627319277108434"/>
    <n v="16352.54"/>
  </r>
  <r>
    <x v="4"/>
    <x v="38"/>
    <x v="38"/>
    <x v="0"/>
    <s v="12"/>
    <s v="12100"/>
    <s v="Complemento de destino."/>
    <n v="133071"/>
    <n v="0"/>
    <n v="133071"/>
    <n v="28005.97"/>
    <n v="0.21045885279286999"/>
    <n v="28005.97"/>
  </r>
  <r>
    <x v="4"/>
    <x v="38"/>
    <x v="38"/>
    <x v="0"/>
    <s v="12"/>
    <s v="12101"/>
    <s v="Complemento específico."/>
    <n v="314937"/>
    <n v="0"/>
    <n v="314937"/>
    <n v="76743.62"/>
    <n v="0.24367927553764721"/>
    <n v="76743.62"/>
  </r>
  <r>
    <x v="4"/>
    <x v="38"/>
    <x v="38"/>
    <x v="0"/>
    <s v="12"/>
    <s v="12103"/>
    <s v="Otros complementos."/>
    <n v="30314"/>
    <n v="0"/>
    <n v="30314"/>
    <n v="6782.91"/>
    <n v="0.22375503067889424"/>
    <n v="6782.91"/>
  </r>
  <r>
    <x v="4"/>
    <x v="38"/>
    <x v="38"/>
    <x v="0"/>
    <s v="13"/>
    <s v="13000"/>
    <s v="Retribuciones básicas."/>
    <n v="122903"/>
    <n v="0"/>
    <n v="122903"/>
    <n v="28782.05"/>
    <n v="0.2341850890539694"/>
    <n v="28782.05"/>
  </r>
  <r>
    <x v="4"/>
    <x v="38"/>
    <x v="38"/>
    <x v="0"/>
    <s v="13"/>
    <s v="13002"/>
    <s v="Otras remuneraciones."/>
    <n v="113286"/>
    <n v="0"/>
    <n v="113286"/>
    <n v="41533.440000000002"/>
    <n v="0.36662464911816112"/>
    <n v="41533.440000000002"/>
  </r>
  <r>
    <x v="4"/>
    <x v="38"/>
    <x v="38"/>
    <x v="0"/>
    <s v="13"/>
    <s v="131"/>
    <s v="Laboral temporal."/>
    <n v="133534"/>
    <n v="0"/>
    <n v="133534"/>
    <n v="19392.96"/>
    <n v="0.14522863091047972"/>
    <n v="19392.96"/>
  </r>
  <r>
    <x v="4"/>
    <x v="38"/>
    <x v="38"/>
    <x v="0"/>
    <s v="15"/>
    <s v="151"/>
    <s v="Gratificaciones."/>
    <n v="4337"/>
    <n v="0"/>
    <n v="4337"/>
    <n v="2997.8"/>
    <n v="0.69121512566290066"/>
    <n v="2997.8"/>
  </r>
  <r>
    <x v="4"/>
    <x v="38"/>
    <x v="38"/>
    <x v="1"/>
    <s v="21"/>
    <s v="212"/>
    <s v="Reparación de edificios y otras construcciones."/>
    <n v="5000"/>
    <n v="0"/>
    <n v="5000"/>
    <n v="390.05"/>
    <n v="7.8009999999999996E-2"/>
    <n v="390.05"/>
  </r>
  <r>
    <x v="4"/>
    <x v="38"/>
    <x v="38"/>
    <x v="1"/>
    <s v="21"/>
    <s v="213"/>
    <s v="Reparación de maquinaria, instalaciones técnicas y utillaje."/>
    <n v="3000"/>
    <n v="0"/>
    <n v="3000"/>
    <n v="254.1"/>
    <n v="8.4699999999999998E-2"/>
    <n v="254.1"/>
  </r>
  <r>
    <x v="4"/>
    <x v="38"/>
    <x v="38"/>
    <x v="1"/>
    <s v="21"/>
    <s v="215"/>
    <s v="Mobiliario."/>
    <n v="2000"/>
    <n v="0"/>
    <n v="2000"/>
    <n v="0"/>
    <n v="0"/>
    <n v="0"/>
  </r>
  <r>
    <x v="4"/>
    <x v="38"/>
    <x v="38"/>
    <x v="1"/>
    <s v="22"/>
    <s v="22001"/>
    <s v="Prensa, revistas, libros y otras publicaciones."/>
    <n v="40000"/>
    <n v="0"/>
    <n v="40000"/>
    <n v="17412.09"/>
    <n v="0.43530225"/>
    <n v="17412.09"/>
  </r>
  <r>
    <x v="4"/>
    <x v="38"/>
    <x v="38"/>
    <x v="1"/>
    <s v="22"/>
    <s v="22100"/>
    <s v="Energía eléctrica."/>
    <n v="6000"/>
    <n v="0"/>
    <n v="6000"/>
    <n v="863.76"/>
    <n v="0.14396"/>
    <n v="863.76"/>
  </r>
  <r>
    <x v="4"/>
    <x v="38"/>
    <x v="38"/>
    <x v="1"/>
    <s v="22"/>
    <s v="22102"/>
    <s v="Gas."/>
    <n v="12500"/>
    <n v="0"/>
    <n v="12500"/>
    <n v="2836.29"/>
    <n v="0.2269032"/>
    <n v="2194.41"/>
  </r>
  <r>
    <x v="4"/>
    <x v="38"/>
    <x v="38"/>
    <x v="1"/>
    <s v="22"/>
    <s v="22199"/>
    <s v="Otros suministros."/>
    <n v="4000"/>
    <n v="0"/>
    <n v="4000"/>
    <n v="365.23"/>
    <n v="9.13075E-2"/>
    <n v="365.23"/>
  </r>
  <r>
    <x v="4"/>
    <x v="38"/>
    <x v="38"/>
    <x v="1"/>
    <s v="22"/>
    <s v="223"/>
    <s v="Transportes."/>
    <n v="1500"/>
    <n v="0"/>
    <n v="1500"/>
    <n v="0"/>
    <n v="0"/>
    <n v="0"/>
  </r>
  <r>
    <x v="4"/>
    <x v="38"/>
    <x v="38"/>
    <x v="1"/>
    <s v="22"/>
    <s v="22602"/>
    <s v="Publicidad y propaganda."/>
    <n v="1000"/>
    <n v="0"/>
    <n v="1000"/>
    <n v="513.41999999999996"/>
    <n v="0.51341999999999999"/>
    <n v="513.41999999999996"/>
  </r>
  <r>
    <x v="4"/>
    <x v="38"/>
    <x v="38"/>
    <x v="1"/>
    <s v="22"/>
    <s v="22699"/>
    <s v="Otros gastos diversos"/>
    <n v="5000"/>
    <n v="0"/>
    <n v="5000"/>
    <n v="0"/>
    <n v="0"/>
    <n v="0"/>
  </r>
  <r>
    <x v="4"/>
    <x v="38"/>
    <x v="38"/>
    <x v="1"/>
    <s v="22"/>
    <s v="22700"/>
    <s v="Limpieza y aseo."/>
    <n v="20500"/>
    <n v="0"/>
    <n v="20500"/>
    <n v="4071.45"/>
    <n v="0.19860731707317072"/>
    <n v="4071.45"/>
  </r>
  <r>
    <x v="4"/>
    <x v="38"/>
    <x v="38"/>
    <x v="1"/>
    <s v="22"/>
    <s v="22799"/>
    <s v="Otros trabajos realizados por otras empresas y profes."/>
    <n v="257560"/>
    <n v="0"/>
    <n v="257560"/>
    <n v="31068.65"/>
    <n v="0.12062684423047057"/>
    <n v="31068.65"/>
  </r>
  <r>
    <x v="4"/>
    <x v="38"/>
    <x v="38"/>
    <x v="4"/>
    <s v="62"/>
    <s v="625"/>
    <s v="Mobiliario."/>
    <n v="20000"/>
    <n v="0"/>
    <n v="20000"/>
    <n v="0"/>
    <n v="0"/>
    <n v="0"/>
  </r>
  <r>
    <x v="4"/>
    <x v="38"/>
    <x v="38"/>
    <x v="4"/>
    <s v="62"/>
    <s v="629"/>
    <s v="Otras inv nuevas asoc al funcionam operativo de los serv"/>
    <n v="102000"/>
    <n v="0"/>
    <n v="102000"/>
    <n v="0"/>
    <n v="0"/>
    <n v="0"/>
  </r>
  <r>
    <x v="4"/>
    <x v="38"/>
    <x v="38"/>
    <x v="3"/>
    <s v="83"/>
    <s v="83000"/>
    <s v="Anuncios por cuenta de particulares"/>
    <n v="1000"/>
    <n v="0"/>
    <n v="1000"/>
    <n v="39.6"/>
    <n v="3.9600000000000003E-2"/>
    <n v="39.6"/>
  </r>
  <r>
    <x v="4"/>
    <x v="39"/>
    <x v="39"/>
    <x v="4"/>
    <s v="63"/>
    <s v="632"/>
    <s v="Edificios y otras construcciones."/>
    <n v="0"/>
    <n v="612386.94999999995"/>
    <n v="612386.94999999995"/>
    <n v="455725.52"/>
    <n v="0.74417901949086285"/>
    <n v="455725.52"/>
  </r>
  <r>
    <x v="5"/>
    <x v="40"/>
    <x v="40"/>
    <x v="0"/>
    <s v="12"/>
    <s v="12001"/>
    <s v="Sueldos del Grupo A2."/>
    <n v="13036"/>
    <n v="0"/>
    <n v="13036"/>
    <n v="3874.28"/>
    <n v="0.29719852715556921"/>
    <n v="3874.28"/>
  </r>
  <r>
    <x v="5"/>
    <x v="40"/>
    <x v="40"/>
    <x v="0"/>
    <s v="12"/>
    <s v="12006"/>
    <s v="Trienios."/>
    <n v="3781"/>
    <n v="0"/>
    <n v="3781"/>
    <n v="1123.8399999999999"/>
    <n v="0.29723353610156039"/>
    <n v="1123.8399999999999"/>
  </r>
  <r>
    <x v="5"/>
    <x v="40"/>
    <x v="40"/>
    <x v="0"/>
    <s v="12"/>
    <s v="12100"/>
    <s v="Complemento de destino."/>
    <n v="8243"/>
    <n v="0"/>
    <n v="8243"/>
    <n v="2355"/>
    <n v="0.2856969549921145"/>
    <n v="2355"/>
  </r>
  <r>
    <x v="5"/>
    <x v="40"/>
    <x v="40"/>
    <x v="0"/>
    <s v="12"/>
    <s v="12101"/>
    <s v="Complemento específico."/>
    <n v="23005"/>
    <n v="0"/>
    <n v="23005"/>
    <n v="6572.96"/>
    <n v="0.28571875679200176"/>
    <n v="6572.96"/>
  </r>
  <r>
    <x v="5"/>
    <x v="40"/>
    <x v="40"/>
    <x v="0"/>
    <s v="12"/>
    <s v="12103"/>
    <s v="Otros complementos."/>
    <n v="1629"/>
    <n v="0"/>
    <n v="1629"/>
    <n v="422.08"/>
    <n v="0.25910374462860652"/>
    <n v="422.08"/>
  </r>
  <r>
    <x v="5"/>
    <x v="40"/>
    <x v="40"/>
    <x v="0"/>
    <s v="13"/>
    <s v="131"/>
    <s v="Laboral temporal."/>
    <n v="126000"/>
    <n v="0"/>
    <n v="126000"/>
    <n v="31911.81"/>
    <n v="0.25326833333333332"/>
    <n v="31911.81"/>
  </r>
  <r>
    <x v="5"/>
    <x v="40"/>
    <x v="40"/>
    <x v="1"/>
    <s v="20"/>
    <s v="209"/>
    <s v="Cánones."/>
    <n v="270000"/>
    <n v="0"/>
    <n v="270000"/>
    <n v="0"/>
    <n v="0"/>
    <n v="0"/>
  </r>
  <r>
    <x v="5"/>
    <x v="40"/>
    <x v="40"/>
    <x v="1"/>
    <s v="22"/>
    <s v="22101"/>
    <s v="Agua."/>
    <n v="60000"/>
    <n v="0"/>
    <n v="60000"/>
    <n v="61936.15"/>
    <n v="1.0322691666666668"/>
    <n v="61936.15"/>
  </r>
  <r>
    <x v="5"/>
    <x v="40"/>
    <x v="40"/>
    <x v="1"/>
    <s v="22"/>
    <s v="22699"/>
    <s v="Otros gastos diversos"/>
    <n v="1503000"/>
    <n v="0"/>
    <n v="1503000"/>
    <n v="294382.28000000003"/>
    <n v="0.195863127079175"/>
    <n v="291514.58"/>
  </r>
  <r>
    <x v="5"/>
    <x v="40"/>
    <x v="40"/>
    <x v="1"/>
    <s v="22"/>
    <s v="22706"/>
    <s v="Estudios y trabajos técnicos."/>
    <n v="15000"/>
    <n v="0"/>
    <n v="15000"/>
    <n v="0"/>
    <n v="0"/>
    <n v="0"/>
  </r>
  <r>
    <x v="5"/>
    <x v="40"/>
    <x v="40"/>
    <x v="4"/>
    <s v="61"/>
    <s v="619"/>
    <s v="Otras inver de reposic en infraest y bienes dest al uso gral"/>
    <n v="0"/>
    <n v="683786.41"/>
    <n v="683786.41"/>
    <n v="4234.55"/>
    <n v="6.1927963733587506E-3"/>
    <n v="4234.55"/>
  </r>
  <r>
    <x v="5"/>
    <x v="40"/>
    <x v="40"/>
    <x v="4"/>
    <s v="62"/>
    <s v="623"/>
    <s v="Maquinaria, instalaciones técnicas y utillaje."/>
    <n v="0"/>
    <n v="80795.44"/>
    <n v="80795.44"/>
    <n v="154.5"/>
    <n v="1.9122366311762149E-3"/>
    <n v="154.5"/>
  </r>
  <r>
    <x v="5"/>
    <x v="40"/>
    <x v="40"/>
    <x v="4"/>
    <s v="63"/>
    <s v="633"/>
    <s v="Maquinaria, instalaciones técnicas y utillaje."/>
    <n v="0"/>
    <n v="619552.5"/>
    <n v="619552.5"/>
    <n v="193.02"/>
    <n v="3.1154744755287081E-4"/>
    <n v="193.02"/>
  </r>
  <r>
    <x v="5"/>
    <x v="40"/>
    <x v="40"/>
    <x v="3"/>
    <s v="85"/>
    <s v="85090"/>
    <s v="Otras adquisiciones de acciones dentro del sector público."/>
    <n v="61000"/>
    <n v="0"/>
    <n v="61000"/>
    <n v="0"/>
    <n v="0"/>
    <n v="0"/>
  </r>
  <r>
    <x v="5"/>
    <x v="41"/>
    <x v="41"/>
    <x v="0"/>
    <s v="12"/>
    <s v="12004"/>
    <s v="Sueldos del Grupo C2."/>
    <n v="16925"/>
    <n v="0"/>
    <n v="16925"/>
    <n v="4781.4799999999996"/>
    <n v="0.28250989660265874"/>
    <n v="4781.4799999999996"/>
  </r>
  <r>
    <x v="5"/>
    <x v="41"/>
    <x v="41"/>
    <x v="0"/>
    <s v="12"/>
    <s v="12006"/>
    <s v="Trienios."/>
    <n v="2275"/>
    <n v="0"/>
    <n v="2275"/>
    <n v="719.58"/>
    <n v="0.31629890109890113"/>
    <n v="719.58"/>
  </r>
  <r>
    <x v="5"/>
    <x v="41"/>
    <x v="41"/>
    <x v="0"/>
    <s v="12"/>
    <s v="12100"/>
    <s v="Complemento de destino."/>
    <n v="8626"/>
    <n v="0"/>
    <n v="8626"/>
    <n v="2433.75"/>
    <n v="0.28214120102017159"/>
    <n v="2433.75"/>
  </r>
  <r>
    <x v="5"/>
    <x v="41"/>
    <x v="41"/>
    <x v="0"/>
    <s v="12"/>
    <s v="12101"/>
    <s v="Complemento específico."/>
    <n v="20516"/>
    <n v="0"/>
    <n v="20516"/>
    <n v="5731.11"/>
    <n v="0.27934831351140571"/>
    <n v="5731.11"/>
  </r>
  <r>
    <x v="5"/>
    <x v="41"/>
    <x v="41"/>
    <x v="0"/>
    <s v="12"/>
    <s v="12103"/>
    <s v="Otros complementos."/>
    <n v="2480"/>
    <n v="0"/>
    <n v="2480"/>
    <n v="782.47"/>
    <n v="0.31551209677419356"/>
    <n v="782.47"/>
  </r>
  <r>
    <x v="5"/>
    <x v="41"/>
    <x v="41"/>
    <x v="0"/>
    <s v="13"/>
    <s v="13000"/>
    <s v="Retribuciones básicas."/>
    <n v="2522508"/>
    <n v="0"/>
    <n v="2522508"/>
    <n v="562877.02"/>
    <n v="0.2231418175878927"/>
    <n v="562877.02"/>
  </r>
  <r>
    <x v="5"/>
    <x v="41"/>
    <x v="41"/>
    <x v="0"/>
    <s v="13"/>
    <s v="13001"/>
    <s v="Horas extraordinarias"/>
    <n v="57600"/>
    <n v="0"/>
    <n v="57600"/>
    <n v="26299.67"/>
    <n v="0.45659149305555552"/>
    <n v="26299.67"/>
  </r>
  <r>
    <x v="5"/>
    <x v="41"/>
    <x v="41"/>
    <x v="0"/>
    <s v="13"/>
    <s v="13002"/>
    <s v="Otras remuneraciones."/>
    <n v="2926446"/>
    <n v="0"/>
    <n v="2926446"/>
    <n v="809683.65"/>
    <n v="0.27667814475305541"/>
    <n v="809683.65"/>
  </r>
  <r>
    <x v="5"/>
    <x v="41"/>
    <x v="41"/>
    <x v="0"/>
    <s v="13"/>
    <s v="131"/>
    <s v="Laboral temporal."/>
    <n v="172000"/>
    <n v="0"/>
    <n v="172000"/>
    <n v="24466.6"/>
    <n v="0.14224767441860464"/>
    <n v="24466.6"/>
  </r>
  <r>
    <x v="5"/>
    <x v="41"/>
    <x v="41"/>
    <x v="0"/>
    <s v="15"/>
    <s v="150"/>
    <s v="Productividad."/>
    <n v="51000"/>
    <n v="0"/>
    <n v="51000"/>
    <n v="25627.1"/>
    <n v="0.50249215686274507"/>
    <n v="25627.1"/>
  </r>
  <r>
    <x v="5"/>
    <x v="41"/>
    <x v="41"/>
    <x v="1"/>
    <s v="20"/>
    <s v="203"/>
    <s v="Arrendamientos de maquinaria, instalaciones y utillaje."/>
    <n v="1000"/>
    <n v="0"/>
    <n v="1000"/>
    <n v="0"/>
    <n v="0"/>
    <n v="0"/>
  </r>
  <r>
    <x v="5"/>
    <x v="41"/>
    <x v="41"/>
    <x v="1"/>
    <s v="20"/>
    <s v="204"/>
    <s v="Arrendamientos de material de transporte."/>
    <n v="2000"/>
    <n v="0"/>
    <n v="2000"/>
    <n v="0"/>
    <n v="0"/>
    <n v="0"/>
  </r>
  <r>
    <x v="5"/>
    <x v="41"/>
    <x v="41"/>
    <x v="1"/>
    <s v="21"/>
    <s v="212"/>
    <s v="Reparación de edificios y otras construcciones."/>
    <n v="10000"/>
    <n v="0"/>
    <n v="10000"/>
    <n v="2532.58"/>
    <n v="0.25325799999999998"/>
    <n v="2360.7600000000002"/>
  </r>
  <r>
    <x v="5"/>
    <x v="41"/>
    <x v="41"/>
    <x v="1"/>
    <s v="21"/>
    <s v="213"/>
    <s v="Reparación de maquinaria, instalaciones técnicas y utillaje."/>
    <n v="15000"/>
    <n v="0"/>
    <n v="15000"/>
    <n v="8006.28"/>
    <n v="0.533752"/>
    <n v="4491.1899999999996"/>
  </r>
  <r>
    <x v="5"/>
    <x v="41"/>
    <x v="41"/>
    <x v="1"/>
    <s v="21"/>
    <s v="214"/>
    <s v="Reparación de elementos de transporte."/>
    <n v="75000"/>
    <n v="0"/>
    <n v="75000"/>
    <n v="23300.15"/>
    <n v="0.3106686666666667"/>
    <n v="19198.11"/>
  </r>
  <r>
    <x v="5"/>
    <x v="41"/>
    <x v="41"/>
    <x v="1"/>
    <s v="21"/>
    <s v="219"/>
    <s v="Otro inmovilizado material."/>
    <n v="20000"/>
    <n v="0"/>
    <n v="20000"/>
    <n v="4354.7299999999996"/>
    <n v="0.21773649999999997"/>
    <n v="3973.58"/>
  </r>
  <r>
    <x v="5"/>
    <x v="41"/>
    <x v="41"/>
    <x v="1"/>
    <s v="22"/>
    <s v="22100"/>
    <s v="Energía eléctrica."/>
    <n v="46000"/>
    <n v="0"/>
    <n v="46000"/>
    <n v="9460.81"/>
    <n v="0.20566978260869564"/>
    <n v="9460.81"/>
  </r>
  <r>
    <x v="5"/>
    <x v="41"/>
    <x v="41"/>
    <x v="1"/>
    <s v="22"/>
    <s v="22102"/>
    <s v="Gas."/>
    <n v="28000"/>
    <n v="0"/>
    <n v="28000"/>
    <n v="13730.43"/>
    <n v="0.49037249999999999"/>
    <n v="13730.43"/>
  </r>
  <r>
    <x v="5"/>
    <x v="41"/>
    <x v="41"/>
    <x v="1"/>
    <s v="22"/>
    <s v="22103"/>
    <s v="Combustibles y carburantes."/>
    <n v="800000"/>
    <n v="0"/>
    <n v="800000"/>
    <n v="206098.3"/>
    <n v="0.25762287499999997"/>
    <n v="204510.67"/>
  </r>
  <r>
    <x v="5"/>
    <x v="41"/>
    <x v="41"/>
    <x v="1"/>
    <s v="22"/>
    <s v="22104"/>
    <s v="Vestuario."/>
    <n v="70000"/>
    <n v="0"/>
    <n v="70000"/>
    <n v="452.34"/>
    <n v="6.4619999999999999E-3"/>
    <n v="382.98"/>
  </r>
  <r>
    <x v="5"/>
    <x v="41"/>
    <x v="41"/>
    <x v="1"/>
    <s v="22"/>
    <s v="22110"/>
    <s v="Productos de limpieza y aseo."/>
    <n v="3000"/>
    <n v="0"/>
    <n v="3000"/>
    <n v="210.86"/>
    <n v="7.0286666666666678E-2"/>
    <n v="0"/>
  </r>
  <r>
    <x v="5"/>
    <x v="41"/>
    <x v="41"/>
    <x v="1"/>
    <s v="22"/>
    <s v="22199"/>
    <s v="Otros suministros."/>
    <n v="35000"/>
    <n v="0"/>
    <n v="35000"/>
    <n v="10001.39"/>
    <n v="0.28575400000000001"/>
    <n v="8680.3700000000008"/>
  </r>
  <r>
    <x v="5"/>
    <x v="41"/>
    <x v="41"/>
    <x v="1"/>
    <s v="22"/>
    <s v="22200"/>
    <s v="Servicios de Telecomunicaciones."/>
    <n v="1500"/>
    <n v="0"/>
    <n v="1500"/>
    <n v="0"/>
    <n v="0"/>
    <n v="0"/>
  </r>
  <r>
    <x v="5"/>
    <x v="41"/>
    <x v="41"/>
    <x v="1"/>
    <s v="22"/>
    <s v="225"/>
    <s v="Tributos."/>
    <n v="12000"/>
    <n v="0"/>
    <n v="12000"/>
    <n v="2026.9"/>
    <n v="0.16890833333333335"/>
    <n v="2026.9"/>
  </r>
  <r>
    <x v="5"/>
    <x v="41"/>
    <x v="41"/>
    <x v="1"/>
    <s v="22"/>
    <s v="22699"/>
    <s v="Otros gastos diversos"/>
    <n v="5000"/>
    <n v="0"/>
    <n v="5000"/>
    <n v="1823.34"/>
    <n v="0.36466799999999999"/>
    <n v="1789.99"/>
  </r>
  <r>
    <x v="5"/>
    <x v="41"/>
    <x v="41"/>
    <x v="1"/>
    <s v="22"/>
    <s v="22700"/>
    <s v="Limpieza y aseo."/>
    <n v="618000"/>
    <n v="0"/>
    <n v="618000"/>
    <n v="126196.91"/>
    <n v="0.20420211974110034"/>
    <n v="75101.47"/>
  </r>
  <r>
    <x v="5"/>
    <x v="41"/>
    <x v="41"/>
    <x v="1"/>
    <s v="22"/>
    <s v="22706"/>
    <s v="Estudios y trabajos técnicos."/>
    <n v="15000"/>
    <n v="0"/>
    <n v="15000"/>
    <n v="635.25"/>
    <n v="4.2349999999999999E-2"/>
    <n v="0"/>
  </r>
  <r>
    <x v="5"/>
    <x v="41"/>
    <x v="41"/>
    <x v="1"/>
    <s v="22"/>
    <s v="22799"/>
    <s v="Otros trabajos realizados por otras empresas y profes."/>
    <n v="400000"/>
    <n v="0"/>
    <n v="400000"/>
    <n v="89002.02"/>
    <n v="0.22250505000000001"/>
    <n v="89002.02"/>
  </r>
  <r>
    <x v="5"/>
    <x v="41"/>
    <x v="41"/>
    <x v="1"/>
    <s v="23"/>
    <s v="23020"/>
    <s v="Dietas del personal no directivo"/>
    <n v="1000"/>
    <n v="0"/>
    <n v="1000"/>
    <n v="18.7"/>
    <n v="1.8699999999999998E-2"/>
    <n v="18.7"/>
  </r>
  <r>
    <x v="5"/>
    <x v="41"/>
    <x v="41"/>
    <x v="1"/>
    <s v="23"/>
    <s v="23120"/>
    <s v="Locomoción del personal no directivo."/>
    <n v="1000"/>
    <n v="0"/>
    <n v="1000"/>
    <n v="62.5"/>
    <n v="6.25E-2"/>
    <n v="62.5"/>
  </r>
  <r>
    <x v="5"/>
    <x v="41"/>
    <x v="41"/>
    <x v="4"/>
    <s v="62"/>
    <s v="623"/>
    <s v="Maquinaria, instalaciones técnicas y utillaje."/>
    <n v="0"/>
    <n v="571749.81000000006"/>
    <n v="571749.81000000006"/>
    <n v="0"/>
    <n v="0"/>
    <n v="0"/>
  </r>
  <r>
    <x v="5"/>
    <x v="41"/>
    <x v="41"/>
    <x v="4"/>
    <s v="62"/>
    <s v="624"/>
    <s v="Elementos de transporte."/>
    <n v="870000"/>
    <n v="0"/>
    <n v="870000"/>
    <n v="0"/>
    <n v="0"/>
    <n v="0"/>
  </r>
  <r>
    <x v="5"/>
    <x v="41"/>
    <x v="41"/>
    <x v="4"/>
    <s v="63"/>
    <s v="633"/>
    <s v="Maquinaria, instalaciones técnicas y utillaje."/>
    <n v="0"/>
    <n v="0"/>
    <n v="0"/>
    <n v="32078.58"/>
    <s v=" "/>
    <n v="32078.58"/>
  </r>
  <r>
    <x v="5"/>
    <x v="41"/>
    <x v="41"/>
    <x v="4"/>
    <s v="63"/>
    <s v="634"/>
    <s v="Elementos de transporte."/>
    <n v="400000"/>
    <n v="0"/>
    <n v="400000"/>
    <n v="112912.95"/>
    <n v="0.28228237499999997"/>
    <n v="72030.740000000005"/>
  </r>
  <r>
    <x v="5"/>
    <x v="41"/>
    <x v="41"/>
    <x v="4"/>
    <s v="64"/>
    <s v="641"/>
    <s v="Gastos en aplicaciones informáticas."/>
    <n v="0"/>
    <n v="221542.53"/>
    <n v="221542.53"/>
    <n v="0"/>
    <n v="0"/>
    <n v="0"/>
  </r>
  <r>
    <x v="5"/>
    <x v="41"/>
    <x v="41"/>
    <x v="3"/>
    <s v="83"/>
    <s v="83000"/>
    <s v="Anuncios por cuenta de particulares"/>
    <n v="5000"/>
    <n v="0"/>
    <n v="5000"/>
    <n v="164.4"/>
    <n v="3.288E-2"/>
    <n v="164.4"/>
  </r>
  <r>
    <x v="5"/>
    <x v="42"/>
    <x v="42"/>
    <x v="1"/>
    <s v="22"/>
    <s v="22700"/>
    <s v="Limpieza y aseo."/>
    <n v="4650000"/>
    <n v="0"/>
    <n v="4650000"/>
    <n v="1130833.8999999999"/>
    <n v="0.24319008602150535"/>
    <n v="749628.91"/>
  </r>
  <r>
    <x v="5"/>
    <x v="42"/>
    <x v="42"/>
    <x v="4"/>
    <s v="62"/>
    <s v="623"/>
    <s v="Maquinaria, instalaciones técnicas y utillaje."/>
    <n v="3000"/>
    <n v="0"/>
    <n v="3000"/>
    <n v="0"/>
    <n v="0"/>
    <n v="0"/>
  </r>
  <r>
    <x v="5"/>
    <x v="42"/>
    <x v="42"/>
    <x v="4"/>
    <s v="63"/>
    <s v="633"/>
    <s v="Maquinaria, instalaciones técnicas y utillaje."/>
    <n v="299760"/>
    <n v="0"/>
    <n v="299760"/>
    <n v="74756.25"/>
    <n v="0.24938700960768614"/>
    <n v="49837.5"/>
  </r>
  <r>
    <x v="5"/>
    <x v="43"/>
    <x v="43"/>
    <x v="0"/>
    <s v="12"/>
    <s v="12003"/>
    <s v="Sueldos del Grupo C1."/>
    <n v="9984"/>
    <n v="0"/>
    <n v="9984"/>
    <n v="2908.92"/>
    <n v="0.29135817307692308"/>
    <n v="2908.92"/>
  </r>
  <r>
    <x v="5"/>
    <x v="43"/>
    <x v="43"/>
    <x v="0"/>
    <s v="12"/>
    <s v="12004"/>
    <s v="Sueldos del Grupo C2."/>
    <n v="25387"/>
    <n v="0"/>
    <n v="25387"/>
    <n v="7433.68"/>
    <n v="0.29281443258360579"/>
    <n v="7433.68"/>
  </r>
  <r>
    <x v="5"/>
    <x v="43"/>
    <x v="43"/>
    <x v="0"/>
    <s v="12"/>
    <s v="12006"/>
    <s v="Trienios."/>
    <n v="4381"/>
    <n v="0"/>
    <n v="4381"/>
    <n v="1375.63"/>
    <n v="0.31399908696644602"/>
    <n v="1375.63"/>
  </r>
  <r>
    <x v="5"/>
    <x v="43"/>
    <x v="43"/>
    <x v="0"/>
    <s v="12"/>
    <s v="12100"/>
    <s v="Complemento de destino."/>
    <n v="19156"/>
    <n v="0"/>
    <n v="19156"/>
    <n v="5562.23"/>
    <n v="0.29036489872624766"/>
    <n v="5562.23"/>
  </r>
  <r>
    <x v="5"/>
    <x v="43"/>
    <x v="43"/>
    <x v="0"/>
    <s v="12"/>
    <s v="12101"/>
    <s v="Complemento específico."/>
    <n v="42904"/>
    <n v="0"/>
    <n v="42904"/>
    <n v="12499.8"/>
    <n v="0.29134346447883647"/>
    <n v="12499.8"/>
  </r>
  <r>
    <x v="5"/>
    <x v="43"/>
    <x v="43"/>
    <x v="0"/>
    <s v="12"/>
    <s v="12103"/>
    <s v="Otros complementos."/>
    <n v="4098"/>
    <n v="0"/>
    <n v="4098"/>
    <n v="1192.1300000000001"/>
    <n v="0.29090531966813082"/>
    <n v="1192.1300000000001"/>
  </r>
  <r>
    <x v="5"/>
    <x v="43"/>
    <x v="43"/>
    <x v="0"/>
    <s v="13"/>
    <s v="13000"/>
    <s v="Retribuciones básicas."/>
    <n v="3422614"/>
    <n v="0"/>
    <n v="3422614"/>
    <n v="823402.4"/>
    <n v="0.24057705601624957"/>
    <n v="823402.4"/>
  </r>
  <r>
    <x v="5"/>
    <x v="43"/>
    <x v="43"/>
    <x v="0"/>
    <s v="13"/>
    <s v="13001"/>
    <s v="Horas extraordinarias"/>
    <n v="65000"/>
    <n v="0"/>
    <n v="65000"/>
    <n v="18636.990000000002"/>
    <n v="0.2867229230769231"/>
    <n v="18636.990000000002"/>
  </r>
  <r>
    <x v="5"/>
    <x v="43"/>
    <x v="43"/>
    <x v="0"/>
    <s v="13"/>
    <s v="13002"/>
    <s v="Otras remuneraciones."/>
    <n v="3648166"/>
    <n v="0"/>
    <n v="3648166"/>
    <n v="1041487.79"/>
    <n v="0.28548256576043962"/>
    <n v="1041487.79"/>
  </r>
  <r>
    <x v="5"/>
    <x v="43"/>
    <x v="43"/>
    <x v="0"/>
    <s v="13"/>
    <s v="131"/>
    <s v="Laboral temporal."/>
    <n v="162000"/>
    <n v="0"/>
    <n v="162000"/>
    <n v="226908.92"/>
    <n v="1.4006723456790124"/>
    <n v="226908.92"/>
  </r>
  <r>
    <x v="5"/>
    <x v="43"/>
    <x v="43"/>
    <x v="0"/>
    <s v="15"/>
    <s v="150"/>
    <s v="Productividad."/>
    <n v="117000"/>
    <n v="0"/>
    <n v="117000"/>
    <n v="41837.86"/>
    <n v="0.35758854700854703"/>
    <n v="41837.86"/>
  </r>
  <r>
    <x v="5"/>
    <x v="43"/>
    <x v="43"/>
    <x v="1"/>
    <s v="20"/>
    <s v="202"/>
    <s v="Arrendamientos de edificios y otras construcciones."/>
    <n v="15000"/>
    <n v="0"/>
    <n v="15000"/>
    <n v="3872"/>
    <n v="0.25813333333333333"/>
    <n v="3872"/>
  </r>
  <r>
    <x v="5"/>
    <x v="43"/>
    <x v="43"/>
    <x v="1"/>
    <s v="20"/>
    <s v="204"/>
    <s v="Arrendamientos de material de transporte."/>
    <n v="1000"/>
    <n v="0"/>
    <n v="1000"/>
    <n v="0"/>
    <n v="0"/>
    <n v="0"/>
  </r>
  <r>
    <x v="5"/>
    <x v="43"/>
    <x v="43"/>
    <x v="1"/>
    <s v="21"/>
    <s v="212"/>
    <s v="Reparación de edificios y otras construcciones."/>
    <n v="10000"/>
    <n v="0"/>
    <n v="10000"/>
    <n v="178.53"/>
    <n v="1.7853000000000001E-2"/>
    <n v="14.33"/>
  </r>
  <r>
    <x v="5"/>
    <x v="43"/>
    <x v="43"/>
    <x v="1"/>
    <s v="21"/>
    <s v="213"/>
    <s v="Reparación de maquinaria, instalaciones técnicas y utillaje."/>
    <n v="5000"/>
    <n v="0"/>
    <n v="5000"/>
    <n v="1070.03"/>
    <n v="0.214006"/>
    <n v="1070.03"/>
  </r>
  <r>
    <x v="5"/>
    <x v="43"/>
    <x v="43"/>
    <x v="1"/>
    <s v="21"/>
    <s v="214"/>
    <s v="Reparación de elementos de transporte."/>
    <n v="30000"/>
    <n v="0"/>
    <n v="30000"/>
    <n v="5752.61"/>
    <n v="0.19175366666666666"/>
    <n v="4519.37"/>
  </r>
  <r>
    <x v="5"/>
    <x v="43"/>
    <x v="43"/>
    <x v="1"/>
    <s v="21"/>
    <s v="219"/>
    <s v="Otro inmovilizado material."/>
    <n v="5000"/>
    <n v="0"/>
    <n v="5000"/>
    <n v="2416"/>
    <n v="0.48320000000000002"/>
    <n v="2416"/>
  </r>
  <r>
    <x v="5"/>
    <x v="43"/>
    <x v="43"/>
    <x v="1"/>
    <s v="22"/>
    <s v="22100"/>
    <s v="Energía eléctrica."/>
    <n v="58000"/>
    <n v="0"/>
    <n v="58000"/>
    <n v="18613.32"/>
    <n v="0.32091931034482757"/>
    <n v="18613.32"/>
  </r>
  <r>
    <x v="5"/>
    <x v="43"/>
    <x v="43"/>
    <x v="1"/>
    <s v="22"/>
    <s v="22103"/>
    <s v="Combustibles y carburantes."/>
    <n v="200000"/>
    <n v="0"/>
    <n v="200000"/>
    <n v="850.55"/>
    <n v="4.2527499999999996E-3"/>
    <n v="850.55"/>
  </r>
  <r>
    <x v="5"/>
    <x v="43"/>
    <x v="43"/>
    <x v="1"/>
    <s v="22"/>
    <s v="22104"/>
    <s v="Vestuario."/>
    <n v="140000"/>
    <n v="0"/>
    <n v="140000"/>
    <n v="0"/>
    <n v="0"/>
    <n v="0"/>
  </r>
  <r>
    <x v="5"/>
    <x v="43"/>
    <x v="43"/>
    <x v="1"/>
    <s v="22"/>
    <s v="22106"/>
    <s v="Productos farmacéuticos y material sanitario."/>
    <n v="3000"/>
    <n v="0"/>
    <n v="3000"/>
    <n v="0"/>
    <n v="0"/>
    <n v="0"/>
  </r>
  <r>
    <x v="5"/>
    <x v="43"/>
    <x v="43"/>
    <x v="1"/>
    <s v="22"/>
    <s v="22110"/>
    <s v="Productos de limpieza y aseo."/>
    <n v="45000"/>
    <n v="0"/>
    <n v="45000"/>
    <n v="7291.96"/>
    <n v="0.16204355555555555"/>
    <n v="6201.75"/>
  </r>
  <r>
    <x v="5"/>
    <x v="43"/>
    <x v="43"/>
    <x v="1"/>
    <s v="22"/>
    <s v="22199"/>
    <s v="Otros suministros."/>
    <n v="10000"/>
    <n v="0"/>
    <n v="10000"/>
    <n v="1275.98"/>
    <n v="0.12759799999999999"/>
    <n v="1033.3800000000001"/>
  </r>
  <r>
    <x v="5"/>
    <x v="43"/>
    <x v="43"/>
    <x v="1"/>
    <s v="22"/>
    <s v="22700"/>
    <s v="Limpieza y aseo."/>
    <n v="110000"/>
    <n v="0"/>
    <n v="110000"/>
    <n v="15590.49"/>
    <n v="0.14173172727272726"/>
    <n v="14526.24"/>
  </r>
  <r>
    <x v="5"/>
    <x v="43"/>
    <x v="43"/>
    <x v="4"/>
    <s v="62"/>
    <s v="624"/>
    <s v="Elementos de transporte."/>
    <n v="592000"/>
    <n v="0"/>
    <n v="592000"/>
    <n v="0"/>
    <n v="0"/>
    <n v="0"/>
  </r>
  <r>
    <x v="5"/>
    <x v="43"/>
    <x v="43"/>
    <x v="4"/>
    <s v="63"/>
    <s v="634"/>
    <s v="Elementos de transporte."/>
    <n v="125000"/>
    <n v="0"/>
    <n v="125000"/>
    <n v="30683.57"/>
    <n v="0.24546856"/>
    <n v="21743.33"/>
  </r>
  <r>
    <x v="5"/>
    <x v="44"/>
    <x v="44"/>
    <x v="0"/>
    <s v="12"/>
    <s v="12000"/>
    <s v="Sueldos del Grupo A1."/>
    <n v="59297"/>
    <n v="0"/>
    <n v="59297"/>
    <n v="17922.400000000001"/>
    <n v="0.30224800580130534"/>
    <n v="17922.400000000001"/>
  </r>
  <r>
    <x v="5"/>
    <x v="44"/>
    <x v="44"/>
    <x v="0"/>
    <s v="12"/>
    <s v="12001"/>
    <s v="Sueldos del Grupo A2."/>
    <n v="13036"/>
    <n v="0"/>
    <n v="13036"/>
    <n v="3874.28"/>
    <n v="0.29719852715556921"/>
    <n v="3874.28"/>
  </r>
  <r>
    <x v="5"/>
    <x v="44"/>
    <x v="44"/>
    <x v="0"/>
    <s v="12"/>
    <s v="12003"/>
    <s v="Sueldos del Grupo C1."/>
    <n v="29951"/>
    <n v="0"/>
    <n v="29951"/>
    <n v="8702.52"/>
    <n v="0.29055857901238691"/>
    <n v="8702.52"/>
  </r>
  <r>
    <x v="5"/>
    <x v="44"/>
    <x v="44"/>
    <x v="0"/>
    <s v="12"/>
    <s v="12006"/>
    <s v="Trienios."/>
    <n v="32611"/>
    <n v="0"/>
    <n v="32611"/>
    <n v="9737"/>
    <n v="0.29858023366348779"/>
    <n v="9737"/>
  </r>
  <r>
    <x v="5"/>
    <x v="44"/>
    <x v="44"/>
    <x v="0"/>
    <s v="12"/>
    <s v="12100"/>
    <s v="Complemento de destino."/>
    <n v="74006"/>
    <n v="0"/>
    <n v="74006"/>
    <n v="21129.759999999998"/>
    <n v="0.28551414750155391"/>
    <n v="21129.759999999998"/>
  </r>
  <r>
    <x v="5"/>
    <x v="44"/>
    <x v="44"/>
    <x v="0"/>
    <s v="12"/>
    <s v="12101"/>
    <s v="Complemento específico."/>
    <n v="171896"/>
    <n v="0"/>
    <n v="171896"/>
    <n v="49084.12"/>
    <n v="0.28554544608367854"/>
    <n v="49084.12"/>
  </r>
  <r>
    <x v="5"/>
    <x v="44"/>
    <x v="44"/>
    <x v="0"/>
    <s v="12"/>
    <s v="12103"/>
    <s v="Otros complementos."/>
    <n v="16102"/>
    <n v="0"/>
    <n v="16102"/>
    <n v="4172.0200000000004"/>
    <n v="0.25909949074649113"/>
    <n v="4172.0200000000004"/>
  </r>
  <r>
    <x v="5"/>
    <x v="44"/>
    <x v="44"/>
    <x v="1"/>
    <s v="21"/>
    <s v="213"/>
    <s v="Reparación de maquinaria, instalaciones técnicas y utillaje."/>
    <n v="9023"/>
    <n v="0"/>
    <n v="9023"/>
    <n v="5129.55"/>
    <n v="0.56849717388895049"/>
    <n v="5129.55"/>
  </r>
  <r>
    <x v="5"/>
    <x v="44"/>
    <x v="44"/>
    <x v="1"/>
    <s v="22"/>
    <s v="22100"/>
    <s v="Energía eléctrica."/>
    <n v="13800"/>
    <n v="0"/>
    <n v="13800"/>
    <n v="7497.48"/>
    <n v="0.54329565217391296"/>
    <n v="7497.48"/>
  </r>
  <r>
    <x v="5"/>
    <x v="44"/>
    <x v="44"/>
    <x v="1"/>
    <s v="22"/>
    <s v="22102"/>
    <s v="Gas."/>
    <n v="15707"/>
    <n v="0"/>
    <n v="15707"/>
    <n v="0"/>
    <n v="0"/>
    <n v="0"/>
  </r>
  <r>
    <x v="5"/>
    <x v="44"/>
    <x v="44"/>
    <x v="1"/>
    <s v="22"/>
    <s v="22110"/>
    <s v="Productos de limpieza y aseo."/>
    <n v="1578"/>
    <n v="0"/>
    <n v="1578"/>
    <n v="594.57000000000005"/>
    <n v="0.37678707224334607"/>
    <n v="342.48"/>
  </r>
  <r>
    <x v="5"/>
    <x v="44"/>
    <x v="44"/>
    <x v="1"/>
    <s v="22"/>
    <s v="22602"/>
    <s v="Publicidad y propaganda."/>
    <n v="5000"/>
    <n v="0"/>
    <n v="5000"/>
    <n v="0"/>
    <n v="0"/>
    <n v="0"/>
  </r>
  <r>
    <x v="5"/>
    <x v="44"/>
    <x v="44"/>
    <x v="1"/>
    <s v="22"/>
    <s v="22606"/>
    <s v="Reuniones, conferencias y cursos."/>
    <n v="35000"/>
    <n v="-26000"/>
    <n v="9000"/>
    <n v="0"/>
    <n v="0"/>
    <n v="0"/>
  </r>
  <r>
    <x v="5"/>
    <x v="44"/>
    <x v="44"/>
    <x v="1"/>
    <s v="22"/>
    <s v="22699"/>
    <s v="Otros gastos diversos"/>
    <n v="22000"/>
    <n v="0"/>
    <n v="22000"/>
    <n v="2885.19"/>
    <n v="0.13114500000000001"/>
    <n v="2885.19"/>
  </r>
  <r>
    <x v="5"/>
    <x v="44"/>
    <x v="44"/>
    <x v="1"/>
    <s v="22"/>
    <s v="22700"/>
    <s v="Limpieza y aseo."/>
    <n v="37000"/>
    <n v="26000"/>
    <n v="63000"/>
    <n v="15727.05"/>
    <n v="0.24963571428571427"/>
    <n v="15727.05"/>
  </r>
  <r>
    <x v="5"/>
    <x v="44"/>
    <x v="44"/>
    <x v="1"/>
    <s v="22"/>
    <s v="22706"/>
    <s v="Estudios y trabajos técnicos."/>
    <n v="10056"/>
    <n v="0"/>
    <n v="10056"/>
    <n v="0"/>
    <n v="0"/>
    <n v="0"/>
  </r>
  <r>
    <x v="5"/>
    <x v="44"/>
    <x v="44"/>
    <x v="1"/>
    <s v="23"/>
    <s v="23020"/>
    <s v="Dietas del personal no directivo"/>
    <n v="2000"/>
    <n v="0"/>
    <n v="2000"/>
    <n v="0"/>
    <n v="0"/>
    <n v="0"/>
  </r>
  <r>
    <x v="5"/>
    <x v="44"/>
    <x v="44"/>
    <x v="1"/>
    <s v="23"/>
    <s v="23120"/>
    <s v="Locomoción del personal no directivo."/>
    <n v="2000"/>
    <n v="0"/>
    <n v="2000"/>
    <n v="0"/>
    <n v="0"/>
    <n v="0"/>
  </r>
  <r>
    <x v="5"/>
    <x v="45"/>
    <x v="45"/>
    <x v="0"/>
    <s v="12"/>
    <s v="12003"/>
    <s v="Sueldos del Grupo C1."/>
    <n v="19968"/>
    <n v="0"/>
    <n v="19968"/>
    <n v="5817.84"/>
    <n v="0.29135817307692308"/>
    <n v="5817.84"/>
  </r>
  <r>
    <x v="5"/>
    <x v="45"/>
    <x v="45"/>
    <x v="0"/>
    <s v="12"/>
    <s v="12004"/>
    <s v="Sueldos del Grupo C2."/>
    <n v="8462"/>
    <n v="0"/>
    <n v="8462"/>
    <n v="2421"/>
    <n v="0.28610257622311508"/>
    <n v="2421"/>
  </r>
  <r>
    <x v="5"/>
    <x v="45"/>
    <x v="45"/>
    <x v="0"/>
    <s v="12"/>
    <s v="12006"/>
    <s v="Trienios."/>
    <n v="7691"/>
    <n v="0"/>
    <n v="7691"/>
    <n v="2237.04"/>
    <n v="0.29086464698998832"/>
    <n v="2237.04"/>
  </r>
  <r>
    <x v="5"/>
    <x v="45"/>
    <x v="45"/>
    <x v="0"/>
    <s v="12"/>
    <s v="12100"/>
    <s v="Complemento de destino."/>
    <n v="16748"/>
    <n v="0"/>
    <n v="16748"/>
    <n v="4785.08"/>
    <n v="0.28571053260090756"/>
    <n v="4785.08"/>
  </r>
  <r>
    <x v="5"/>
    <x v="45"/>
    <x v="45"/>
    <x v="0"/>
    <s v="12"/>
    <s v="12101"/>
    <s v="Complemento específico."/>
    <n v="34517"/>
    <n v="0"/>
    <n v="34517"/>
    <n v="9861.92"/>
    <n v="0.28571196801576038"/>
    <n v="9861.92"/>
  </r>
  <r>
    <x v="5"/>
    <x v="45"/>
    <x v="45"/>
    <x v="0"/>
    <s v="12"/>
    <s v="12103"/>
    <s v="Otros complementos."/>
    <n v="4092"/>
    <n v="0"/>
    <n v="4092"/>
    <n v="1129.68"/>
    <n v="0.27607038123167155"/>
    <n v="1129.68"/>
  </r>
  <r>
    <x v="5"/>
    <x v="45"/>
    <x v="45"/>
    <x v="0"/>
    <s v="13"/>
    <s v="13000"/>
    <s v="Retribuciones básicas."/>
    <n v="1778355"/>
    <n v="0"/>
    <n v="1778355"/>
    <n v="410846.89"/>
    <n v="0.23102636425235681"/>
    <n v="410846.89"/>
  </r>
  <r>
    <x v="5"/>
    <x v="45"/>
    <x v="45"/>
    <x v="0"/>
    <s v="13"/>
    <s v="13001"/>
    <s v="Horas extraordinarias"/>
    <n v="12000"/>
    <n v="0"/>
    <n v="12000"/>
    <n v="0"/>
    <n v="0"/>
    <n v="0"/>
  </r>
  <r>
    <x v="5"/>
    <x v="45"/>
    <x v="45"/>
    <x v="0"/>
    <s v="13"/>
    <s v="13002"/>
    <s v="Otras remuneraciones."/>
    <n v="1621489"/>
    <n v="0"/>
    <n v="1621489"/>
    <n v="419611.33"/>
    <n v="0.25878148417904778"/>
    <n v="419611.33"/>
  </r>
  <r>
    <x v="5"/>
    <x v="45"/>
    <x v="45"/>
    <x v="1"/>
    <s v="20"/>
    <s v="203"/>
    <s v="Arrendamientos de maquinaria, instalaciones y utillaje."/>
    <n v="5000"/>
    <n v="0"/>
    <n v="5000"/>
    <n v="2167.11"/>
    <n v="0.43342200000000003"/>
    <n v="2167.11"/>
  </r>
  <r>
    <x v="5"/>
    <x v="45"/>
    <x v="45"/>
    <x v="1"/>
    <s v="21"/>
    <s v="210"/>
    <s v="Infraestructuras y bienes naturales."/>
    <n v="1500"/>
    <n v="0"/>
    <n v="1500"/>
    <n v="111.6"/>
    <n v="7.4399999999999994E-2"/>
    <n v="111.6"/>
  </r>
  <r>
    <x v="5"/>
    <x v="45"/>
    <x v="45"/>
    <x v="1"/>
    <s v="21"/>
    <s v="212"/>
    <s v="Reparación de edificios y otras construcciones."/>
    <n v="3000"/>
    <n v="0"/>
    <n v="3000"/>
    <n v="38.04"/>
    <n v="1.268E-2"/>
    <n v="38.04"/>
  </r>
  <r>
    <x v="5"/>
    <x v="45"/>
    <x v="45"/>
    <x v="1"/>
    <s v="21"/>
    <s v="213"/>
    <s v="Reparación de maquinaria, instalaciones técnicas y utillaje."/>
    <n v="68000"/>
    <n v="0"/>
    <n v="68000"/>
    <n v="24683.11"/>
    <n v="0.36298691176470588"/>
    <n v="24616.560000000001"/>
  </r>
  <r>
    <x v="5"/>
    <x v="45"/>
    <x v="45"/>
    <x v="1"/>
    <s v="21"/>
    <s v="214"/>
    <s v="Reparación de elementos de transporte."/>
    <n v="65000"/>
    <n v="0"/>
    <n v="65000"/>
    <n v="10227.57"/>
    <n v="0.15734723076923077"/>
    <n v="10091.6"/>
  </r>
  <r>
    <x v="5"/>
    <x v="45"/>
    <x v="45"/>
    <x v="1"/>
    <s v="22"/>
    <s v="22100"/>
    <s v="Energía eléctrica."/>
    <n v="375000"/>
    <n v="0"/>
    <n v="375000"/>
    <n v="88895.34"/>
    <n v="0.23705424"/>
    <n v="68688.92"/>
  </r>
  <r>
    <x v="5"/>
    <x v="45"/>
    <x v="45"/>
    <x v="1"/>
    <s v="22"/>
    <s v="22102"/>
    <s v="Gas."/>
    <n v="6500"/>
    <n v="0"/>
    <n v="6500"/>
    <n v="3060.42"/>
    <n v="0.47083384615384616"/>
    <n v="3060.42"/>
  </r>
  <r>
    <x v="5"/>
    <x v="45"/>
    <x v="45"/>
    <x v="1"/>
    <s v="22"/>
    <s v="22103"/>
    <s v="Combustibles y carburantes."/>
    <n v="75000"/>
    <n v="0"/>
    <n v="75000"/>
    <n v="12058.94"/>
    <n v="0.16078586666666667"/>
    <n v="8971.77"/>
  </r>
  <r>
    <x v="5"/>
    <x v="45"/>
    <x v="45"/>
    <x v="1"/>
    <s v="22"/>
    <s v="22104"/>
    <s v="Vestuario."/>
    <n v="35000"/>
    <n v="0"/>
    <n v="35000"/>
    <n v="0"/>
    <n v="0"/>
    <n v="0"/>
  </r>
  <r>
    <x v="5"/>
    <x v="45"/>
    <x v="45"/>
    <x v="1"/>
    <s v="22"/>
    <s v="22106"/>
    <s v="Productos farmacéuticos y material sanitario."/>
    <n v="15000"/>
    <n v="0"/>
    <n v="15000"/>
    <n v="0"/>
    <n v="0"/>
    <n v="0"/>
  </r>
  <r>
    <x v="5"/>
    <x v="45"/>
    <x v="45"/>
    <x v="1"/>
    <s v="22"/>
    <s v="22110"/>
    <s v="Productos de limpieza y aseo."/>
    <n v="2500"/>
    <n v="0"/>
    <n v="2500"/>
    <n v="803.2"/>
    <n v="0.32128000000000001"/>
    <n v="803.2"/>
  </r>
  <r>
    <x v="5"/>
    <x v="45"/>
    <x v="45"/>
    <x v="1"/>
    <s v="22"/>
    <s v="22113"/>
    <s v="Manutención de animales."/>
    <n v="6500"/>
    <n v="0"/>
    <n v="6500"/>
    <n v="1334.01"/>
    <n v="0.20523230769230769"/>
    <n v="1334.01"/>
  </r>
  <r>
    <x v="5"/>
    <x v="45"/>
    <x v="45"/>
    <x v="1"/>
    <s v="22"/>
    <s v="22199"/>
    <s v="Otros suministros."/>
    <n v="90000"/>
    <n v="0"/>
    <n v="90000"/>
    <n v="17163.7"/>
    <n v="0.19070777777777778"/>
    <n v="14954.24"/>
  </r>
  <r>
    <x v="5"/>
    <x v="45"/>
    <x v="45"/>
    <x v="1"/>
    <s v="22"/>
    <s v="22699"/>
    <s v="Otros gastos diversos"/>
    <n v="12000"/>
    <n v="0"/>
    <n v="12000"/>
    <n v="8922.5"/>
    <n v="0.74354166666666666"/>
    <n v="8922.5"/>
  </r>
  <r>
    <x v="5"/>
    <x v="45"/>
    <x v="45"/>
    <x v="1"/>
    <s v="22"/>
    <s v="22700"/>
    <s v="Limpieza y aseo."/>
    <n v="18000"/>
    <n v="0"/>
    <n v="18000"/>
    <n v="2672.1"/>
    <n v="0.14845"/>
    <n v="2672.1"/>
  </r>
  <r>
    <x v="5"/>
    <x v="45"/>
    <x v="45"/>
    <x v="1"/>
    <s v="22"/>
    <s v="22799"/>
    <s v="Otros trabajos realizados por otras empresas y profes."/>
    <n v="769325"/>
    <n v="0"/>
    <n v="769325"/>
    <n v="199853.99"/>
    <n v="0.25977836415039157"/>
    <n v="199853.99"/>
  </r>
  <r>
    <x v="5"/>
    <x v="45"/>
    <x v="45"/>
    <x v="2"/>
    <s v="48"/>
    <s v="489"/>
    <s v="Otras transf. a Familias e Instituciones sin fines de lucro."/>
    <n v="55535"/>
    <n v="0"/>
    <n v="55535"/>
    <n v="0"/>
    <n v="0"/>
    <n v="0"/>
  </r>
  <r>
    <x v="5"/>
    <x v="45"/>
    <x v="45"/>
    <x v="4"/>
    <s v="60"/>
    <s v="609"/>
    <s v="Otras invers nuevas en infraest y bienes dest al uso gral"/>
    <n v="40000"/>
    <n v="0"/>
    <n v="40000"/>
    <n v="0"/>
    <n v="0"/>
    <n v="0"/>
  </r>
  <r>
    <x v="5"/>
    <x v="45"/>
    <x v="45"/>
    <x v="4"/>
    <s v="61"/>
    <s v="610"/>
    <s v="Inversiones en terrenos."/>
    <n v="4157758"/>
    <n v="0"/>
    <n v="4157758"/>
    <n v="1028938.47"/>
    <n v="0.247474352764158"/>
    <n v="1028235.75"/>
  </r>
  <r>
    <x v="5"/>
    <x v="45"/>
    <x v="45"/>
    <x v="4"/>
    <s v="61"/>
    <s v="619"/>
    <s v="Otras inver de reposic en infraest y bienes dest al uso gral"/>
    <n v="571450"/>
    <n v="965973.28"/>
    <n v="1537423.28"/>
    <n v="327109.98"/>
    <n v="0.21276507534086511"/>
    <n v="225250.45"/>
  </r>
  <r>
    <x v="5"/>
    <x v="45"/>
    <x v="45"/>
    <x v="4"/>
    <s v="62"/>
    <s v="624"/>
    <s v="Elementos de transporte."/>
    <n v="235000"/>
    <n v="0"/>
    <n v="235000"/>
    <n v="0"/>
    <n v="0"/>
    <n v="0"/>
  </r>
  <r>
    <x v="5"/>
    <x v="46"/>
    <x v="46"/>
    <x v="0"/>
    <s v="12"/>
    <s v="12000"/>
    <s v="Sueldos del Grupo A1."/>
    <n v="74121"/>
    <n v="0"/>
    <n v="74121"/>
    <n v="17922.400000000001"/>
    <n v="0.24179922019400713"/>
    <n v="17922.400000000001"/>
  </r>
  <r>
    <x v="5"/>
    <x v="46"/>
    <x v="46"/>
    <x v="0"/>
    <s v="12"/>
    <s v="12001"/>
    <s v="Sueldos del Grupo A2."/>
    <n v="52142"/>
    <n v="0"/>
    <n v="52142"/>
    <n v="13559.98"/>
    <n v="0.26005868589620651"/>
    <n v="13559.98"/>
  </r>
  <r>
    <x v="5"/>
    <x v="46"/>
    <x v="46"/>
    <x v="0"/>
    <s v="12"/>
    <s v="12003"/>
    <s v="Sueldos del Grupo C1."/>
    <n v="49919"/>
    <n v="0"/>
    <n v="49919"/>
    <n v="11635.68"/>
    <n v="0.23309120775656564"/>
    <n v="11635.68"/>
  </r>
  <r>
    <x v="5"/>
    <x v="46"/>
    <x v="46"/>
    <x v="0"/>
    <s v="12"/>
    <s v="12006"/>
    <s v="Trienios."/>
    <n v="43088"/>
    <n v="0"/>
    <n v="43088"/>
    <n v="12327.92"/>
    <n v="0.28611028592647603"/>
    <n v="12327.92"/>
  </r>
  <r>
    <x v="5"/>
    <x v="46"/>
    <x v="46"/>
    <x v="0"/>
    <s v="12"/>
    <s v="12100"/>
    <s v="Complemento de destino."/>
    <n v="104141"/>
    <n v="0"/>
    <n v="104141"/>
    <n v="24888.639999999999"/>
    <n v="0.23898983109438166"/>
    <n v="24888.639999999999"/>
  </r>
  <r>
    <x v="5"/>
    <x v="46"/>
    <x v="46"/>
    <x v="0"/>
    <s v="12"/>
    <s v="12101"/>
    <s v="Complemento específico."/>
    <n v="250446"/>
    <n v="0"/>
    <n v="250446"/>
    <n v="66139"/>
    <n v="0.26408487258730423"/>
    <n v="66139"/>
  </r>
  <r>
    <x v="5"/>
    <x v="46"/>
    <x v="46"/>
    <x v="0"/>
    <s v="12"/>
    <s v="12103"/>
    <s v="Otros complementos."/>
    <n v="20735"/>
    <n v="0"/>
    <n v="20735"/>
    <n v="5231.0200000000004"/>
    <n v="0.25227972027972029"/>
    <n v="5231.0200000000004"/>
  </r>
  <r>
    <x v="5"/>
    <x v="46"/>
    <x v="46"/>
    <x v="0"/>
    <s v="13"/>
    <s v="13000"/>
    <s v="Retribuciones básicas."/>
    <n v="27087"/>
    <n v="0"/>
    <n v="27087"/>
    <n v="4505.84"/>
    <n v="0.16634695610440434"/>
    <n v="4505.84"/>
  </r>
  <r>
    <x v="5"/>
    <x v="46"/>
    <x v="46"/>
    <x v="0"/>
    <s v="13"/>
    <s v="13002"/>
    <s v="Otras remuneraciones."/>
    <n v="26685"/>
    <n v="0"/>
    <n v="26685"/>
    <n v="3868.99"/>
    <n v="0.14498744613078507"/>
    <n v="3868.99"/>
  </r>
  <r>
    <x v="5"/>
    <x v="46"/>
    <x v="46"/>
    <x v="0"/>
    <s v="15"/>
    <s v="151"/>
    <s v="Gratificaciones."/>
    <n v="11000"/>
    <n v="0"/>
    <n v="11000"/>
    <n v="0"/>
    <n v="0"/>
    <n v="0"/>
  </r>
  <r>
    <x v="5"/>
    <x v="46"/>
    <x v="46"/>
    <x v="1"/>
    <s v="20"/>
    <s v="203"/>
    <s v="Arrendamientos de maquinaria, instalaciones y utillaje."/>
    <n v="14000"/>
    <n v="0"/>
    <n v="14000"/>
    <n v="2473.85"/>
    <n v="0.17670357142857143"/>
    <n v="0"/>
  </r>
  <r>
    <x v="5"/>
    <x v="46"/>
    <x v="46"/>
    <x v="1"/>
    <s v="21"/>
    <s v="213"/>
    <s v="Reparación de maquinaria, instalaciones técnicas y utillaje."/>
    <n v="29684"/>
    <n v="0"/>
    <n v="29684"/>
    <n v="8247.5"/>
    <n v="0.27784328257647217"/>
    <n v="4137.63"/>
  </r>
  <r>
    <x v="5"/>
    <x v="46"/>
    <x v="46"/>
    <x v="1"/>
    <s v="21"/>
    <s v="214"/>
    <s v="Reparación de elementos de transporte."/>
    <n v="1136"/>
    <n v="0"/>
    <n v="1136"/>
    <n v="0"/>
    <n v="0"/>
    <n v="0"/>
  </r>
  <r>
    <x v="5"/>
    <x v="46"/>
    <x v="46"/>
    <x v="1"/>
    <s v="22"/>
    <s v="22100"/>
    <s v="Energía eléctrica."/>
    <n v="19800"/>
    <n v="0"/>
    <n v="19800"/>
    <n v="5841.76"/>
    <n v="0.29503838383838382"/>
    <n v="5828.35"/>
  </r>
  <r>
    <x v="5"/>
    <x v="46"/>
    <x v="46"/>
    <x v="1"/>
    <s v="22"/>
    <s v="22103"/>
    <s v="Combustibles y carburantes."/>
    <n v="3640"/>
    <n v="0"/>
    <n v="3640"/>
    <n v="180.32"/>
    <n v="4.9538461538461538E-2"/>
    <n v="180.32"/>
  </r>
  <r>
    <x v="5"/>
    <x v="46"/>
    <x v="46"/>
    <x v="1"/>
    <s v="22"/>
    <s v="22104"/>
    <s v="Vestuario."/>
    <n v="1082"/>
    <n v="0"/>
    <n v="1082"/>
    <n v="0"/>
    <n v="0"/>
    <n v="0"/>
  </r>
  <r>
    <x v="5"/>
    <x v="46"/>
    <x v="46"/>
    <x v="1"/>
    <s v="22"/>
    <s v="22199"/>
    <s v="Otros suministros."/>
    <n v="10661"/>
    <n v="0"/>
    <n v="10661"/>
    <n v="3131.36"/>
    <n v="0.29372103930212928"/>
    <n v="1114.8900000000001"/>
  </r>
  <r>
    <x v="5"/>
    <x v="46"/>
    <x v="46"/>
    <x v="1"/>
    <s v="22"/>
    <s v="223"/>
    <s v="Transportes."/>
    <n v="844"/>
    <n v="0"/>
    <n v="844"/>
    <n v="316.89999999999998"/>
    <n v="0.37547393364928905"/>
    <n v="316.89999999999998"/>
  </r>
  <r>
    <x v="5"/>
    <x v="46"/>
    <x v="46"/>
    <x v="1"/>
    <s v="22"/>
    <s v="22602"/>
    <s v="Publicidad y propaganda."/>
    <n v="2122"/>
    <n v="0"/>
    <n v="2122"/>
    <n v="0"/>
    <n v="0"/>
    <n v="0"/>
  </r>
  <r>
    <x v="5"/>
    <x v="46"/>
    <x v="46"/>
    <x v="1"/>
    <s v="22"/>
    <s v="22699"/>
    <s v="Otros gastos diversos"/>
    <n v="0"/>
    <n v="0"/>
    <n v="0"/>
    <n v="416.24"/>
    <s v=" "/>
    <n v="416.24"/>
  </r>
  <r>
    <x v="5"/>
    <x v="46"/>
    <x v="46"/>
    <x v="1"/>
    <s v="22"/>
    <s v="22700"/>
    <s v="Limpieza y aseo."/>
    <n v="4869"/>
    <n v="0"/>
    <n v="4869"/>
    <n v="705.99"/>
    <n v="0.1449969192852742"/>
    <n v="705.99"/>
  </r>
  <r>
    <x v="5"/>
    <x v="46"/>
    <x v="46"/>
    <x v="1"/>
    <s v="22"/>
    <s v="22706"/>
    <s v="Estudios y trabajos técnicos."/>
    <n v="73941"/>
    <n v="0"/>
    <n v="73941"/>
    <n v="0"/>
    <n v="0"/>
    <n v="0"/>
  </r>
  <r>
    <x v="5"/>
    <x v="46"/>
    <x v="46"/>
    <x v="1"/>
    <s v="22"/>
    <s v="22799"/>
    <s v="Otros trabajos realizados por otras empresas y profes."/>
    <n v="183990"/>
    <n v="0"/>
    <n v="183990"/>
    <n v="39759.97"/>
    <n v="0.21609853796401979"/>
    <n v="39759.97"/>
  </r>
  <r>
    <x v="5"/>
    <x v="46"/>
    <x v="46"/>
    <x v="1"/>
    <s v="23"/>
    <s v="23020"/>
    <s v="Dietas del personal no directivo"/>
    <n v="668"/>
    <n v="0"/>
    <n v="668"/>
    <n v="468.85"/>
    <n v="0.70187125748502999"/>
    <n v="0"/>
  </r>
  <r>
    <x v="5"/>
    <x v="46"/>
    <x v="46"/>
    <x v="1"/>
    <s v="23"/>
    <s v="23120"/>
    <s v="Locomoción del personal no directivo."/>
    <n v="317"/>
    <n v="0"/>
    <n v="317"/>
    <n v="36.700000000000003"/>
    <n v="0.11577287066246057"/>
    <n v="0"/>
  </r>
  <r>
    <x v="5"/>
    <x v="46"/>
    <x v="46"/>
    <x v="2"/>
    <s v="48"/>
    <s v="489"/>
    <s v="Otras transf. a Familias e Instituciones sin fines de lucro."/>
    <n v="5500"/>
    <n v="0"/>
    <n v="5500"/>
    <n v="300"/>
    <n v="5.4545454545454543E-2"/>
    <n v="0"/>
  </r>
  <r>
    <x v="5"/>
    <x v="46"/>
    <x v="46"/>
    <x v="4"/>
    <s v="63"/>
    <s v="633"/>
    <s v="Maquinaria, instalaciones técnicas y utillaje."/>
    <n v="243306"/>
    <n v="0"/>
    <n v="243306"/>
    <n v="53155.35"/>
    <n v="0.2184711844344159"/>
    <n v="35436.9"/>
  </r>
  <r>
    <x v="5"/>
    <x v="46"/>
    <x v="46"/>
    <x v="3"/>
    <s v="83"/>
    <s v="83000"/>
    <s v="Anuncios por cuenta de particulares"/>
    <n v="5000"/>
    <n v="0"/>
    <n v="5000"/>
    <n v="1386.08"/>
    <n v="0.27721599999999996"/>
    <n v="1246.8800000000001"/>
  </r>
  <r>
    <x v="5"/>
    <x v="47"/>
    <x v="47"/>
    <x v="0"/>
    <s v="12"/>
    <s v="12000"/>
    <s v="Sueldos del Grupo A1."/>
    <n v="103770"/>
    <n v="0"/>
    <n v="103770"/>
    <n v="26883.599999999999"/>
    <n v="0.25906909511419485"/>
    <n v="26883.599999999999"/>
  </r>
  <r>
    <x v="5"/>
    <x v="47"/>
    <x v="47"/>
    <x v="0"/>
    <s v="12"/>
    <s v="12001"/>
    <s v="Sueldos del Grupo A2."/>
    <n v="26071"/>
    <n v="0"/>
    <n v="26071"/>
    <n v="8232.85"/>
    <n v="0.31578573894365386"/>
    <n v="8232.85"/>
  </r>
  <r>
    <x v="5"/>
    <x v="47"/>
    <x v="47"/>
    <x v="0"/>
    <s v="12"/>
    <s v="12003"/>
    <s v="Sueldos del Grupo C1."/>
    <n v="19968"/>
    <n v="0"/>
    <n v="19968"/>
    <n v="5817.84"/>
    <n v="0.29135817307692308"/>
    <n v="5817.84"/>
  </r>
  <r>
    <x v="5"/>
    <x v="47"/>
    <x v="47"/>
    <x v="0"/>
    <s v="12"/>
    <s v="12004"/>
    <s v="Sueldos del Grupo C2."/>
    <n v="16925"/>
    <n v="0"/>
    <n v="16925"/>
    <n v="4842"/>
    <n v="0.28608567208271785"/>
    <n v="4842"/>
  </r>
  <r>
    <x v="5"/>
    <x v="47"/>
    <x v="47"/>
    <x v="0"/>
    <s v="12"/>
    <s v="12006"/>
    <s v="Trienios."/>
    <n v="51845"/>
    <n v="0"/>
    <n v="51845"/>
    <n v="15997.04"/>
    <n v="0.30855511621178516"/>
    <n v="15997.04"/>
  </r>
  <r>
    <x v="5"/>
    <x v="47"/>
    <x v="47"/>
    <x v="0"/>
    <s v="12"/>
    <s v="12100"/>
    <s v="Complemento de destino."/>
    <n v="93213"/>
    <n v="0"/>
    <n v="93213"/>
    <n v="24794.49"/>
    <n v="0.26599819767628979"/>
    <n v="24794.49"/>
  </r>
  <r>
    <x v="5"/>
    <x v="47"/>
    <x v="47"/>
    <x v="0"/>
    <s v="12"/>
    <s v="12101"/>
    <s v="Complemento específico."/>
    <n v="233309"/>
    <n v="0"/>
    <n v="233309"/>
    <n v="60117.9"/>
    <n v="0.25767501468010234"/>
    <n v="60117.9"/>
  </r>
  <r>
    <x v="5"/>
    <x v="47"/>
    <x v="47"/>
    <x v="0"/>
    <s v="12"/>
    <s v="12103"/>
    <s v="Otros complementos."/>
    <n v="28145"/>
    <n v="0"/>
    <n v="28145"/>
    <n v="7592.12"/>
    <n v="0.26975022206430982"/>
    <n v="7592.12"/>
  </r>
  <r>
    <x v="5"/>
    <x v="47"/>
    <x v="47"/>
    <x v="0"/>
    <s v="13"/>
    <s v="13000"/>
    <s v="Retribuciones básicas."/>
    <n v="142782"/>
    <n v="0"/>
    <n v="142782"/>
    <n v="35164.620000000003"/>
    <n v="0.24628188427112663"/>
    <n v="35164.620000000003"/>
  </r>
  <r>
    <x v="5"/>
    <x v="47"/>
    <x v="47"/>
    <x v="0"/>
    <s v="13"/>
    <s v="13001"/>
    <s v="Horas extraordinarias"/>
    <n v="14344"/>
    <n v="0"/>
    <n v="14344"/>
    <n v="0"/>
    <n v="0"/>
    <n v="0"/>
  </r>
  <r>
    <x v="5"/>
    <x v="47"/>
    <x v="47"/>
    <x v="0"/>
    <s v="13"/>
    <s v="13002"/>
    <s v="Otras remuneraciones."/>
    <n v="135185"/>
    <n v="0"/>
    <n v="135185"/>
    <n v="39450.1"/>
    <n v="0.29182305729185931"/>
    <n v="39450.1"/>
  </r>
  <r>
    <x v="5"/>
    <x v="47"/>
    <x v="47"/>
    <x v="0"/>
    <s v="13"/>
    <s v="131"/>
    <s v="Laboral temporal."/>
    <n v="7000"/>
    <n v="0"/>
    <n v="7000"/>
    <n v="0"/>
    <n v="0"/>
    <n v="0"/>
  </r>
  <r>
    <x v="5"/>
    <x v="47"/>
    <x v="47"/>
    <x v="1"/>
    <s v="20"/>
    <s v="203"/>
    <s v="Arrendamientos de maquinaria, instalaciones y utillaje."/>
    <n v="0"/>
    <n v="3500"/>
    <n v="3500"/>
    <n v="0"/>
    <n v="0"/>
    <n v="0"/>
  </r>
  <r>
    <x v="5"/>
    <x v="47"/>
    <x v="47"/>
    <x v="1"/>
    <s v="21"/>
    <s v="212"/>
    <s v="Reparación de edificios y otras construcciones."/>
    <n v="3063"/>
    <n v="0"/>
    <n v="3063"/>
    <n v="564.16999999999996"/>
    <n v="0.18418870388507996"/>
    <n v="564.16999999999996"/>
  </r>
  <r>
    <x v="5"/>
    <x v="47"/>
    <x v="47"/>
    <x v="1"/>
    <s v="21"/>
    <s v="213"/>
    <s v="Reparación de maquinaria, instalaciones técnicas y utillaje."/>
    <n v="5500"/>
    <n v="-3500"/>
    <n v="2000"/>
    <n v="3195.24"/>
    <n v="1.5976199999999998"/>
    <n v="1446.77"/>
  </r>
  <r>
    <x v="5"/>
    <x v="47"/>
    <x v="47"/>
    <x v="1"/>
    <s v="21"/>
    <s v="214"/>
    <s v="Reparación de elementos de transporte."/>
    <n v="9282"/>
    <n v="0"/>
    <n v="9282"/>
    <n v="1446.91"/>
    <n v="0.155883430295195"/>
    <n v="1340.47"/>
  </r>
  <r>
    <x v="5"/>
    <x v="47"/>
    <x v="47"/>
    <x v="1"/>
    <s v="22"/>
    <s v="22100"/>
    <s v="Energía eléctrica."/>
    <n v="6000"/>
    <n v="0"/>
    <n v="6000"/>
    <n v="1107.6199999999999"/>
    <n v="0.18460333333333331"/>
    <n v="1107.6199999999999"/>
  </r>
  <r>
    <x v="5"/>
    <x v="47"/>
    <x v="47"/>
    <x v="1"/>
    <s v="22"/>
    <s v="22102"/>
    <s v="Gas."/>
    <n v="2050"/>
    <n v="0"/>
    <n v="2050"/>
    <n v="1037.31"/>
    <n v="0.50600487804878047"/>
    <n v="0"/>
  </r>
  <r>
    <x v="5"/>
    <x v="47"/>
    <x v="47"/>
    <x v="1"/>
    <s v="22"/>
    <s v="22103"/>
    <s v="Combustibles y carburantes."/>
    <n v="14642"/>
    <n v="0"/>
    <n v="14642"/>
    <n v="2025.63"/>
    <n v="0.13834380549105313"/>
    <n v="2025.63"/>
  </r>
  <r>
    <x v="5"/>
    <x v="47"/>
    <x v="47"/>
    <x v="1"/>
    <s v="22"/>
    <s v="22104"/>
    <s v="Vestuario."/>
    <n v="2497"/>
    <n v="0"/>
    <n v="2497"/>
    <n v="0"/>
    <n v="0"/>
    <n v="0"/>
  </r>
  <r>
    <x v="5"/>
    <x v="47"/>
    <x v="47"/>
    <x v="1"/>
    <s v="22"/>
    <s v="22106"/>
    <s v="Productos farmacéuticos y material sanitario."/>
    <n v="17000"/>
    <n v="0"/>
    <n v="17000"/>
    <n v="1801.04"/>
    <n v="0.1059435294117647"/>
    <n v="1686.71"/>
  </r>
  <r>
    <x v="5"/>
    <x v="47"/>
    <x v="47"/>
    <x v="1"/>
    <s v="22"/>
    <s v="22113"/>
    <s v="Manutención de animales."/>
    <n v="10000"/>
    <n v="0"/>
    <n v="10000"/>
    <n v="345.22"/>
    <n v="3.4522000000000004E-2"/>
    <n v="345.22"/>
  </r>
  <r>
    <x v="5"/>
    <x v="47"/>
    <x v="47"/>
    <x v="1"/>
    <s v="22"/>
    <s v="22199"/>
    <s v="Otros suministros."/>
    <n v="7800"/>
    <n v="0"/>
    <n v="7800"/>
    <n v="2010.29"/>
    <n v="0.25772948717948718"/>
    <n v="1900.41"/>
  </r>
  <r>
    <x v="5"/>
    <x v="47"/>
    <x v="47"/>
    <x v="1"/>
    <s v="22"/>
    <s v="22602"/>
    <s v="Publicidad y propaganda."/>
    <n v="3000"/>
    <n v="0"/>
    <n v="3000"/>
    <n v="0"/>
    <n v="0"/>
    <n v="0"/>
  </r>
  <r>
    <x v="5"/>
    <x v="47"/>
    <x v="47"/>
    <x v="1"/>
    <s v="22"/>
    <s v="22606"/>
    <s v="Reuniones, conferencias y cursos."/>
    <n v="5000"/>
    <n v="0"/>
    <n v="5000"/>
    <n v="0"/>
    <n v="0"/>
    <n v="0"/>
  </r>
  <r>
    <x v="5"/>
    <x v="47"/>
    <x v="47"/>
    <x v="1"/>
    <s v="22"/>
    <s v="22699"/>
    <s v="Otros gastos diversos"/>
    <n v="15000"/>
    <n v="-15000"/>
    <n v="0"/>
    <n v="0"/>
    <s v=" "/>
    <n v="0"/>
  </r>
  <r>
    <x v="5"/>
    <x v="47"/>
    <x v="47"/>
    <x v="1"/>
    <s v="22"/>
    <s v="22700"/>
    <s v="Limpieza y aseo."/>
    <n v="8200"/>
    <n v="0"/>
    <n v="8200"/>
    <n v="3203.17"/>
    <n v="0.39063048780487808"/>
    <n v="2621.16"/>
  </r>
  <r>
    <x v="5"/>
    <x v="47"/>
    <x v="47"/>
    <x v="1"/>
    <s v="22"/>
    <s v="22706"/>
    <s v="Estudios y trabajos técnicos."/>
    <n v="20000"/>
    <n v="0"/>
    <n v="20000"/>
    <n v="3190"/>
    <n v="0.1595"/>
    <n v="1660"/>
  </r>
  <r>
    <x v="5"/>
    <x v="47"/>
    <x v="47"/>
    <x v="1"/>
    <s v="22"/>
    <s v="22799"/>
    <s v="Otros trabajos realizados por otras empresas y profes."/>
    <n v="0"/>
    <n v="15000"/>
    <n v="15000"/>
    <n v="0"/>
    <n v="0"/>
    <n v="0"/>
  </r>
  <r>
    <x v="5"/>
    <x v="47"/>
    <x v="47"/>
    <x v="1"/>
    <s v="23"/>
    <s v="23020"/>
    <s v="Dietas del personal no directivo"/>
    <n v="500"/>
    <n v="0"/>
    <n v="500"/>
    <n v="0"/>
    <n v="0"/>
    <n v="0"/>
  </r>
  <r>
    <x v="5"/>
    <x v="47"/>
    <x v="47"/>
    <x v="1"/>
    <s v="23"/>
    <s v="23120"/>
    <s v="Locomoción del personal no directivo."/>
    <n v="500"/>
    <n v="0"/>
    <n v="500"/>
    <n v="0"/>
    <n v="0"/>
    <n v="0"/>
  </r>
  <r>
    <x v="5"/>
    <x v="47"/>
    <x v="47"/>
    <x v="2"/>
    <s v="46"/>
    <s v="466"/>
    <s v="A otras Entidades que agrupen municipios."/>
    <n v="3000"/>
    <n v="0"/>
    <n v="3000"/>
    <n v="3000"/>
    <n v="1"/>
    <n v="3000"/>
  </r>
  <r>
    <x v="5"/>
    <x v="47"/>
    <x v="47"/>
    <x v="2"/>
    <s v="48"/>
    <s v="489"/>
    <s v="Otras transf. a Familias e Instituciones sin fines de lucro."/>
    <n v="65416"/>
    <n v="0"/>
    <n v="65416"/>
    <n v="0"/>
    <n v="0"/>
    <n v="0"/>
  </r>
  <r>
    <x v="5"/>
    <x v="47"/>
    <x v="47"/>
    <x v="4"/>
    <s v="63"/>
    <s v="632"/>
    <s v="Edificios y otras construcciones."/>
    <n v="0"/>
    <n v="280223.78999999998"/>
    <n v="280223.78999999998"/>
    <n v="0"/>
    <n v="0"/>
    <n v="0"/>
  </r>
  <r>
    <x v="5"/>
    <x v="48"/>
    <x v="48"/>
    <x v="0"/>
    <s v="12"/>
    <s v="12000"/>
    <s v="Sueldos del Grupo A1."/>
    <n v="14824"/>
    <n v="0"/>
    <n v="14824"/>
    <n v="0"/>
    <n v="0"/>
    <n v="0"/>
  </r>
  <r>
    <x v="5"/>
    <x v="48"/>
    <x v="48"/>
    <x v="0"/>
    <s v="12"/>
    <s v="12001"/>
    <s v="Sueldos del Grupo A2."/>
    <n v="65178"/>
    <n v="0"/>
    <n v="65178"/>
    <n v="15497.12"/>
    <n v="0.23776611740157724"/>
    <n v="15497.12"/>
  </r>
  <r>
    <x v="5"/>
    <x v="48"/>
    <x v="48"/>
    <x v="0"/>
    <s v="12"/>
    <s v="12003"/>
    <s v="Sueldos del Grupo C1."/>
    <n v="29951"/>
    <n v="0"/>
    <n v="29951"/>
    <n v="5187.57"/>
    <n v="0.17320189643083703"/>
    <n v="5187.57"/>
  </r>
  <r>
    <x v="5"/>
    <x v="48"/>
    <x v="48"/>
    <x v="0"/>
    <s v="12"/>
    <s v="12004"/>
    <s v="Sueldos del Grupo C2."/>
    <n v="33850"/>
    <n v="0"/>
    <n v="33850"/>
    <n v="7848.08"/>
    <n v="0.23184874446085671"/>
    <n v="7848.08"/>
  </r>
  <r>
    <x v="5"/>
    <x v="48"/>
    <x v="48"/>
    <x v="0"/>
    <s v="12"/>
    <s v="12006"/>
    <s v="Trienios."/>
    <n v="28573"/>
    <n v="0"/>
    <n v="28573"/>
    <n v="8180.41"/>
    <n v="0.28629860357680326"/>
    <n v="8180.41"/>
  </r>
  <r>
    <x v="5"/>
    <x v="48"/>
    <x v="48"/>
    <x v="0"/>
    <s v="12"/>
    <s v="12100"/>
    <s v="Complemento de destino."/>
    <n v="76225"/>
    <n v="0"/>
    <n v="76225"/>
    <n v="15130.13"/>
    <n v="0.19849301410298459"/>
    <n v="15130.13"/>
  </r>
  <r>
    <x v="5"/>
    <x v="48"/>
    <x v="48"/>
    <x v="0"/>
    <s v="12"/>
    <s v="12101"/>
    <s v="Complemento específico."/>
    <n v="181039"/>
    <n v="0"/>
    <n v="181039"/>
    <n v="38411.22"/>
    <n v="0.21217096868630517"/>
    <n v="38411.22"/>
  </r>
  <r>
    <x v="5"/>
    <x v="48"/>
    <x v="48"/>
    <x v="0"/>
    <s v="12"/>
    <s v="12103"/>
    <s v="Otros complementos."/>
    <n v="15243"/>
    <n v="0"/>
    <n v="15243"/>
    <n v="3865.18"/>
    <n v="0.25357081939250803"/>
    <n v="3865.18"/>
  </r>
  <r>
    <x v="5"/>
    <x v="48"/>
    <x v="48"/>
    <x v="0"/>
    <s v="13"/>
    <s v="13000"/>
    <s v="Retribuciones básicas."/>
    <n v="279674"/>
    <n v="0"/>
    <n v="279674"/>
    <n v="55793.84"/>
    <n v="0.19949598461065382"/>
    <n v="55793.84"/>
  </r>
  <r>
    <x v="5"/>
    <x v="48"/>
    <x v="48"/>
    <x v="0"/>
    <s v="13"/>
    <s v="13001"/>
    <s v="Horas extraordinarias"/>
    <n v="13000"/>
    <n v="0"/>
    <n v="13000"/>
    <n v="833.44"/>
    <n v="6.4110769230769235E-2"/>
    <n v="833.44"/>
  </r>
  <r>
    <x v="5"/>
    <x v="48"/>
    <x v="48"/>
    <x v="0"/>
    <s v="13"/>
    <s v="13002"/>
    <s v="Otras remuneraciones."/>
    <n v="265249"/>
    <n v="0"/>
    <n v="265249"/>
    <n v="56660.83"/>
    <n v="0.21361373652681068"/>
    <n v="56660.83"/>
  </r>
  <r>
    <x v="5"/>
    <x v="48"/>
    <x v="48"/>
    <x v="1"/>
    <s v="20"/>
    <s v="202"/>
    <s v="Arrendamientos de edificios y otras construcciones."/>
    <n v="10000"/>
    <n v="0"/>
    <n v="10000"/>
    <n v="2189.94"/>
    <n v="0.21899399999999999"/>
    <n v="2189.94"/>
  </r>
  <r>
    <x v="5"/>
    <x v="48"/>
    <x v="48"/>
    <x v="1"/>
    <s v="20"/>
    <s v="203"/>
    <s v="Arrendamientos de maquinaria, instalaciones y utillaje."/>
    <n v="3000"/>
    <n v="0"/>
    <n v="3000"/>
    <n v="0"/>
    <n v="0"/>
    <n v="0"/>
  </r>
  <r>
    <x v="5"/>
    <x v="48"/>
    <x v="48"/>
    <x v="1"/>
    <s v="21"/>
    <s v="213"/>
    <s v="Reparación de maquinaria, instalaciones técnicas y utillaje."/>
    <n v="3000"/>
    <n v="0"/>
    <n v="3000"/>
    <n v="1678.37"/>
    <n v="0.5594566666666666"/>
    <n v="1678.37"/>
  </r>
  <r>
    <x v="5"/>
    <x v="48"/>
    <x v="48"/>
    <x v="1"/>
    <s v="22"/>
    <s v="22100"/>
    <s v="Energía eléctrica."/>
    <n v="10000"/>
    <n v="0"/>
    <n v="10000"/>
    <n v="3231.76"/>
    <n v="0.32317600000000002"/>
    <n v="3231.76"/>
  </r>
  <r>
    <x v="5"/>
    <x v="48"/>
    <x v="48"/>
    <x v="1"/>
    <s v="22"/>
    <s v="22102"/>
    <s v="Gas."/>
    <n v="2040"/>
    <n v="0"/>
    <n v="2040"/>
    <n v="605.65"/>
    <n v="0.29688725490196077"/>
    <n v="605.65"/>
  </r>
  <r>
    <x v="5"/>
    <x v="48"/>
    <x v="48"/>
    <x v="1"/>
    <s v="22"/>
    <s v="22104"/>
    <s v="Vestuario."/>
    <n v="11600"/>
    <n v="0"/>
    <n v="11600"/>
    <n v="0"/>
    <n v="0"/>
    <n v="0"/>
  </r>
  <r>
    <x v="5"/>
    <x v="48"/>
    <x v="48"/>
    <x v="1"/>
    <s v="22"/>
    <s v="22199"/>
    <s v="Otros suministros."/>
    <n v="1020"/>
    <n v="0"/>
    <n v="1020"/>
    <n v="59.19"/>
    <n v="5.8029411764705878E-2"/>
    <n v="59.19"/>
  </r>
  <r>
    <x v="5"/>
    <x v="48"/>
    <x v="48"/>
    <x v="1"/>
    <s v="22"/>
    <s v="22602"/>
    <s v="Publicidad y propaganda."/>
    <n v="15000"/>
    <n v="0"/>
    <n v="15000"/>
    <n v="3993"/>
    <n v="0.26619999999999999"/>
    <n v="0"/>
  </r>
  <r>
    <x v="5"/>
    <x v="48"/>
    <x v="48"/>
    <x v="1"/>
    <s v="22"/>
    <s v="22606"/>
    <s v="Reuniones, conferencias y cursos."/>
    <n v="20000"/>
    <n v="0"/>
    <n v="20000"/>
    <n v="4000"/>
    <n v="0.2"/>
    <n v="4000"/>
  </r>
  <r>
    <x v="5"/>
    <x v="48"/>
    <x v="48"/>
    <x v="1"/>
    <s v="22"/>
    <s v="22699"/>
    <s v="Otros gastos diversos"/>
    <n v="100000"/>
    <n v="0"/>
    <n v="100000"/>
    <n v="33601.07"/>
    <n v="0.3360107"/>
    <n v="33601.07"/>
  </r>
  <r>
    <x v="5"/>
    <x v="48"/>
    <x v="48"/>
    <x v="1"/>
    <s v="22"/>
    <s v="22700"/>
    <s v="Limpieza y aseo."/>
    <n v="4500"/>
    <n v="0"/>
    <n v="4500"/>
    <n v="1192.77"/>
    <n v="0.26506000000000002"/>
    <n v="1192.77"/>
  </r>
  <r>
    <x v="5"/>
    <x v="48"/>
    <x v="48"/>
    <x v="2"/>
    <s v="48"/>
    <s v="489"/>
    <s v="Otras transf. a Familias e Instituciones sin fines de lucro."/>
    <n v="6300"/>
    <n v="0"/>
    <n v="6300"/>
    <n v="0"/>
    <n v="0"/>
    <n v="0"/>
  </r>
  <r>
    <x v="5"/>
    <x v="48"/>
    <x v="48"/>
    <x v="4"/>
    <s v="63"/>
    <s v="632"/>
    <s v="Edificios y otras construcciones."/>
    <n v="0"/>
    <n v="911.63"/>
    <n v="911.63"/>
    <n v="910.48"/>
    <n v="0.99873852330441082"/>
    <n v="910.48"/>
  </r>
  <r>
    <x v="5"/>
    <x v="49"/>
    <x v="49"/>
    <x v="4"/>
    <s v="63"/>
    <s v="632"/>
    <s v="Edificios y otras construcciones."/>
    <n v="0"/>
    <n v="97410.37"/>
    <n v="97410.37"/>
    <n v="47989.54"/>
    <n v="0.49265329759039006"/>
    <n v="47989.54"/>
  </r>
  <r>
    <x v="6"/>
    <x v="50"/>
    <x v="50"/>
    <x v="0"/>
    <s v="12"/>
    <s v="12000"/>
    <s v="Sueldos del Grupo A1."/>
    <n v="103770"/>
    <n v="0"/>
    <n v="103770"/>
    <n v="30468.080000000002"/>
    <n v="0.29361164112942084"/>
    <n v="30468.080000000002"/>
  </r>
  <r>
    <x v="6"/>
    <x v="50"/>
    <x v="50"/>
    <x v="0"/>
    <s v="12"/>
    <s v="12003"/>
    <s v="Sueldos del Grupo C1."/>
    <n v="19968"/>
    <n v="0"/>
    <n v="19968"/>
    <n v="5817.84"/>
    <n v="0.29135817307692308"/>
    <n v="5817.84"/>
  </r>
  <r>
    <x v="6"/>
    <x v="50"/>
    <x v="50"/>
    <x v="0"/>
    <s v="12"/>
    <s v="12004"/>
    <s v="Sueldos del Grupo C2."/>
    <n v="25387"/>
    <n v="0"/>
    <n v="25387"/>
    <n v="6798.98"/>
    <n v="0.26781344782762828"/>
    <n v="6798.98"/>
  </r>
  <r>
    <x v="6"/>
    <x v="50"/>
    <x v="50"/>
    <x v="0"/>
    <s v="12"/>
    <s v="12006"/>
    <s v="Trienios."/>
    <n v="37305"/>
    <n v="0"/>
    <n v="37305"/>
    <n v="11268.82"/>
    <n v="0.30207264441763837"/>
    <n v="11268.82"/>
  </r>
  <r>
    <x v="6"/>
    <x v="50"/>
    <x v="50"/>
    <x v="0"/>
    <s v="12"/>
    <s v="12100"/>
    <s v="Complemento de destino."/>
    <n v="105193"/>
    <n v="0"/>
    <n v="105193"/>
    <n v="29406.98"/>
    <n v="0.27955263182911411"/>
    <n v="29406.98"/>
  </r>
  <r>
    <x v="6"/>
    <x v="50"/>
    <x v="50"/>
    <x v="0"/>
    <s v="12"/>
    <s v="12101"/>
    <s v="Complemento específico."/>
    <n v="252100"/>
    <n v="0"/>
    <n v="252100"/>
    <n v="70482.94"/>
    <n v="0.27958326061086869"/>
    <n v="70482.94"/>
  </r>
  <r>
    <x v="6"/>
    <x v="50"/>
    <x v="50"/>
    <x v="0"/>
    <s v="12"/>
    <s v="12103"/>
    <s v="Otros complementos."/>
    <n v="20074"/>
    <n v="0"/>
    <n v="20074"/>
    <n v="5552.81"/>
    <n v="0.27661701703696323"/>
    <n v="5552.81"/>
  </r>
  <r>
    <x v="6"/>
    <x v="50"/>
    <x v="50"/>
    <x v="1"/>
    <s v="20"/>
    <s v="203"/>
    <s v="Arrendamientos de maquinaria, instalaciones y utillaje."/>
    <n v="4000"/>
    <n v="0"/>
    <n v="4000"/>
    <n v="308.55"/>
    <n v="7.7137499999999998E-2"/>
    <n v="205.7"/>
  </r>
  <r>
    <x v="6"/>
    <x v="50"/>
    <x v="50"/>
    <x v="1"/>
    <s v="21"/>
    <s v="213"/>
    <s v="Reparación de maquinaria, instalaciones técnicas y utillaje."/>
    <n v="4000"/>
    <n v="0"/>
    <n v="4000"/>
    <n v="1346.58"/>
    <n v="0.33664499999999997"/>
    <n v="1346.58"/>
  </r>
  <r>
    <x v="6"/>
    <x v="50"/>
    <x v="50"/>
    <x v="1"/>
    <s v="22"/>
    <s v="22602"/>
    <s v="Publicidad y propaganda."/>
    <n v="1000"/>
    <n v="0"/>
    <n v="1000"/>
    <n v="26.4"/>
    <n v="2.64E-2"/>
    <n v="26.4"/>
  </r>
  <r>
    <x v="6"/>
    <x v="50"/>
    <x v="50"/>
    <x v="1"/>
    <s v="23"/>
    <s v="23020"/>
    <s v="Dietas del personal no directivo"/>
    <n v="500"/>
    <n v="0"/>
    <n v="500"/>
    <n v="0"/>
    <n v="0"/>
    <n v="0"/>
  </r>
  <r>
    <x v="6"/>
    <x v="50"/>
    <x v="50"/>
    <x v="1"/>
    <s v="23"/>
    <s v="23120"/>
    <s v="Locomoción del personal no directivo."/>
    <n v="500"/>
    <n v="0"/>
    <n v="500"/>
    <n v="0"/>
    <n v="0"/>
    <n v="0"/>
  </r>
  <r>
    <x v="6"/>
    <x v="50"/>
    <x v="50"/>
    <x v="3"/>
    <s v="83"/>
    <s v="83000"/>
    <s v="Anuncios por cuenta de particulares"/>
    <n v="15000"/>
    <n v="0"/>
    <n v="15000"/>
    <n v="2118.42"/>
    <n v="0.14122799999999999"/>
    <n v="1148.48"/>
  </r>
  <r>
    <x v="6"/>
    <x v="51"/>
    <x v="51"/>
    <x v="0"/>
    <s v="12"/>
    <s v="12000"/>
    <s v="Sueldos del Grupo A1."/>
    <n v="88945"/>
    <n v="0"/>
    <n v="88945"/>
    <n v="17922.400000000001"/>
    <n v="0.20149980324919897"/>
    <n v="17922.400000000001"/>
  </r>
  <r>
    <x v="6"/>
    <x v="51"/>
    <x v="51"/>
    <x v="0"/>
    <s v="12"/>
    <s v="12001"/>
    <s v="Sueldos del Grupo A2."/>
    <n v="199111"/>
    <n v="0"/>
    <n v="199111"/>
    <n v="56840.84"/>
    <n v="0.28547312805420089"/>
    <n v="56840.84"/>
  </r>
  <r>
    <x v="6"/>
    <x v="51"/>
    <x v="51"/>
    <x v="0"/>
    <s v="12"/>
    <s v="12003"/>
    <s v="Sueldos del Grupo C1."/>
    <n v="5034635"/>
    <n v="0"/>
    <n v="5034635"/>
    <n v="1216283.3600000001"/>
    <n v="0.24158322500042209"/>
    <n v="1216283.3600000001"/>
  </r>
  <r>
    <x v="6"/>
    <x v="51"/>
    <x v="51"/>
    <x v="0"/>
    <s v="12"/>
    <s v="12004"/>
    <s v="Sueldos del Grupo C2."/>
    <n v="50775"/>
    <n v="0"/>
    <n v="50775"/>
    <n v="13618.13"/>
    <n v="0.26820541605120629"/>
    <n v="13618.13"/>
  </r>
  <r>
    <x v="6"/>
    <x v="51"/>
    <x v="51"/>
    <x v="0"/>
    <s v="12"/>
    <s v="12006"/>
    <s v="Trienios."/>
    <n v="1306590"/>
    <n v="0"/>
    <n v="1306590"/>
    <n v="368668.83"/>
    <n v="0.28216106812389502"/>
    <n v="368668.83"/>
  </r>
  <r>
    <x v="6"/>
    <x v="51"/>
    <x v="51"/>
    <x v="0"/>
    <s v="12"/>
    <s v="12100"/>
    <s v="Complemento de destino."/>
    <n v="2599261"/>
    <n v="0"/>
    <n v="2599261"/>
    <n v="616248.68000000005"/>
    <n v="0.23708611024441179"/>
    <n v="616248.68000000005"/>
  </r>
  <r>
    <x v="6"/>
    <x v="51"/>
    <x v="51"/>
    <x v="0"/>
    <s v="12"/>
    <s v="12101"/>
    <s v="Complemento específico."/>
    <n v="7440071"/>
    <n v="0"/>
    <n v="7440071"/>
    <n v="1943445.57"/>
    <n v="0.26121330965793205"/>
    <n v="1943445.57"/>
  </r>
  <r>
    <x v="6"/>
    <x v="51"/>
    <x v="51"/>
    <x v="0"/>
    <s v="12"/>
    <s v="12103"/>
    <s v="Otros complementos."/>
    <n v="615647"/>
    <n v="0"/>
    <n v="615647"/>
    <n v="161663.76999999999"/>
    <n v="0.26259166372937737"/>
    <n v="161663.76999999999"/>
  </r>
  <r>
    <x v="6"/>
    <x v="51"/>
    <x v="51"/>
    <x v="0"/>
    <s v="13"/>
    <s v="13000"/>
    <s v="Retribuciones básicas."/>
    <n v="324924"/>
    <n v="0"/>
    <n v="324924"/>
    <n v="76727.27"/>
    <n v="0.23613912791914418"/>
    <n v="76727.27"/>
  </r>
  <r>
    <x v="6"/>
    <x v="51"/>
    <x v="51"/>
    <x v="0"/>
    <s v="13"/>
    <s v="13001"/>
    <s v="Horas extraordinarias"/>
    <n v="20000"/>
    <n v="0"/>
    <n v="20000"/>
    <n v="1604.77"/>
    <n v="8.0238500000000004E-2"/>
    <n v="1604.77"/>
  </r>
  <r>
    <x v="6"/>
    <x v="51"/>
    <x v="51"/>
    <x v="0"/>
    <s v="13"/>
    <s v="13002"/>
    <s v="Otras remuneraciones."/>
    <n v="307451"/>
    <n v="0"/>
    <n v="307451"/>
    <n v="85284.2"/>
    <n v="0.27739119404392892"/>
    <n v="85284.2"/>
  </r>
  <r>
    <x v="6"/>
    <x v="51"/>
    <x v="51"/>
    <x v="0"/>
    <s v="15"/>
    <s v="150"/>
    <s v="Productividad."/>
    <n v="1655000"/>
    <n v="0"/>
    <n v="1655000"/>
    <n v="470180.47"/>
    <n v="0.28409696072507551"/>
    <n v="470180.47"/>
  </r>
  <r>
    <x v="6"/>
    <x v="51"/>
    <x v="51"/>
    <x v="0"/>
    <s v="15"/>
    <s v="151"/>
    <s v="Gratificaciones."/>
    <n v="560000"/>
    <n v="0"/>
    <n v="560000"/>
    <n v="127976.21"/>
    <n v="0.22852894642857144"/>
    <n v="127976.21"/>
  </r>
  <r>
    <x v="6"/>
    <x v="51"/>
    <x v="51"/>
    <x v="0"/>
    <s v="16"/>
    <s v="16200"/>
    <s v="Formación y perfeccionamiento del personal."/>
    <n v="50000"/>
    <n v="0"/>
    <n v="50000"/>
    <n v="17930"/>
    <n v="0.35859999999999997"/>
    <n v="17930"/>
  </r>
  <r>
    <x v="6"/>
    <x v="51"/>
    <x v="51"/>
    <x v="1"/>
    <s v="20"/>
    <s v="202"/>
    <s v="Arrendamientos de edificios y otras construcciones."/>
    <n v="5740"/>
    <n v="0"/>
    <n v="5740"/>
    <n v="280"/>
    <n v="4.878048780487805E-2"/>
    <n v="280"/>
  </r>
  <r>
    <x v="6"/>
    <x v="51"/>
    <x v="51"/>
    <x v="1"/>
    <s v="20"/>
    <s v="204"/>
    <s v="Arrendamientos de material de transporte."/>
    <n v="163000"/>
    <n v="0"/>
    <n v="163000"/>
    <n v="49353.75"/>
    <n v="0.30278374233128835"/>
    <n v="49353.75"/>
  </r>
  <r>
    <x v="6"/>
    <x v="51"/>
    <x v="51"/>
    <x v="1"/>
    <s v="21"/>
    <s v="212"/>
    <s v="Reparación de edificios y otras construcciones."/>
    <n v="7000"/>
    <n v="0"/>
    <n v="7000"/>
    <n v="386.86"/>
    <n v="5.5265714285714286E-2"/>
    <n v="386.86"/>
  </r>
  <r>
    <x v="6"/>
    <x v="51"/>
    <x v="51"/>
    <x v="1"/>
    <s v="21"/>
    <s v="213"/>
    <s v="Reparación de maquinaria, instalaciones técnicas y utillaje."/>
    <n v="90000"/>
    <n v="0"/>
    <n v="90000"/>
    <n v="29120.02"/>
    <n v="0.32355577777777778"/>
    <n v="27916.21"/>
  </r>
  <r>
    <x v="6"/>
    <x v="51"/>
    <x v="51"/>
    <x v="1"/>
    <s v="21"/>
    <s v="214"/>
    <s v="Reparación de elementos de transporte."/>
    <n v="90000"/>
    <n v="0"/>
    <n v="90000"/>
    <n v="26883.65"/>
    <n v="0.29870722222222224"/>
    <n v="26767.11"/>
  </r>
  <r>
    <x v="6"/>
    <x v="51"/>
    <x v="51"/>
    <x v="1"/>
    <s v="22"/>
    <s v="22100"/>
    <s v="Energía eléctrica."/>
    <n v="177500"/>
    <n v="0"/>
    <n v="177500"/>
    <n v="32327.48"/>
    <n v="0.18212664788732394"/>
    <n v="30435.38"/>
  </r>
  <r>
    <x v="6"/>
    <x v="51"/>
    <x v="51"/>
    <x v="1"/>
    <s v="22"/>
    <s v="22102"/>
    <s v="Gas."/>
    <n v="80000"/>
    <n v="0"/>
    <n v="80000"/>
    <n v="35609.9"/>
    <n v="0.44512375000000004"/>
    <n v="30728.639999999999"/>
  </r>
  <r>
    <x v="6"/>
    <x v="51"/>
    <x v="51"/>
    <x v="1"/>
    <s v="22"/>
    <s v="22103"/>
    <s v="Combustibles y carburantes."/>
    <n v="190000"/>
    <n v="0"/>
    <n v="190000"/>
    <n v="38635.96"/>
    <n v="0.20334715789473684"/>
    <n v="38635.96"/>
  </r>
  <r>
    <x v="6"/>
    <x v="51"/>
    <x v="51"/>
    <x v="1"/>
    <s v="22"/>
    <s v="22104"/>
    <s v="Vestuario."/>
    <n v="298000"/>
    <n v="0"/>
    <n v="298000"/>
    <n v="0"/>
    <n v="0"/>
    <n v="0"/>
  </r>
  <r>
    <x v="6"/>
    <x v="51"/>
    <x v="51"/>
    <x v="1"/>
    <s v="22"/>
    <s v="22106"/>
    <s v="Productos farmacéuticos y material sanitario."/>
    <n v="500"/>
    <n v="0"/>
    <n v="500"/>
    <n v="0"/>
    <n v="0"/>
    <n v="0"/>
  </r>
  <r>
    <x v="6"/>
    <x v="51"/>
    <x v="51"/>
    <x v="1"/>
    <s v="22"/>
    <s v="22110"/>
    <s v="Productos de limpieza y aseo."/>
    <n v="105"/>
    <n v="0"/>
    <n v="105"/>
    <n v="327.91"/>
    <n v="3.1229523809523814"/>
    <n v="327.91"/>
  </r>
  <r>
    <x v="6"/>
    <x v="51"/>
    <x v="51"/>
    <x v="1"/>
    <s v="22"/>
    <s v="22199"/>
    <s v="Otros suministros."/>
    <n v="42000"/>
    <n v="0"/>
    <n v="42000"/>
    <n v="9832.39"/>
    <n v="0.23410452380952379"/>
    <n v="8952.76"/>
  </r>
  <r>
    <x v="6"/>
    <x v="51"/>
    <x v="51"/>
    <x v="1"/>
    <s v="22"/>
    <s v="22200"/>
    <s v="Servicios de Telecomunicaciones."/>
    <n v="17000"/>
    <n v="0"/>
    <n v="17000"/>
    <n v="4215.18"/>
    <n v="0.24795176470588237"/>
    <n v="4002.28"/>
  </r>
  <r>
    <x v="6"/>
    <x v="51"/>
    <x v="51"/>
    <x v="1"/>
    <s v="22"/>
    <s v="223"/>
    <s v="Transportes."/>
    <n v="3000"/>
    <n v="0"/>
    <n v="3000"/>
    <n v="62.66"/>
    <n v="2.0886666666666664E-2"/>
    <n v="62.66"/>
  </r>
  <r>
    <x v="6"/>
    <x v="51"/>
    <x v="51"/>
    <x v="1"/>
    <s v="22"/>
    <s v="224"/>
    <s v="Primas de seguros."/>
    <n v="3000"/>
    <n v="0"/>
    <n v="3000"/>
    <n v="343.63"/>
    <n v="0.11454333333333333"/>
    <n v="343.63"/>
  </r>
  <r>
    <x v="6"/>
    <x v="51"/>
    <x v="51"/>
    <x v="1"/>
    <s v="22"/>
    <s v="225"/>
    <s v="Tributos."/>
    <n v="15000"/>
    <n v="0"/>
    <n v="15000"/>
    <n v="1415.56"/>
    <n v="9.4370666666666658E-2"/>
    <n v="730.92"/>
  </r>
  <r>
    <x v="6"/>
    <x v="51"/>
    <x v="51"/>
    <x v="1"/>
    <s v="22"/>
    <s v="22601"/>
    <s v="Atenciones protocolarias y representativas."/>
    <n v="1500"/>
    <n v="0"/>
    <n v="1500"/>
    <n v="0"/>
    <n v="0"/>
    <n v="0"/>
  </r>
  <r>
    <x v="6"/>
    <x v="51"/>
    <x v="51"/>
    <x v="1"/>
    <s v="22"/>
    <s v="22602"/>
    <s v="Publicidad y propaganda."/>
    <n v="2000"/>
    <n v="0"/>
    <n v="2000"/>
    <n v="0"/>
    <n v="0"/>
    <n v="0"/>
  </r>
  <r>
    <x v="6"/>
    <x v="51"/>
    <x v="51"/>
    <x v="1"/>
    <s v="22"/>
    <s v="22604"/>
    <s v="Jurídicos, contenciosos."/>
    <n v="350"/>
    <n v="0"/>
    <n v="350"/>
    <n v="0"/>
    <n v="0"/>
    <n v="0"/>
  </r>
  <r>
    <x v="6"/>
    <x v="51"/>
    <x v="51"/>
    <x v="1"/>
    <s v="22"/>
    <s v="22699"/>
    <s v="Otros gastos diversos"/>
    <n v="17500"/>
    <n v="0"/>
    <n v="17500"/>
    <n v="3909.96"/>
    <n v="0.22342628571428572"/>
    <n v="2983.21"/>
  </r>
  <r>
    <x v="6"/>
    <x v="51"/>
    <x v="51"/>
    <x v="1"/>
    <s v="22"/>
    <s v="22700"/>
    <s v="Limpieza y aseo."/>
    <n v="175000"/>
    <n v="0"/>
    <n v="175000"/>
    <n v="38857.1"/>
    <n v="0.22204057142857142"/>
    <n v="38857.1"/>
  </r>
  <r>
    <x v="6"/>
    <x v="51"/>
    <x v="51"/>
    <x v="1"/>
    <s v="22"/>
    <s v="22701"/>
    <s v="Seguridad."/>
    <n v="0"/>
    <n v="0"/>
    <n v="0"/>
    <n v="0"/>
    <s v=" "/>
    <n v="0"/>
  </r>
  <r>
    <x v="6"/>
    <x v="51"/>
    <x v="51"/>
    <x v="1"/>
    <s v="22"/>
    <s v="22706"/>
    <s v="Estudios y trabajos técnicos."/>
    <n v="30000"/>
    <n v="0"/>
    <n v="30000"/>
    <n v="9987.94"/>
    <n v="0.33293133333333336"/>
    <n v="9987.94"/>
  </r>
  <r>
    <x v="6"/>
    <x v="51"/>
    <x v="51"/>
    <x v="1"/>
    <s v="22"/>
    <s v="22799"/>
    <s v="Otros trabajos realizados por otras empresas y profes."/>
    <n v="605000"/>
    <n v="0"/>
    <n v="605000"/>
    <n v="149883.32"/>
    <n v="0.24774102479338844"/>
    <n v="149883.32"/>
  </r>
  <r>
    <x v="6"/>
    <x v="51"/>
    <x v="51"/>
    <x v="1"/>
    <s v="23"/>
    <s v="23020"/>
    <s v="Dietas del personal no directivo"/>
    <n v="6000"/>
    <n v="0"/>
    <n v="6000"/>
    <n v="0"/>
    <n v="0"/>
    <n v="0"/>
  </r>
  <r>
    <x v="6"/>
    <x v="51"/>
    <x v="51"/>
    <x v="1"/>
    <s v="23"/>
    <s v="23120"/>
    <s v="Locomoción del personal no directivo."/>
    <n v="1500"/>
    <n v="0"/>
    <n v="1500"/>
    <n v="0"/>
    <n v="0"/>
    <n v="0"/>
  </r>
  <r>
    <x v="6"/>
    <x v="51"/>
    <x v="51"/>
    <x v="4"/>
    <s v="60"/>
    <s v="609"/>
    <s v="Otras invers nuevas en infraest y bienes dest al uso gral"/>
    <n v="150000"/>
    <n v="-75000"/>
    <n v="75000"/>
    <n v="0"/>
    <n v="0"/>
    <n v="0"/>
  </r>
  <r>
    <x v="6"/>
    <x v="51"/>
    <x v="51"/>
    <x v="4"/>
    <s v="62"/>
    <s v="623"/>
    <s v="Maquinaria, instalaciones técnicas y utillaje."/>
    <n v="27250"/>
    <n v="67358.75"/>
    <n v="94608.75"/>
    <n v="67358.75"/>
    <n v="0.7119716728103902"/>
    <n v="67358.75"/>
  </r>
  <r>
    <x v="6"/>
    <x v="51"/>
    <x v="51"/>
    <x v="4"/>
    <s v="62"/>
    <s v="624"/>
    <s v="Elementos de transporte."/>
    <n v="596000"/>
    <n v="75000"/>
    <n v="671000"/>
    <n v="0"/>
    <n v="0"/>
    <n v="0"/>
  </r>
  <r>
    <x v="6"/>
    <x v="51"/>
    <x v="51"/>
    <x v="4"/>
    <s v="62"/>
    <s v="625"/>
    <s v="Mobiliario."/>
    <n v="13000"/>
    <n v="0"/>
    <n v="13000"/>
    <n v="0"/>
    <n v="0"/>
    <n v="0"/>
  </r>
  <r>
    <x v="6"/>
    <x v="51"/>
    <x v="51"/>
    <x v="4"/>
    <s v="62"/>
    <s v="626"/>
    <s v="Equipos para procesos de información."/>
    <n v="5000"/>
    <n v="0"/>
    <n v="5000"/>
    <n v="0"/>
    <n v="0"/>
    <n v="0"/>
  </r>
  <r>
    <x v="6"/>
    <x v="51"/>
    <x v="51"/>
    <x v="4"/>
    <s v="62"/>
    <s v="629"/>
    <s v="Otras inv nuevas asoc al funcionam operativo de los serv"/>
    <n v="50000"/>
    <n v="0"/>
    <n v="50000"/>
    <n v="0"/>
    <n v="0"/>
    <n v="0"/>
  </r>
  <r>
    <x v="6"/>
    <x v="51"/>
    <x v="51"/>
    <x v="4"/>
    <s v="63"/>
    <s v="632"/>
    <s v="Edificios y otras construcciones."/>
    <n v="200000"/>
    <n v="0"/>
    <n v="200000"/>
    <n v="0"/>
    <n v="0"/>
    <n v="0"/>
  </r>
  <r>
    <x v="6"/>
    <x v="52"/>
    <x v="52"/>
    <x v="4"/>
    <s v="60"/>
    <s v="609"/>
    <s v="Otras invers nuevas en infraest y bienes dest al uso gral"/>
    <n v="230000"/>
    <n v="21578.94"/>
    <n v="251578.94"/>
    <n v="21578.37"/>
    <n v="8.5771766110470132E-2"/>
    <n v="21578.37"/>
  </r>
  <r>
    <x v="6"/>
    <x v="52"/>
    <x v="52"/>
    <x v="4"/>
    <s v="61"/>
    <s v="619"/>
    <s v="Otras inver de reposic en infraest y bienes dest al uso gral"/>
    <n v="60000"/>
    <n v="122974.71"/>
    <n v="182974.71"/>
    <n v="0"/>
    <n v="0"/>
    <n v="0"/>
  </r>
  <r>
    <x v="6"/>
    <x v="53"/>
    <x v="53"/>
    <x v="0"/>
    <s v="12"/>
    <s v="12000"/>
    <s v="Sueldos del Grupo A1."/>
    <n v="59297"/>
    <n v="0"/>
    <n v="59297"/>
    <n v="8177.1"/>
    <n v="0.13790073696814342"/>
    <n v="8177.1"/>
  </r>
  <r>
    <x v="6"/>
    <x v="53"/>
    <x v="53"/>
    <x v="0"/>
    <s v="12"/>
    <s v="12001"/>
    <s v="Sueldos del Grupo A2."/>
    <n v="49970"/>
    <n v="0"/>
    <n v="49970"/>
    <n v="14625.41"/>
    <n v="0.29268381028617169"/>
    <n v="14625.41"/>
  </r>
  <r>
    <x v="6"/>
    <x v="53"/>
    <x v="53"/>
    <x v="0"/>
    <s v="12"/>
    <s v="12003"/>
    <s v="Sueldos del Grupo C1."/>
    <n v="19968"/>
    <n v="0"/>
    <n v="19968"/>
    <n v="5648.15"/>
    <n v="0.28286007612179487"/>
    <n v="5648.15"/>
  </r>
  <r>
    <x v="6"/>
    <x v="53"/>
    <x v="53"/>
    <x v="0"/>
    <s v="12"/>
    <s v="12004"/>
    <s v="Sueldos del Grupo C2."/>
    <n v="16925"/>
    <n v="0"/>
    <n v="16925"/>
    <n v="4842"/>
    <n v="0.28608567208271785"/>
    <n v="4842"/>
  </r>
  <r>
    <x v="6"/>
    <x v="53"/>
    <x v="53"/>
    <x v="0"/>
    <s v="12"/>
    <s v="12006"/>
    <s v="Trienios."/>
    <n v="29479"/>
    <n v="0"/>
    <n v="29479"/>
    <n v="8354.76"/>
    <n v="0.28341395569727601"/>
    <n v="8354.76"/>
  </r>
  <r>
    <x v="6"/>
    <x v="53"/>
    <x v="53"/>
    <x v="0"/>
    <s v="12"/>
    <s v="12100"/>
    <s v="Complemento de destino."/>
    <n v="82939"/>
    <n v="0"/>
    <n v="82939"/>
    <n v="18781.54"/>
    <n v="0.22645004159683624"/>
    <n v="18781.54"/>
  </r>
  <r>
    <x v="6"/>
    <x v="53"/>
    <x v="53"/>
    <x v="0"/>
    <s v="12"/>
    <s v="12101"/>
    <s v="Complemento específico."/>
    <n v="207042"/>
    <n v="0"/>
    <n v="207042"/>
    <n v="50710.77"/>
    <n v="0.24492986930188076"/>
    <n v="50710.77"/>
  </r>
  <r>
    <x v="6"/>
    <x v="53"/>
    <x v="53"/>
    <x v="0"/>
    <s v="12"/>
    <s v="12103"/>
    <s v="Otros complementos."/>
    <n v="14613"/>
    <n v="0"/>
    <n v="14613"/>
    <n v="3704.02"/>
    <n v="0.25347430370218299"/>
    <n v="3704.02"/>
  </r>
  <r>
    <x v="6"/>
    <x v="53"/>
    <x v="53"/>
    <x v="0"/>
    <s v="13"/>
    <s v="13000"/>
    <s v="Retribuciones básicas."/>
    <n v="44135"/>
    <n v="0"/>
    <n v="44135"/>
    <n v="3902"/>
    <n v="8.8410558513651302E-2"/>
    <n v="3902"/>
  </r>
  <r>
    <x v="6"/>
    <x v="53"/>
    <x v="53"/>
    <x v="0"/>
    <s v="13"/>
    <s v="13002"/>
    <s v="Otras remuneraciones."/>
    <n v="50160"/>
    <n v="0"/>
    <n v="50160"/>
    <n v="4136.88"/>
    <n v="8.2473684210526324E-2"/>
    <n v="4136.88"/>
  </r>
  <r>
    <x v="6"/>
    <x v="53"/>
    <x v="53"/>
    <x v="0"/>
    <s v="15"/>
    <s v="151"/>
    <s v="Gratificaciones."/>
    <n v="10000"/>
    <n v="0"/>
    <n v="10000"/>
    <n v="0"/>
    <n v="0"/>
    <n v="0"/>
  </r>
  <r>
    <x v="6"/>
    <x v="53"/>
    <x v="53"/>
    <x v="1"/>
    <s v="21"/>
    <s v="210"/>
    <s v="Infraestructuras y bienes naturales."/>
    <n v="2000"/>
    <n v="0"/>
    <n v="2000"/>
    <n v="0"/>
    <n v="0"/>
    <n v="0"/>
  </r>
  <r>
    <x v="6"/>
    <x v="53"/>
    <x v="53"/>
    <x v="1"/>
    <s v="21"/>
    <s v="214"/>
    <s v="Reparación de elementos de transporte."/>
    <n v="1200"/>
    <n v="0"/>
    <n v="1200"/>
    <n v="0"/>
    <n v="0"/>
    <n v="0"/>
  </r>
  <r>
    <x v="6"/>
    <x v="53"/>
    <x v="53"/>
    <x v="1"/>
    <s v="22"/>
    <s v="22100"/>
    <s v="Energía eléctrica."/>
    <n v="224000"/>
    <n v="0"/>
    <n v="224000"/>
    <n v="56621.98"/>
    <n v="0.25277669642857142"/>
    <n v="56621.98"/>
  </r>
  <r>
    <x v="6"/>
    <x v="53"/>
    <x v="53"/>
    <x v="1"/>
    <s v="22"/>
    <s v="22103"/>
    <s v="Combustibles y carburantes."/>
    <n v="2000"/>
    <n v="0"/>
    <n v="2000"/>
    <n v="438.22"/>
    <n v="0.21911000000000003"/>
    <n v="438.22"/>
  </r>
  <r>
    <x v="6"/>
    <x v="53"/>
    <x v="53"/>
    <x v="1"/>
    <s v="22"/>
    <s v="22104"/>
    <s v="Vestuario."/>
    <n v="1000"/>
    <n v="0"/>
    <n v="1000"/>
    <n v="0"/>
    <n v="0"/>
    <n v="0"/>
  </r>
  <r>
    <x v="6"/>
    <x v="53"/>
    <x v="53"/>
    <x v="1"/>
    <s v="22"/>
    <s v="22199"/>
    <s v="Otros suministros."/>
    <n v="1000"/>
    <n v="0"/>
    <n v="1000"/>
    <n v="0"/>
    <n v="0"/>
    <n v="0"/>
  </r>
  <r>
    <x v="6"/>
    <x v="53"/>
    <x v="53"/>
    <x v="1"/>
    <s v="22"/>
    <s v="22200"/>
    <s v="Servicios de Telecomunicaciones."/>
    <n v="2500"/>
    <n v="0"/>
    <n v="2500"/>
    <n v="0"/>
    <n v="0"/>
    <n v="0"/>
  </r>
  <r>
    <x v="6"/>
    <x v="53"/>
    <x v="53"/>
    <x v="1"/>
    <s v="22"/>
    <s v="224"/>
    <s v="Primas de seguros."/>
    <n v="300"/>
    <n v="0"/>
    <n v="300"/>
    <n v="0"/>
    <n v="0"/>
    <n v="0"/>
  </r>
  <r>
    <x v="6"/>
    <x v="53"/>
    <x v="53"/>
    <x v="1"/>
    <s v="22"/>
    <s v="225"/>
    <s v="Tributos."/>
    <n v="100"/>
    <n v="0"/>
    <n v="100"/>
    <n v="0"/>
    <n v="0"/>
    <n v="0"/>
  </r>
  <r>
    <x v="6"/>
    <x v="53"/>
    <x v="53"/>
    <x v="1"/>
    <s v="22"/>
    <s v="22602"/>
    <s v="Publicidad y propaganda."/>
    <n v="2000"/>
    <n v="0"/>
    <n v="2000"/>
    <n v="0"/>
    <n v="0"/>
    <n v="0"/>
  </r>
  <r>
    <x v="6"/>
    <x v="53"/>
    <x v="53"/>
    <x v="1"/>
    <s v="22"/>
    <s v="22606"/>
    <s v="Reuniones, conferencias y cursos."/>
    <n v="1500"/>
    <n v="0"/>
    <n v="1500"/>
    <n v="0"/>
    <n v="0"/>
    <n v="0"/>
  </r>
  <r>
    <x v="6"/>
    <x v="53"/>
    <x v="53"/>
    <x v="1"/>
    <s v="22"/>
    <s v="22699"/>
    <s v="Otros gastos diversos"/>
    <n v="15000"/>
    <n v="0"/>
    <n v="15000"/>
    <n v="4388.57"/>
    <n v="0.29257133333333329"/>
    <n v="4223.33"/>
  </r>
  <r>
    <x v="6"/>
    <x v="53"/>
    <x v="53"/>
    <x v="1"/>
    <s v="22"/>
    <s v="22706"/>
    <s v="Estudios y trabajos técnicos."/>
    <n v="20500"/>
    <n v="0"/>
    <n v="20500"/>
    <n v="0"/>
    <n v="0"/>
    <n v="0"/>
  </r>
  <r>
    <x v="6"/>
    <x v="53"/>
    <x v="53"/>
    <x v="1"/>
    <s v="22"/>
    <s v="22799"/>
    <s v="Otros trabajos realizados por otras empresas y profes."/>
    <n v="3600000"/>
    <n v="0"/>
    <n v="3600000"/>
    <n v="514615.32"/>
    <n v="0.14294870000000001"/>
    <n v="514615.32"/>
  </r>
  <r>
    <x v="6"/>
    <x v="53"/>
    <x v="53"/>
    <x v="1"/>
    <s v="23"/>
    <s v="23020"/>
    <s v="Dietas del personal no directivo"/>
    <n v="500"/>
    <n v="0"/>
    <n v="500"/>
    <n v="93.5"/>
    <n v="0.187"/>
    <n v="93.5"/>
  </r>
  <r>
    <x v="6"/>
    <x v="53"/>
    <x v="53"/>
    <x v="1"/>
    <s v="23"/>
    <s v="23120"/>
    <s v="Locomoción del personal no directivo."/>
    <n v="700"/>
    <n v="0"/>
    <n v="700"/>
    <n v="47.8"/>
    <n v="6.8285714285714283E-2"/>
    <n v="47.8"/>
  </r>
  <r>
    <x v="6"/>
    <x v="53"/>
    <x v="53"/>
    <x v="1"/>
    <s v="23"/>
    <s v="233"/>
    <s v="Otras indemnizaciones."/>
    <n v="0"/>
    <n v="0"/>
    <n v="0"/>
    <n v="0"/>
    <s v=" "/>
    <n v="0"/>
  </r>
  <r>
    <x v="6"/>
    <x v="53"/>
    <x v="53"/>
    <x v="5"/>
    <s v="35"/>
    <s v="352"/>
    <s v="Intereses de demora."/>
    <n v="100"/>
    <n v="0"/>
    <n v="100"/>
    <n v="0"/>
    <n v="0"/>
    <n v="0"/>
  </r>
  <r>
    <x v="6"/>
    <x v="53"/>
    <x v="53"/>
    <x v="2"/>
    <s v="47"/>
    <s v="479"/>
    <s v="Otras subvenciones a Empresas privadas."/>
    <n v="6000"/>
    <n v="0"/>
    <n v="6000"/>
    <n v="0"/>
    <n v="0"/>
    <n v="0"/>
  </r>
  <r>
    <x v="6"/>
    <x v="53"/>
    <x v="53"/>
    <x v="2"/>
    <s v="48"/>
    <s v="489"/>
    <s v="Otras transf. a Familias e Instituciones sin fines de lucro."/>
    <n v="4000"/>
    <n v="0"/>
    <n v="4000"/>
    <n v="0"/>
    <n v="0"/>
    <n v="0"/>
  </r>
  <r>
    <x v="6"/>
    <x v="53"/>
    <x v="53"/>
    <x v="4"/>
    <s v="61"/>
    <s v="619"/>
    <s v="Otras inver de reposic en infraest y bienes dest al uso gral"/>
    <n v="2212500"/>
    <n v="58654.44"/>
    <n v="2271154.44"/>
    <n v="360623.6"/>
    <n v="0.15878427008248722"/>
    <n v="333885.14"/>
  </r>
  <r>
    <x v="6"/>
    <x v="53"/>
    <x v="53"/>
    <x v="4"/>
    <s v="62"/>
    <s v="624"/>
    <s v="Elementos de transporte."/>
    <n v="0"/>
    <n v="348815.9"/>
    <n v="348815.9"/>
    <n v="0"/>
    <n v="0"/>
    <n v="0"/>
  </r>
  <r>
    <x v="6"/>
    <x v="54"/>
    <x v="54"/>
    <x v="0"/>
    <s v="12"/>
    <s v="12001"/>
    <s v="Sueldos del Grupo A2."/>
    <n v="13036"/>
    <n v="0"/>
    <n v="13036"/>
    <n v="2518.2800000000002"/>
    <n v="0.19317888922982512"/>
    <n v="2518.2800000000002"/>
  </r>
  <r>
    <x v="6"/>
    <x v="54"/>
    <x v="54"/>
    <x v="0"/>
    <s v="12"/>
    <s v="12006"/>
    <s v="Trienios."/>
    <n v="4727"/>
    <n v="0"/>
    <n v="4727"/>
    <n v="913.12"/>
    <n v="0.19317114448910513"/>
    <n v="913.12"/>
  </r>
  <r>
    <x v="6"/>
    <x v="54"/>
    <x v="54"/>
    <x v="0"/>
    <s v="12"/>
    <s v="12100"/>
    <s v="Complemento de destino."/>
    <n v="8243"/>
    <n v="0"/>
    <n v="8243"/>
    <n v="1530.75"/>
    <n v="0.18570302074487444"/>
    <n v="1530.75"/>
  </r>
  <r>
    <x v="6"/>
    <x v="54"/>
    <x v="54"/>
    <x v="0"/>
    <s v="12"/>
    <s v="12101"/>
    <s v="Complemento específico."/>
    <n v="23005"/>
    <n v="0"/>
    <n v="23005"/>
    <n v="9633.66"/>
    <n v="0.41876374701151925"/>
    <n v="9633.66"/>
  </r>
  <r>
    <x v="6"/>
    <x v="54"/>
    <x v="54"/>
    <x v="0"/>
    <s v="12"/>
    <s v="12103"/>
    <s v="Otros complementos."/>
    <n v="2037"/>
    <n v="0"/>
    <n v="2037"/>
    <n v="342.94"/>
    <n v="0.16835542464408443"/>
    <n v="342.94"/>
  </r>
  <r>
    <x v="6"/>
    <x v="54"/>
    <x v="54"/>
    <x v="0"/>
    <s v="15"/>
    <s v="151"/>
    <s v="Gratificaciones."/>
    <n v="6330"/>
    <n v="0"/>
    <n v="6330"/>
    <n v="562.04"/>
    <n v="8.8789889415481826E-2"/>
    <n v="562.04"/>
  </r>
  <r>
    <x v="6"/>
    <x v="54"/>
    <x v="54"/>
    <x v="1"/>
    <s v="20"/>
    <s v="203"/>
    <s v="Arrendamientos de maquinaria, instalaciones y utillaje."/>
    <n v="600"/>
    <n v="0"/>
    <n v="600"/>
    <n v="0"/>
    <n v="0"/>
    <n v="0"/>
  </r>
  <r>
    <x v="6"/>
    <x v="54"/>
    <x v="54"/>
    <x v="1"/>
    <s v="21"/>
    <s v="214"/>
    <s v="Reparación de elementos de transporte."/>
    <n v="1000"/>
    <n v="0"/>
    <n v="1000"/>
    <n v="0"/>
    <n v="0"/>
    <n v="0"/>
  </r>
  <r>
    <x v="6"/>
    <x v="54"/>
    <x v="54"/>
    <x v="1"/>
    <s v="22"/>
    <s v="22103"/>
    <s v="Combustibles y carburantes."/>
    <n v="600"/>
    <n v="0"/>
    <n v="600"/>
    <n v="0"/>
    <n v="0"/>
    <n v="0"/>
  </r>
  <r>
    <x v="6"/>
    <x v="54"/>
    <x v="54"/>
    <x v="1"/>
    <s v="22"/>
    <s v="22104"/>
    <s v="Vestuario."/>
    <n v="1000"/>
    <n v="0"/>
    <n v="1000"/>
    <n v="0"/>
    <n v="0"/>
    <n v="0"/>
  </r>
  <r>
    <x v="6"/>
    <x v="54"/>
    <x v="54"/>
    <x v="1"/>
    <s v="22"/>
    <s v="22699"/>
    <s v="Otros gastos diversos"/>
    <n v="250"/>
    <n v="0"/>
    <n v="250"/>
    <n v="48.49"/>
    <n v="0.19396000000000002"/>
    <n v="48.49"/>
  </r>
  <r>
    <x v="6"/>
    <x v="54"/>
    <x v="54"/>
    <x v="2"/>
    <s v="48"/>
    <s v="489"/>
    <s v="Otras transf. a Familias e Instituciones sin fines de lucro."/>
    <n v="28908"/>
    <n v="0"/>
    <n v="28908"/>
    <n v="0"/>
    <n v="0"/>
    <n v="0"/>
  </r>
  <r>
    <x v="6"/>
    <x v="55"/>
    <x v="55"/>
    <x v="0"/>
    <s v="12"/>
    <s v="12000"/>
    <s v="Sueldos del Grupo A1."/>
    <n v="14824"/>
    <n v="0"/>
    <n v="14824"/>
    <n v="4480.6000000000004"/>
    <n v="0.30225310307609282"/>
    <n v="4480.6000000000004"/>
  </r>
  <r>
    <x v="6"/>
    <x v="55"/>
    <x v="55"/>
    <x v="0"/>
    <s v="12"/>
    <s v="12001"/>
    <s v="Sueldos del Grupo A2."/>
    <n v="13036"/>
    <n v="0"/>
    <n v="13036"/>
    <n v="0"/>
    <n v="0"/>
    <n v="0"/>
  </r>
  <r>
    <x v="6"/>
    <x v="55"/>
    <x v="55"/>
    <x v="0"/>
    <s v="12"/>
    <s v="12003"/>
    <s v="Sueldos del Grupo C1."/>
    <n v="239612"/>
    <n v="0"/>
    <n v="239612"/>
    <n v="57620.85"/>
    <n v="0.24047564395773166"/>
    <n v="57620.85"/>
  </r>
  <r>
    <x v="6"/>
    <x v="55"/>
    <x v="55"/>
    <x v="0"/>
    <s v="12"/>
    <s v="12004"/>
    <s v="Sueldos del Grupo C2."/>
    <n v="1446827"/>
    <n v="0"/>
    <n v="1446827"/>
    <n v="295695.86"/>
    <n v="0.20437540908484567"/>
    <n v="295695.86"/>
  </r>
  <r>
    <x v="6"/>
    <x v="55"/>
    <x v="55"/>
    <x v="0"/>
    <s v="12"/>
    <s v="12006"/>
    <s v="Trienios."/>
    <n v="317243"/>
    <n v="0"/>
    <n v="317243"/>
    <n v="86740.39"/>
    <n v="0.27341939774872887"/>
    <n v="86740.39"/>
  </r>
  <r>
    <x v="6"/>
    <x v="55"/>
    <x v="55"/>
    <x v="0"/>
    <s v="12"/>
    <s v="12100"/>
    <s v="Complemento de destino."/>
    <n v="983415"/>
    <n v="0"/>
    <n v="983415"/>
    <n v="204025.5"/>
    <n v="0.20746632906758591"/>
    <n v="204025.5"/>
  </r>
  <r>
    <x v="6"/>
    <x v="55"/>
    <x v="55"/>
    <x v="0"/>
    <s v="12"/>
    <s v="12101"/>
    <s v="Complemento específico."/>
    <n v="3387710"/>
    <n v="0"/>
    <n v="3387710"/>
    <n v="848960.39"/>
    <n v="0.25060007792874833"/>
    <n v="848960.39"/>
  </r>
  <r>
    <x v="6"/>
    <x v="55"/>
    <x v="55"/>
    <x v="0"/>
    <s v="12"/>
    <s v="12103"/>
    <s v="Otros complementos."/>
    <n v="300446"/>
    <n v="0"/>
    <n v="300446"/>
    <n v="80362.34"/>
    <n v="0.26747681779754096"/>
    <n v="80362.34"/>
  </r>
  <r>
    <x v="6"/>
    <x v="55"/>
    <x v="55"/>
    <x v="0"/>
    <s v="12"/>
    <s v="124"/>
    <s v="Retrib. de funcionarios en prácticas."/>
    <n v="0"/>
    <n v="0"/>
    <n v="0"/>
    <n v="7505.16"/>
    <s v=" "/>
    <n v="7505.16"/>
  </r>
  <r>
    <x v="6"/>
    <x v="55"/>
    <x v="55"/>
    <x v="0"/>
    <s v="15"/>
    <s v="150"/>
    <s v="Productividad."/>
    <n v="650000"/>
    <n v="0"/>
    <n v="650000"/>
    <n v="160246.44"/>
    <n v="0.24653298461538461"/>
    <n v="160246.44"/>
  </r>
  <r>
    <x v="6"/>
    <x v="55"/>
    <x v="55"/>
    <x v="0"/>
    <s v="15"/>
    <s v="151"/>
    <s v="Gratificaciones."/>
    <n v="300000"/>
    <n v="0"/>
    <n v="300000"/>
    <n v="112055.97"/>
    <n v="0.37351990000000002"/>
    <n v="112055.97"/>
  </r>
  <r>
    <x v="6"/>
    <x v="55"/>
    <x v="55"/>
    <x v="0"/>
    <s v="16"/>
    <s v="16200"/>
    <s v="Formación y perfeccionamiento del personal."/>
    <n v="30000"/>
    <n v="0"/>
    <n v="30000"/>
    <n v="0"/>
    <n v="0"/>
    <n v="0"/>
  </r>
  <r>
    <x v="6"/>
    <x v="55"/>
    <x v="55"/>
    <x v="1"/>
    <s v="20"/>
    <s v="203"/>
    <s v="Arrendamientos de maquinaria, instalaciones y utillaje."/>
    <n v="1321"/>
    <n v="0"/>
    <n v="1321"/>
    <n v="0"/>
    <n v="0"/>
    <n v="0"/>
  </r>
  <r>
    <x v="6"/>
    <x v="55"/>
    <x v="55"/>
    <x v="1"/>
    <s v="20"/>
    <s v="204"/>
    <s v="Arrendamientos de material de transporte."/>
    <n v="233"/>
    <n v="0"/>
    <n v="233"/>
    <n v="0"/>
    <n v="0"/>
    <n v="0"/>
  </r>
  <r>
    <x v="6"/>
    <x v="55"/>
    <x v="55"/>
    <x v="1"/>
    <s v="21"/>
    <s v="212"/>
    <s v="Reparación de edificios y otras construcciones."/>
    <n v="959"/>
    <n v="0"/>
    <n v="959"/>
    <n v="1090.58"/>
    <n v="1.1372054223149113"/>
    <n v="1090.58"/>
  </r>
  <r>
    <x v="6"/>
    <x v="55"/>
    <x v="55"/>
    <x v="1"/>
    <s v="21"/>
    <s v="213"/>
    <s v="Reparación de maquinaria, instalaciones técnicas y utillaje."/>
    <n v="36669"/>
    <n v="0"/>
    <n v="36669"/>
    <n v="3829.19"/>
    <n v="0.10442580926668303"/>
    <n v="3283.87"/>
  </r>
  <r>
    <x v="6"/>
    <x v="55"/>
    <x v="55"/>
    <x v="1"/>
    <s v="21"/>
    <s v="214"/>
    <s v="Reparación de elementos de transporte."/>
    <n v="46889"/>
    <n v="0"/>
    <n v="46889"/>
    <n v="2469.85"/>
    <n v="5.2674401245494676E-2"/>
    <n v="2034.25"/>
  </r>
  <r>
    <x v="6"/>
    <x v="55"/>
    <x v="55"/>
    <x v="1"/>
    <s v="22"/>
    <s v="22001"/>
    <s v="Prensa, revistas, libros y otras publicaciones."/>
    <n v="0"/>
    <n v="0"/>
    <n v="0"/>
    <n v="0"/>
    <s v=" "/>
    <n v="0"/>
  </r>
  <r>
    <x v="6"/>
    <x v="55"/>
    <x v="55"/>
    <x v="1"/>
    <s v="22"/>
    <s v="22100"/>
    <s v="Energía eléctrica."/>
    <n v="40000"/>
    <n v="0"/>
    <n v="40000"/>
    <n v="13611.84"/>
    <n v="0.34029599999999999"/>
    <n v="11035.03"/>
  </r>
  <r>
    <x v="6"/>
    <x v="55"/>
    <x v="55"/>
    <x v="1"/>
    <s v="22"/>
    <s v="22102"/>
    <s v="Gas."/>
    <n v="45000"/>
    <n v="0"/>
    <n v="45000"/>
    <n v="11762.53"/>
    <n v="0.2613895555555556"/>
    <n v="9029.85"/>
  </r>
  <r>
    <x v="6"/>
    <x v="55"/>
    <x v="55"/>
    <x v="1"/>
    <s v="22"/>
    <s v="22103"/>
    <s v="Combustibles y carburantes."/>
    <n v="40000"/>
    <n v="0"/>
    <n v="40000"/>
    <n v="9834.9500000000007"/>
    <n v="0.24587375000000003"/>
    <n v="9834.9500000000007"/>
  </r>
  <r>
    <x v="6"/>
    <x v="55"/>
    <x v="55"/>
    <x v="1"/>
    <s v="22"/>
    <s v="22104"/>
    <s v="Vestuario."/>
    <n v="98697"/>
    <n v="0"/>
    <n v="98697"/>
    <n v="11187.04"/>
    <n v="0.11334731552124179"/>
    <n v="10900.46"/>
  </r>
  <r>
    <x v="6"/>
    <x v="55"/>
    <x v="55"/>
    <x v="1"/>
    <s v="22"/>
    <s v="22105"/>
    <s v="Productos alimenticios."/>
    <n v="0"/>
    <n v="0"/>
    <n v="0"/>
    <n v="36.799999999999997"/>
    <s v=" "/>
    <n v="36.799999999999997"/>
  </r>
  <r>
    <x v="6"/>
    <x v="55"/>
    <x v="55"/>
    <x v="1"/>
    <s v="22"/>
    <s v="22106"/>
    <s v="Productos farmacéuticos y material sanitario."/>
    <n v="372"/>
    <n v="0"/>
    <n v="372"/>
    <n v="194.81"/>
    <n v="0.52368279569892473"/>
    <n v="194.81"/>
  </r>
  <r>
    <x v="6"/>
    <x v="55"/>
    <x v="55"/>
    <x v="1"/>
    <s v="22"/>
    <s v="22110"/>
    <s v="Productos de limpieza y aseo."/>
    <n v="2796"/>
    <n v="0"/>
    <n v="2796"/>
    <n v="46.46"/>
    <n v="1.6616595135908442E-2"/>
    <n v="46.46"/>
  </r>
  <r>
    <x v="6"/>
    <x v="55"/>
    <x v="55"/>
    <x v="1"/>
    <s v="22"/>
    <s v="22199"/>
    <s v="Otros suministros."/>
    <n v="47856"/>
    <n v="10000"/>
    <n v="57856"/>
    <n v="8322.84"/>
    <n v="0.14385439712389381"/>
    <n v="6946.58"/>
  </r>
  <r>
    <x v="6"/>
    <x v="55"/>
    <x v="55"/>
    <x v="1"/>
    <s v="22"/>
    <s v="22200"/>
    <s v="Servicios de Telecomunicaciones."/>
    <n v="2000"/>
    <n v="0"/>
    <n v="2000"/>
    <n v="411.24"/>
    <n v="0.20562"/>
    <n v="411.24"/>
  </r>
  <r>
    <x v="6"/>
    <x v="55"/>
    <x v="55"/>
    <x v="1"/>
    <s v="22"/>
    <s v="22602"/>
    <s v="Publicidad y propaganda."/>
    <n v="1796"/>
    <n v="0"/>
    <n v="1796"/>
    <n v="495.69"/>
    <n v="0.27599665924276168"/>
    <n v="495.69"/>
  </r>
  <r>
    <x v="6"/>
    <x v="55"/>
    <x v="55"/>
    <x v="1"/>
    <s v="22"/>
    <s v="22609"/>
    <s v="Actividades culturales y deportivas"/>
    <n v="549"/>
    <n v="0"/>
    <n v="549"/>
    <n v="0"/>
    <n v="0"/>
    <n v="0"/>
  </r>
  <r>
    <x v="6"/>
    <x v="55"/>
    <x v="55"/>
    <x v="1"/>
    <s v="22"/>
    <s v="22699"/>
    <s v="Otros gastos diversos"/>
    <n v="5312"/>
    <n v="0"/>
    <n v="5312"/>
    <n v="2332.46"/>
    <n v="0.43909262048192771"/>
    <n v="1845.92"/>
  </r>
  <r>
    <x v="6"/>
    <x v="55"/>
    <x v="55"/>
    <x v="1"/>
    <s v="22"/>
    <s v="22700"/>
    <s v="Limpieza y aseo."/>
    <n v="60000"/>
    <n v="7000"/>
    <n v="67000"/>
    <n v="14992.47"/>
    <n v="0.22376820895522387"/>
    <n v="14992.47"/>
  </r>
  <r>
    <x v="6"/>
    <x v="55"/>
    <x v="55"/>
    <x v="1"/>
    <s v="23"/>
    <s v="23020"/>
    <s v="Dietas del personal no directivo"/>
    <n v="466"/>
    <n v="0"/>
    <n v="466"/>
    <n v="0"/>
    <n v="0"/>
    <n v="0"/>
  </r>
  <r>
    <x v="6"/>
    <x v="55"/>
    <x v="55"/>
    <x v="1"/>
    <s v="23"/>
    <s v="23120"/>
    <s v="Locomoción del personal no directivo."/>
    <n v="466"/>
    <n v="0"/>
    <n v="466"/>
    <n v="0"/>
    <n v="0"/>
    <n v="0"/>
  </r>
  <r>
    <x v="6"/>
    <x v="55"/>
    <x v="55"/>
    <x v="4"/>
    <s v="62"/>
    <s v="623"/>
    <s v="Maquinaria, instalaciones técnicas y utillaje."/>
    <n v="300000"/>
    <n v="0"/>
    <n v="300000"/>
    <n v="59646.91"/>
    <n v="0.19882303333333334"/>
    <n v="27033.61"/>
  </r>
  <r>
    <x v="6"/>
    <x v="55"/>
    <x v="55"/>
    <x v="4"/>
    <s v="62"/>
    <s v="624"/>
    <s v="Elementos de transporte."/>
    <n v="740000"/>
    <n v="-125524.23"/>
    <n v="614475.77"/>
    <n v="19899"/>
    <n v="3.2383701638878291E-2"/>
    <n v="0"/>
  </r>
  <r>
    <x v="6"/>
    <x v="55"/>
    <x v="55"/>
    <x v="4"/>
    <s v="62"/>
    <s v="625"/>
    <s v="Mobiliario."/>
    <n v="50000"/>
    <n v="0"/>
    <n v="50000"/>
    <n v="0"/>
    <n v="0"/>
    <n v="0"/>
  </r>
  <r>
    <x v="6"/>
    <x v="55"/>
    <x v="55"/>
    <x v="4"/>
    <s v="62"/>
    <s v="626"/>
    <s v="Equipos para procesos de información."/>
    <n v="50000"/>
    <n v="-17000"/>
    <n v="33000"/>
    <n v="1125.93"/>
    <n v="3.4119090909090911E-2"/>
    <n v="1125.93"/>
  </r>
  <r>
    <x v="6"/>
    <x v="55"/>
    <x v="55"/>
    <x v="4"/>
    <s v="63"/>
    <s v="632"/>
    <s v="Edificios y otras construcciones."/>
    <n v="60000"/>
    <n v="150000"/>
    <n v="210000"/>
    <n v="109822.37"/>
    <n v="0.5229636666666666"/>
    <n v="93578.25"/>
  </r>
  <r>
    <x v="6"/>
    <x v="55"/>
    <x v="55"/>
    <x v="4"/>
    <s v="63"/>
    <s v="633"/>
    <s v="Maquinaria, instalaciones técnicas y utillaje."/>
    <n v="40000"/>
    <n v="0"/>
    <n v="40000"/>
    <n v="0"/>
    <n v="0"/>
    <n v="0"/>
  </r>
  <r>
    <x v="6"/>
    <x v="56"/>
    <x v="56"/>
    <x v="2"/>
    <s v="44"/>
    <s v="44901"/>
    <s v="Aportación corriente a AUVASA"/>
    <n v="14114000"/>
    <n v="0"/>
    <n v="14114000"/>
    <n v="5875000"/>
    <n v="0.41625336545274194"/>
    <n v="5875000"/>
  </r>
  <r>
    <x v="6"/>
    <x v="56"/>
    <x v="56"/>
    <x v="6"/>
    <s v="74"/>
    <s v="74901"/>
    <s v="Aportación de capital a AUVASA"/>
    <n v="2510000"/>
    <n v="0"/>
    <n v="2510000"/>
    <n v="0"/>
    <n v="0"/>
    <n v="0"/>
  </r>
  <r>
    <x v="6"/>
    <x v="57"/>
    <x v="57"/>
    <x v="4"/>
    <s v="63"/>
    <s v="632"/>
    <s v="Edificios y otras construcciones."/>
    <n v="0"/>
    <n v="778804.1"/>
    <n v="778804.1"/>
    <n v="14296.82"/>
    <n v="1.835740207325565E-2"/>
    <n v="0"/>
  </r>
  <r>
    <x v="7"/>
    <x v="58"/>
    <x v="58"/>
    <x v="0"/>
    <s v="12"/>
    <s v="12000"/>
    <s v="Sueldos del Grupo A1."/>
    <n v="44473"/>
    <n v="0"/>
    <n v="44473"/>
    <n v="13441.8"/>
    <n v="0.30224630674791447"/>
    <n v="13441.8"/>
  </r>
  <r>
    <x v="7"/>
    <x v="58"/>
    <x v="58"/>
    <x v="0"/>
    <s v="12"/>
    <s v="12001"/>
    <s v="Sueldos del Grupo A2."/>
    <n v="13036"/>
    <n v="0"/>
    <n v="13036"/>
    <n v="3874.28"/>
    <n v="0.29719852715556921"/>
    <n v="3874.28"/>
  </r>
  <r>
    <x v="7"/>
    <x v="58"/>
    <x v="58"/>
    <x v="0"/>
    <s v="12"/>
    <s v="12003"/>
    <s v="Sueldos del Grupo C1."/>
    <n v="29951"/>
    <n v="0"/>
    <n v="29951"/>
    <n v="7926.81"/>
    <n v="0.26465927681880408"/>
    <n v="7926.81"/>
  </r>
  <r>
    <x v="7"/>
    <x v="58"/>
    <x v="58"/>
    <x v="0"/>
    <s v="12"/>
    <s v="12006"/>
    <s v="Trienios."/>
    <n v="26495"/>
    <n v="0"/>
    <n v="26495"/>
    <n v="7624.28"/>
    <n v="0.28776297414606528"/>
    <n v="7624.28"/>
  </r>
  <r>
    <x v="7"/>
    <x v="58"/>
    <x v="58"/>
    <x v="0"/>
    <s v="12"/>
    <s v="12100"/>
    <s v="Complemento de destino."/>
    <n v="65128"/>
    <n v="0"/>
    <n v="65128"/>
    <n v="18169.509999999998"/>
    <n v="0.27898154403635916"/>
    <n v="18169.509999999998"/>
  </r>
  <r>
    <x v="7"/>
    <x v="58"/>
    <x v="58"/>
    <x v="0"/>
    <s v="12"/>
    <s v="12101"/>
    <s v="Complemento específico."/>
    <n v="158052"/>
    <n v="0"/>
    <n v="158052"/>
    <n v="46408.53"/>
    <n v="0.29362823627666845"/>
    <n v="46408.53"/>
  </r>
  <r>
    <x v="7"/>
    <x v="58"/>
    <x v="58"/>
    <x v="0"/>
    <s v="12"/>
    <s v="12103"/>
    <s v="Otros complementos."/>
    <n v="12887"/>
    <n v="0"/>
    <n v="12887"/>
    <n v="3278.9"/>
    <n v="0.25443470163730891"/>
    <n v="3278.9"/>
  </r>
  <r>
    <x v="7"/>
    <x v="58"/>
    <x v="58"/>
    <x v="1"/>
    <s v="21"/>
    <s v="213"/>
    <s v="Reparación de maquinaria, instalaciones técnicas y utillaje."/>
    <n v="5000"/>
    <n v="0"/>
    <n v="5000"/>
    <n v="603.24"/>
    <n v="0.12064800000000001"/>
    <n v="603.24"/>
  </r>
  <r>
    <x v="7"/>
    <x v="58"/>
    <x v="58"/>
    <x v="1"/>
    <s v="22"/>
    <s v="223"/>
    <s v="Transportes."/>
    <n v="500"/>
    <n v="0"/>
    <n v="500"/>
    <n v="0"/>
    <n v="0"/>
    <n v="0"/>
  </r>
  <r>
    <x v="7"/>
    <x v="58"/>
    <x v="58"/>
    <x v="1"/>
    <s v="22"/>
    <s v="22699"/>
    <s v="Otros gastos diversos"/>
    <n v="30000"/>
    <n v="0"/>
    <n v="30000"/>
    <n v="0"/>
    <n v="0"/>
    <n v="0"/>
  </r>
  <r>
    <x v="7"/>
    <x v="58"/>
    <x v="58"/>
    <x v="1"/>
    <s v="22"/>
    <s v="22706"/>
    <s v="Estudios y trabajos técnicos."/>
    <n v="92591"/>
    <n v="0"/>
    <n v="92591"/>
    <n v="18452.490000000002"/>
    <n v="0.19929031979350045"/>
    <n v="0"/>
  </r>
  <r>
    <x v="7"/>
    <x v="58"/>
    <x v="58"/>
    <x v="1"/>
    <s v="22"/>
    <s v="22799"/>
    <s v="Otros trabajos realizados por otras empresas y profes."/>
    <n v="30920"/>
    <n v="0"/>
    <n v="30920"/>
    <n v="5445"/>
    <n v="0.17609961190168175"/>
    <n v="5445"/>
  </r>
  <r>
    <x v="7"/>
    <x v="58"/>
    <x v="58"/>
    <x v="1"/>
    <s v="23"/>
    <s v="23020"/>
    <s v="Dietas del personal no directivo"/>
    <n v="1000"/>
    <n v="0"/>
    <n v="1000"/>
    <n v="224.09"/>
    <n v="0.22409000000000001"/>
    <n v="224.09"/>
  </r>
  <r>
    <x v="7"/>
    <x v="58"/>
    <x v="58"/>
    <x v="1"/>
    <s v="23"/>
    <s v="23120"/>
    <s v="Locomoción del personal no directivo."/>
    <n v="1300"/>
    <n v="0"/>
    <n v="1300"/>
    <n v="628.91999999999996"/>
    <n v="0.48378461538461537"/>
    <n v="628.91999999999996"/>
  </r>
  <r>
    <x v="7"/>
    <x v="58"/>
    <x v="58"/>
    <x v="3"/>
    <s v="82"/>
    <s v="82091"/>
    <s v="Anticipos a entidades del sector público municipal"/>
    <n v="100000"/>
    <n v="0"/>
    <n v="100000"/>
    <n v="0"/>
    <n v="0"/>
    <n v="0"/>
  </r>
  <r>
    <x v="7"/>
    <x v="58"/>
    <x v="58"/>
    <x v="3"/>
    <s v="83"/>
    <s v="83000"/>
    <s v="Anuncios por cuenta de particulares"/>
    <n v="3000"/>
    <n v="0"/>
    <n v="3000"/>
    <n v="314.39999999999998"/>
    <n v="0.10479999999999999"/>
    <n v="151.19999999999999"/>
  </r>
  <r>
    <x v="7"/>
    <x v="59"/>
    <x v="59"/>
    <x v="0"/>
    <s v="12"/>
    <s v="12001"/>
    <s v="Sueldos del Grupo A2."/>
    <n v="13036"/>
    <n v="0"/>
    <n v="13036"/>
    <n v="3874.28"/>
    <n v="0.29719852715556921"/>
    <n v="3874.28"/>
  </r>
  <r>
    <x v="7"/>
    <x v="59"/>
    <x v="59"/>
    <x v="0"/>
    <s v="12"/>
    <s v="12003"/>
    <s v="Sueldos del Grupo C1."/>
    <n v="29951"/>
    <n v="0"/>
    <n v="29951"/>
    <n v="8726.76"/>
    <n v="0.29136790090481118"/>
    <n v="8726.76"/>
  </r>
  <r>
    <x v="7"/>
    <x v="59"/>
    <x v="59"/>
    <x v="0"/>
    <s v="12"/>
    <s v="12006"/>
    <s v="Trienios."/>
    <n v="13633"/>
    <n v="0"/>
    <n v="13633"/>
    <n v="4100.8"/>
    <n v="0.30079953055086922"/>
    <n v="4100.8"/>
  </r>
  <r>
    <x v="7"/>
    <x v="59"/>
    <x v="59"/>
    <x v="0"/>
    <s v="12"/>
    <s v="12100"/>
    <s v="Complemento de destino."/>
    <n v="28525"/>
    <n v="0"/>
    <n v="28525"/>
    <n v="8149.96"/>
    <n v="0.28571288343558282"/>
    <n v="8149.96"/>
  </r>
  <r>
    <x v="7"/>
    <x v="59"/>
    <x v="59"/>
    <x v="0"/>
    <s v="12"/>
    <s v="12101"/>
    <s v="Complemento específico."/>
    <n v="63019"/>
    <n v="0"/>
    <n v="63019"/>
    <n v="18005.52"/>
    <n v="0.28571573652390547"/>
    <n v="18005.52"/>
  </r>
  <r>
    <x v="7"/>
    <x v="59"/>
    <x v="59"/>
    <x v="0"/>
    <s v="12"/>
    <s v="12103"/>
    <s v="Otros complementos."/>
    <n v="6270"/>
    <n v="0"/>
    <n v="6270"/>
    <n v="1739.2"/>
    <n v="0.27738437001594896"/>
    <n v="1739.2"/>
  </r>
  <r>
    <x v="7"/>
    <x v="59"/>
    <x v="59"/>
    <x v="1"/>
    <s v="21"/>
    <s v="213"/>
    <s v="Reparación de maquinaria, instalaciones técnicas y utillaje."/>
    <n v="2152"/>
    <n v="0"/>
    <n v="2152"/>
    <n v="487.99"/>
    <n v="0.22676115241635689"/>
    <n v="487.99"/>
  </r>
  <r>
    <x v="7"/>
    <x v="59"/>
    <x v="59"/>
    <x v="1"/>
    <s v="22"/>
    <s v="22100"/>
    <s v="Energía eléctrica."/>
    <n v="90000"/>
    <n v="0"/>
    <n v="90000"/>
    <n v="20680.150000000001"/>
    <n v="0.22977944444444445"/>
    <n v="20590.419999999998"/>
  </r>
  <r>
    <x v="7"/>
    <x v="59"/>
    <x v="59"/>
    <x v="1"/>
    <s v="22"/>
    <s v="22199"/>
    <s v="Otros suministros."/>
    <n v="500"/>
    <n v="0"/>
    <n v="500"/>
    <n v="0"/>
    <n v="0"/>
    <n v="0"/>
  </r>
  <r>
    <x v="7"/>
    <x v="59"/>
    <x v="59"/>
    <x v="1"/>
    <s v="22"/>
    <s v="22602"/>
    <s v="Publicidad y propaganda."/>
    <n v="5000"/>
    <n v="0"/>
    <n v="5000"/>
    <n v="0"/>
    <n v="0"/>
    <n v="0"/>
  </r>
  <r>
    <x v="7"/>
    <x v="59"/>
    <x v="59"/>
    <x v="1"/>
    <s v="22"/>
    <s v="22609"/>
    <s v="Actividades culturales y deportivas"/>
    <n v="400000"/>
    <n v="-51550"/>
    <n v="348450"/>
    <n v="35067.93"/>
    <n v="0.10063977615152819"/>
    <n v="31567.93"/>
  </r>
  <r>
    <x v="7"/>
    <x v="59"/>
    <x v="59"/>
    <x v="1"/>
    <s v="22"/>
    <s v="22699"/>
    <s v="Otros gastos diversos"/>
    <n v="200600"/>
    <n v="0"/>
    <n v="200600"/>
    <n v="4883.5600000000004"/>
    <n v="2.4344765702891329E-2"/>
    <n v="4883.5600000000004"/>
  </r>
  <r>
    <x v="7"/>
    <x v="59"/>
    <x v="59"/>
    <x v="1"/>
    <s v="22"/>
    <s v="22700"/>
    <s v="Limpieza y aseo."/>
    <n v="9000"/>
    <n v="0"/>
    <n v="9000"/>
    <n v="1604.49"/>
    <n v="0.17827666666666667"/>
    <n v="1604.49"/>
  </r>
  <r>
    <x v="7"/>
    <x v="59"/>
    <x v="59"/>
    <x v="1"/>
    <s v="22"/>
    <s v="22799"/>
    <s v="Otros trabajos realizados por otras empresas y profes."/>
    <n v="134100"/>
    <n v="0"/>
    <n v="134100"/>
    <n v="13281.01"/>
    <n v="9.9038105891126021E-2"/>
    <n v="13281.01"/>
  </r>
  <r>
    <x v="7"/>
    <x v="59"/>
    <x v="59"/>
    <x v="2"/>
    <s v="41"/>
    <s v="411"/>
    <s v="Transf. corriente a la F.M. Cultura"/>
    <n v="6167009"/>
    <n v="0"/>
    <n v="6167009"/>
    <n v="822000"/>
    <n v="0.13328989790674864"/>
    <n v="822000"/>
  </r>
  <r>
    <x v="7"/>
    <x v="59"/>
    <x v="59"/>
    <x v="2"/>
    <s v="41"/>
    <s v="413"/>
    <s v="Transf. corriente a la F.M. SEMINCI"/>
    <n v="1307064"/>
    <n v="0"/>
    <n v="1307064"/>
    <n v="400000"/>
    <n v="0.30602939106271765"/>
    <n v="400000"/>
  </r>
  <r>
    <x v="7"/>
    <x v="59"/>
    <x v="59"/>
    <x v="2"/>
    <s v="47"/>
    <s v="479"/>
    <s v="Otras subvenciones a Empresas privadas."/>
    <n v="70000"/>
    <n v="0"/>
    <n v="70000"/>
    <n v="0"/>
    <n v="0"/>
    <n v="0"/>
  </r>
  <r>
    <x v="7"/>
    <x v="59"/>
    <x v="59"/>
    <x v="2"/>
    <s v="48"/>
    <s v="481"/>
    <s v="Premios, becas, etc."/>
    <n v="21000"/>
    <n v="0"/>
    <n v="21000"/>
    <n v="0"/>
    <n v="0"/>
    <n v="0"/>
  </r>
  <r>
    <x v="7"/>
    <x v="59"/>
    <x v="59"/>
    <x v="2"/>
    <s v="48"/>
    <s v="482"/>
    <s v="Transf. a fundaciones, instituciones y otras entidades"/>
    <n v="3724902"/>
    <n v="0"/>
    <n v="3724902"/>
    <n v="1291826"/>
    <n v="0.3468080502520603"/>
    <n v="1291826"/>
  </r>
  <r>
    <x v="7"/>
    <x v="59"/>
    <x v="59"/>
    <x v="2"/>
    <s v="48"/>
    <s v="489"/>
    <s v="Otras transf. a Familias e Instituciones sin fines de lucro."/>
    <n v="241470"/>
    <n v="51550"/>
    <n v="293020"/>
    <n v="238920"/>
    <n v="0.81537096443928747"/>
    <n v="168920"/>
  </r>
  <r>
    <x v="7"/>
    <x v="59"/>
    <x v="59"/>
    <x v="6"/>
    <s v="71"/>
    <s v="711"/>
    <s v="Aportación capital a F.M. Cultura"/>
    <n v="40000"/>
    <n v="0"/>
    <n v="40000"/>
    <n v="0"/>
    <n v="0"/>
    <n v="0"/>
  </r>
  <r>
    <x v="7"/>
    <x v="59"/>
    <x v="59"/>
    <x v="6"/>
    <s v="77"/>
    <s v="771"/>
    <s v="A empresas privadas."/>
    <n v="12000"/>
    <n v="0"/>
    <n v="12000"/>
    <n v="0"/>
    <n v="0"/>
    <n v="0"/>
  </r>
  <r>
    <x v="7"/>
    <x v="59"/>
    <x v="59"/>
    <x v="6"/>
    <s v="78"/>
    <s v="789"/>
    <s v="Tran. capital a familias e instituciones sin fines de lucro."/>
    <n v="80000"/>
    <n v="0"/>
    <n v="80000"/>
    <n v="0"/>
    <n v="0"/>
    <n v="0"/>
  </r>
  <r>
    <x v="7"/>
    <x v="60"/>
    <x v="60"/>
    <x v="1"/>
    <s v="22"/>
    <s v="22100"/>
    <s v="Energía eléctrica."/>
    <n v="2000"/>
    <n v="0"/>
    <n v="2000"/>
    <n v="343.56"/>
    <n v="0.17177999999999999"/>
    <n v="343.56"/>
  </r>
  <r>
    <x v="7"/>
    <x v="60"/>
    <x v="60"/>
    <x v="1"/>
    <s v="22"/>
    <s v="22200"/>
    <s v="Servicios de Telecomunicaciones."/>
    <n v="3700"/>
    <n v="0"/>
    <n v="3700"/>
    <n v="746.37"/>
    <n v="0.20172162162162163"/>
    <n v="497.58"/>
  </r>
  <r>
    <x v="7"/>
    <x v="60"/>
    <x v="60"/>
    <x v="1"/>
    <s v="22"/>
    <s v="22602"/>
    <s v="Publicidad y propaganda."/>
    <n v="4000"/>
    <n v="0"/>
    <n v="4000"/>
    <n v="363"/>
    <n v="9.0749999999999997E-2"/>
    <n v="363"/>
  </r>
  <r>
    <x v="7"/>
    <x v="60"/>
    <x v="60"/>
    <x v="1"/>
    <s v="22"/>
    <s v="22609"/>
    <s v="Actividades culturales y deportivas"/>
    <n v="5000"/>
    <n v="0"/>
    <n v="5000"/>
    <n v="0"/>
    <n v="0"/>
    <n v="0"/>
  </r>
  <r>
    <x v="7"/>
    <x v="60"/>
    <x v="60"/>
    <x v="1"/>
    <s v="22"/>
    <s v="22699"/>
    <s v="Otros gastos diversos"/>
    <n v="49020"/>
    <n v="0"/>
    <n v="49020"/>
    <n v="5750.74"/>
    <n v="0.11731415748674009"/>
    <n v="5750.74"/>
  </r>
  <r>
    <x v="7"/>
    <x v="60"/>
    <x v="60"/>
    <x v="1"/>
    <s v="22"/>
    <s v="22799"/>
    <s v="Otros trabajos realizados por otras empresas y profes."/>
    <n v="239000"/>
    <n v="0"/>
    <n v="239000"/>
    <n v="4706.8999999999996"/>
    <n v="1.9694142259414224E-2"/>
    <n v="2601.5"/>
  </r>
  <r>
    <x v="7"/>
    <x v="60"/>
    <x v="60"/>
    <x v="2"/>
    <s v="44"/>
    <s v="44902"/>
    <s v="Aportación corriente a la sociedad mixta de Turismo"/>
    <n v="2247000"/>
    <n v="0"/>
    <n v="2247000"/>
    <n v="1247000"/>
    <n v="0.55496217178460172"/>
    <n v="1247000"/>
  </r>
  <r>
    <x v="7"/>
    <x v="60"/>
    <x v="60"/>
    <x v="2"/>
    <s v="48"/>
    <s v="489"/>
    <s v="Otras transf. a Familias e Instituciones sin fines de lucro."/>
    <n v="222000"/>
    <n v="0"/>
    <n v="222000"/>
    <n v="0"/>
    <n v="0"/>
    <n v="0"/>
  </r>
  <r>
    <x v="7"/>
    <x v="60"/>
    <x v="60"/>
    <x v="6"/>
    <s v="74"/>
    <s v="74902"/>
    <s v="Aportación de capital a la sociedad mixta de Turismo"/>
    <n v="10000"/>
    <n v="0"/>
    <n v="10000"/>
    <n v="10000"/>
    <n v="1"/>
    <n v="10000"/>
  </r>
  <r>
    <x v="7"/>
    <x v="61"/>
    <x v="61"/>
    <x v="4"/>
    <s v="63"/>
    <s v="632"/>
    <s v="Edificios y otras construcciones."/>
    <n v="0"/>
    <n v="142553.10999999999"/>
    <n v="142553.10999999999"/>
    <n v="140909.82999999999"/>
    <n v="0.98847250684323895"/>
    <n v="140909.82999999999"/>
  </r>
  <r>
    <x v="8"/>
    <x v="62"/>
    <x v="62"/>
    <x v="0"/>
    <s v="12"/>
    <s v="12000"/>
    <s v="Sueldos del Grupo A1."/>
    <n v="59297"/>
    <n v="0"/>
    <n v="59297"/>
    <n v="8961.2000000000007"/>
    <n v="0.15112400290065267"/>
    <n v="8961.2000000000007"/>
  </r>
  <r>
    <x v="8"/>
    <x v="62"/>
    <x v="62"/>
    <x v="0"/>
    <s v="12"/>
    <s v="12001"/>
    <s v="Sueldos del Grupo A2."/>
    <n v="469282"/>
    <n v="0"/>
    <n v="469282"/>
    <n v="113567.94"/>
    <n v="0.24200361403164836"/>
    <n v="113567.94"/>
  </r>
  <r>
    <x v="8"/>
    <x v="62"/>
    <x v="62"/>
    <x v="0"/>
    <s v="12"/>
    <s v="12003"/>
    <s v="Sueldos del Grupo C1."/>
    <n v="79871"/>
    <n v="0"/>
    <n v="79871"/>
    <n v="23271.360000000001"/>
    <n v="0.29136182093625973"/>
    <n v="23271.360000000001"/>
  </r>
  <r>
    <x v="8"/>
    <x v="62"/>
    <x v="62"/>
    <x v="0"/>
    <s v="12"/>
    <s v="12004"/>
    <s v="Sueldos del Grupo C2."/>
    <n v="110012"/>
    <n v="0"/>
    <n v="110012"/>
    <n v="25844.18"/>
    <n v="0.23492146311311493"/>
    <n v="25844.18"/>
  </r>
  <r>
    <x v="8"/>
    <x v="62"/>
    <x v="62"/>
    <x v="0"/>
    <s v="12"/>
    <s v="12006"/>
    <s v="Trienios."/>
    <n v="166554"/>
    <n v="0"/>
    <n v="166554"/>
    <n v="43327.19"/>
    <n v="0.26013899395991691"/>
    <n v="43327.19"/>
  </r>
  <r>
    <x v="8"/>
    <x v="62"/>
    <x v="62"/>
    <x v="0"/>
    <s v="12"/>
    <s v="12100"/>
    <s v="Complemento de destino."/>
    <n v="371493"/>
    <n v="0"/>
    <n v="371493"/>
    <n v="87644.38"/>
    <n v="0.23592471459758327"/>
    <n v="87644.38"/>
  </r>
  <r>
    <x v="8"/>
    <x v="62"/>
    <x v="62"/>
    <x v="0"/>
    <s v="12"/>
    <s v="12101"/>
    <s v="Complemento específico."/>
    <n v="892981"/>
    <n v="0"/>
    <n v="892981"/>
    <n v="250040.99"/>
    <n v="0.280007066219774"/>
    <n v="250040.99"/>
  </r>
  <r>
    <x v="8"/>
    <x v="62"/>
    <x v="62"/>
    <x v="0"/>
    <s v="12"/>
    <s v="12103"/>
    <s v="Otros complementos."/>
    <n v="89545"/>
    <n v="0"/>
    <n v="89545"/>
    <n v="20645.91"/>
    <n v="0.23056463230777821"/>
    <n v="20645.91"/>
  </r>
  <r>
    <x v="8"/>
    <x v="62"/>
    <x v="62"/>
    <x v="0"/>
    <s v="13"/>
    <s v="13000"/>
    <s v="Retribuciones básicas."/>
    <n v="149956"/>
    <n v="0"/>
    <n v="149956"/>
    <n v="38654.15"/>
    <n v="0.25776994585078289"/>
    <n v="38654.15"/>
  </r>
  <r>
    <x v="8"/>
    <x v="62"/>
    <x v="62"/>
    <x v="0"/>
    <s v="13"/>
    <s v="13002"/>
    <s v="Otras remuneraciones."/>
    <n v="145339"/>
    <n v="0"/>
    <n v="145339"/>
    <n v="42516.23"/>
    <n v="0.29253146092927573"/>
    <n v="42516.23"/>
  </r>
  <r>
    <x v="8"/>
    <x v="62"/>
    <x v="62"/>
    <x v="0"/>
    <s v="13"/>
    <s v="131"/>
    <s v="Laboral temporal."/>
    <n v="100000"/>
    <n v="0"/>
    <n v="100000"/>
    <n v="0"/>
    <n v="0"/>
    <n v="0"/>
  </r>
  <r>
    <x v="8"/>
    <x v="62"/>
    <x v="62"/>
    <x v="0"/>
    <s v="14"/>
    <s v="143"/>
    <s v="Otro personal."/>
    <n v="2178750"/>
    <n v="0"/>
    <n v="2178750"/>
    <n v="608387.05000000005"/>
    <n v="0.27923674125071718"/>
    <n v="608387.05000000005"/>
  </r>
  <r>
    <x v="8"/>
    <x v="62"/>
    <x v="62"/>
    <x v="1"/>
    <s v="21"/>
    <s v="212"/>
    <s v="Reparación de edificios y otras construcciones."/>
    <n v="20100"/>
    <n v="0"/>
    <n v="20100"/>
    <n v="2027.24"/>
    <n v="0.10085771144278607"/>
    <n v="1942.81"/>
  </r>
  <r>
    <x v="8"/>
    <x v="62"/>
    <x v="62"/>
    <x v="1"/>
    <s v="21"/>
    <s v="213"/>
    <s v="Reparación de maquinaria, instalaciones técnicas y utillaje."/>
    <n v="19372"/>
    <n v="0"/>
    <n v="19372"/>
    <n v="3603.46"/>
    <n v="0.1860138344001652"/>
    <n v="2720.92"/>
  </r>
  <r>
    <x v="8"/>
    <x v="62"/>
    <x v="62"/>
    <x v="1"/>
    <s v="21"/>
    <s v="215"/>
    <s v="Mobiliario."/>
    <n v="300"/>
    <n v="0"/>
    <n v="300"/>
    <n v="0"/>
    <n v="0"/>
    <n v="0"/>
  </r>
  <r>
    <x v="8"/>
    <x v="62"/>
    <x v="62"/>
    <x v="1"/>
    <s v="22"/>
    <s v="22001"/>
    <s v="Prensa, revistas, libros y otras publicaciones."/>
    <n v="1510"/>
    <n v="0"/>
    <n v="1510"/>
    <n v="1801.85"/>
    <n v="1.1932781456953643"/>
    <n v="1801.85"/>
  </r>
  <r>
    <x v="8"/>
    <x v="62"/>
    <x v="62"/>
    <x v="1"/>
    <s v="22"/>
    <s v="22100"/>
    <s v="Energía eléctrica."/>
    <n v="29710"/>
    <n v="0"/>
    <n v="29710"/>
    <n v="8091.62"/>
    <n v="0.2723534163581286"/>
    <n v="6167.69"/>
  </r>
  <r>
    <x v="8"/>
    <x v="62"/>
    <x v="62"/>
    <x v="1"/>
    <s v="22"/>
    <s v="22102"/>
    <s v="Gas."/>
    <n v="28000"/>
    <n v="0"/>
    <n v="28000"/>
    <n v="8174.11"/>
    <n v="0.29193249999999998"/>
    <n v="5077.68"/>
  </r>
  <r>
    <x v="8"/>
    <x v="62"/>
    <x v="62"/>
    <x v="1"/>
    <s v="22"/>
    <s v="22104"/>
    <s v="Vestuario."/>
    <n v="950"/>
    <n v="0"/>
    <n v="950"/>
    <n v="0"/>
    <n v="0"/>
    <n v="0"/>
  </r>
  <r>
    <x v="8"/>
    <x v="62"/>
    <x v="62"/>
    <x v="1"/>
    <s v="22"/>
    <s v="22106"/>
    <s v="Productos farmacéuticos y material sanitario."/>
    <n v="100"/>
    <n v="0"/>
    <n v="100"/>
    <n v="0"/>
    <n v="0"/>
    <n v="0"/>
  </r>
  <r>
    <x v="8"/>
    <x v="62"/>
    <x v="62"/>
    <x v="1"/>
    <s v="22"/>
    <s v="22199"/>
    <s v="Otros suministros."/>
    <n v="5100"/>
    <n v="0"/>
    <n v="5100"/>
    <n v="1188.46"/>
    <n v="0.23303137254901962"/>
    <n v="1188.46"/>
  </r>
  <r>
    <x v="8"/>
    <x v="62"/>
    <x v="62"/>
    <x v="1"/>
    <s v="22"/>
    <s v="22200"/>
    <s v="Servicios de Telecomunicaciones."/>
    <n v="34000"/>
    <n v="0"/>
    <n v="34000"/>
    <n v="7111.32"/>
    <n v="0.20915647058823528"/>
    <n v="7111.32"/>
  </r>
  <r>
    <x v="8"/>
    <x v="62"/>
    <x v="62"/>
    <x v="1"/>
    <s v="22"/>
    <s v="223"/>
    <s v="Transportes."/>
    <n v="1500"/>
    <n v="0"/>
    <n v="1500"/>
    <n v="0"/>
    <n v="0"/>
    <n v="0"/>
  </r>
  <r>
    <x v="8"/>
    <x v="62"/>
    <x v="62"/>
    <x v="1"/>
    <s v="22"/>
    <s v="22602"/>
    <s v="Publicidad y propaganda."/>
    <n v="600"/>
    <n v="0"/>
    <n v="600"/>
    <n v="0"/>
    <n v="0"/>
    <n v="0"/>
  </r>
  <r>
    <x v="8"/>
    <x v="62"/>
    <x v="62"/>
    <x v="1"/>
    <s v="22"/>
    <s v="22699"/>
    <s v="Otros gastos diversos"/>
    <n v="43650"/>
    <n v="0"/>
    <n v="43650"/>
    <n v="6867.21"/>
    <n v="0.15732439862542955"/>
    <n v="4840.2"/>
  </r>
  <r>
    <x v="8"/>
    <x v="62"/>
    <x v="62"/>
    <x v="1"/>
    <s v="22"/>
    <s v="22700"/>
    <s v="Limpieza y aseo."/>
    <n v="64880"/>
    <n v="0"/>
    <n v="64880"/>
    <n v="10964.04"/>
    <n v="0.16898951911220716"/>
    <n v="10964.04"/>
  </r>
  <r>
    <x v="8"/>
    <x v="62"/>
    <x v="62"/>
    <x v="1"/>
    <s v="22"/>
    <s v="22706"/>
    <s v="Estudios y trabajos técnicos."/>
    <n v="52000"/>
    <n v="0"/>
    <n v="52000"/>
    <n v="7623"/>
    <n v="0.14659615384615385"/>
    <n v="0"/>
  </r>
  <r>
    <x v="8"/>
    <x v="62"/>
    <x v="62"/>
    <x v="1"/>
    <s v="22"/>
    <s v="22799"/>
    <s v="Otros trabajos realizados por otras empresas y profes."/>
    <n v="944800"/>
    <n v="0"/>
    <n v="944800"/>
    <n v="233026.91"/>
    <n v="0.24664152201524134"/>
    <n v="229326.42"/>
  </r>
  <r>
    <x v="8"/>
    <x v="62"/>
    <x v="62"/>
    <x v="1"/>
    <s v="23"/>
    <s v="23020"/>
    <s v="Dietas del personal no directivo"/>
    <n v="500"/>
    <n v="0"/>
    <n v="500"/>
    <n v="74.8"/>
    <n v="0.14959999999999998"/>
    <n v="74.8"/>
  </r>
  <r>
    <x v="8"/>
    <x v="62"/>
    <x v="62"/>
    <x v="1"/>
    <s v="23"/>
    <s v="23120"/>
    <s v="Locomoción del personal no directivo."/>
    <n v="100"/>
    <n v="0"/>
    <n v="100"/>
    <n v="0"/>
    <n v="0"/>
    <n v="0"/>
  </r>
  <r>
    <x v="8"/>
    <x v="62"/>
    <x v="62"/>
    <x v="2"/>
    <s v="48"/>
    <s v="48001"/>
    <s v="Atenc. beneficas ayuda a familias"/>
    <n v="2270000"/>
    <n v="0"/>
    <n v="2270000"/>
    <n v="878790.17"/>
    <n v="0.38713223348017622"/>
    <n v="865654.17"/>
  </r>
  <r>
    <x v="8"/>
    <x v="62"/>
    <x v="62"/>
    <x v="2"/>
    <s v="48"/>
    <s v="48002"/>
    <s v="Atenc. beneficas para transeuntes"/>
    <n v="60000"/>
    <n v="0"/>
    <n v="60000"/>
    <n v="1711.01"/>
    <n v="2.8516833333333332E-2"/>
    <n v="115.01"/>
  </r>
  <r>
    <x v="8"/>
    <x v="62"/>
    <x v="62"/>
    <x v="2"/>
    <s v="48"/>
    <s v="489"/>
    <s v="Otras transf. a Familias e Instituciones sin fines de lucro."/>
    <n v="269800"/>
    <n v="0"/>
    <n v="269800"/>
    <n v="0"/>
    <n v="0"/>
    <n v="0"/>
  </r>
  <r>
    <x v="8"/>
    <x v="62"/>
    <x v="62"/>
    <x v="4"/>
    <s v="62"/>
    <s v="625"/>
    <s v="Mobiliario."/>
    <n v="35000"/>
    <n v="0"/>
    <n v="35000"/>
    <n v="0"/>
    <n v="0"/>
    <n v="0"/>
  </r>
  <r>
    <x v="8"/>
    <x v="62"/>
    <x v="62"/>
    <x v="4"/>
    <s v="63"/>
    <s v="632"/>
    <s v="Edificios y otras construcciones."/>
    <n v="0"/>
    <n v="173417.01"/>
    <n v="173417.01"/>
    <n v="25950.799999999999"/>
    <n v="0.14964391324703383"/>
    <n v="25950.799999999999"/>
  </r>
  <r>
    <x v="8"/>
    <x v="62"/>
    <x v="62"/>
    <x v="4"/>
    <s v="63"/>
    <s v="633"/>
    <s v="Maquinaria, instalaciones técnicas y utillaje."/>
    <n v="5000"/>
    <n v="0"/>
    <n v="5000"/>
    <n v="0"/>
    <n v="0"/>
    <n v="0"/>
  </r>
  <r>
    <x v="8"/>
    <x v="62"/>
    <x v="62"/>
    <x v="4"/>
    <s v="63"/>
    <s v="635"/>
    <s v="Mobiliario."/>
    <n v="5000"/>
    <n v="0"/>
    <n v="5000"/>
    <n v="0"/>
    <n v="0"/>
    <n v="0"/>
  </r>
  <r>
    <x v="8"/>
    <x v="63"/>
    <x v="63"/>
    <x v="0"/>
    <s v="12"/>
    <s v="12000"/>
    <s v="Sueldos del Grupo A1."/>
    <n v="29648"/>
    <n v="0"/>
    <n v="29648"/>
    <n v="4480.6000000000004"/>
    <n v="0.15112655153804641"/>
    <n v="4480.6000000000004"/>
  </r>
  <r>
    <x v="8"/>
    <x v="63"/>
    <x v="63"/>
    <x v="0"/>
    <s v="12"/>
    <s v="12001"/>
    <s v="Sueldos del Grupo A2."/>
    <n v="221605"/>
    <n v="0"/>
    <n v="221605"/>
    <n v="55789.63"/>
    <n v="0.25175257778479726"/>
    <n v="55789.63"/>
  </r>
  <r>
    <x v="8"/>
    <x v="63"/>
    <x v="63"/>
    <x v="0"/>
    <s v="12"/>
    <s v="12003"/>
    <s v="Sueldos del Grupo C1."/>
    <n v="9984"/>
    <n v="0"/>
    <n v="9984"/>
    <n v="2908.92"/>
    <n v="0.29135817307692308"/>
    <n v="2908.92"/>
  </r>
  <r>
    <x v="8"/>
    <x v="63"/>
    <x v="63"/>
    <x v="0"/>
    <s v="12"/>
    <s v="12004"/>
    <s v="Sueldos del Grupo C2."/>
    <n v="8462"/>
    <n v="0"/>
    <n v="8462"/>
    <n v="2421"/>
    <n v="0.28610257622311508"/>
    <n v="2421"/>
  </r>
  <r>
    <x v="8"/>
    <x v="63"/>
    <x v="63"/>
    <x v="0"/>
    <s v="12"/>
    <s v="12006"/>
    <s v="Trienios."/>
    <n v="62810"/>
    <n v="0"/>
    <n v="62810"/>
    <n v="16909.57"/>
    <n v="0.26921779971342141"/>
    <n v="16909.57"/>
  </r>
  <r>
    <x v="8"/>
    <x v="63"/>
    <x v="63"/>
    <x v="0"/>
    <s v="12"/>
    <s v="12100"/>
    <s v="Complemento de destino."/>
    <n v="143387"/>
    <n v="0"/>
    <n v="143387"/>
    <n v="32271.55"/>
    <n v="0.22506607990961522"/>
    <n v="32271.55"/>
  </r>
  <r>
    <x v="8"/>
    <x v="63"/>
    <x v="63"/>
    <x v="0"/>
    <s v="12"/>
    <s v="12101"/>
    <s v="Complemento específico."/>
    <n v="351047"/>
    <n v="0"/>
    <n v="351047"/>
    <n v="91521.19"/>
    <n v="0.26070922127236523"/>
    <n v="91521.19"/>
  </r>
  <r>
    <x v="8"/>
    <x v="63"/>
    <x v="63"/>
    <x v="0"/>
    <s v="12"/>
    <s v="12103"/>
    <s v="Otros complementos."/>
    <n v="27604"/>
    <n v="0"/>
    <n v="27604"/>
    <n v="5905.1"/>
    <n v="0.21392189537748155"/>
    <n v="5905.1"/>
  </r>
  <r>
    <x v="8"/>
    <x v="63"/>
    <x v="63"/>
    <x v="0"/>
    <s v="13"/>
    <s v="13000"/>
    <s v="Retribuciones básicas."/>
    <n v="280511"/>
    <n v="0"/>
    <n v="280511"/>
    <n v="59269.43"/>
    <n v="0.21129092976746011"/>
    <n v="59269.43"/>
  </r>
  <r>
    <x v="8"/>
    <x v="63"/>
    <x v="63"/>
    <x v="0"/>
    <s v="13"/>
    <s v="13002"/>
    <s v="Otras remuneraciones."/>
    <n v="260392"/>
    <n v="0"/>
    <n v="260392"/>
    <n v="63450.76"/>
    <n v="0.24367399920120433"/>
    <n v="63450.76"/>
  </r>
  <r>
    <x v="8"/>
    <x v="63"/>
    <x v="63"/>
    <x v="0"/>
    <s v="13"/>
    <s v="131"/>
    <s v="Laboral temporal."/>
    <n v="30000"/>
    <n v="0"/>
    <n v="30000"/>
    <n v="0"/>
    <n v="0"/>
    <n v="0"/>
  </r>
  <r>
    <x v="8"/>
    <x v="63"/>
    <x v="63"/>
    <x v="0"/>
    <s v="14"/>
    <s v="143"/>
    <s v="Otro personal."/>
    <n v="149785"/>
    <n v="0"/>
    <n v="149785"/>
    <n v="42785.8"/>
    <n v="0.28564809560369864"/>
    <n v="42785.8"/>
  </r>
  <r>
    <x v="8"/>
    <x v="63"/>
    <x v="63"/>
    <x v="1"/>
    <s v="20"/>
    <s v="202"/>
    <s v="Arrendamientos de edificios y otras construcciones."/>
    <n v="41460"/>
    <n v="0"/>
    <n v="41460"/>
    <n v="3831.66"/>
    <n v="9.2418234442836464E-2"/>
    <n v="3831.66"/>
  </r>
  <r>
    <x v="8"/>
    <x v="63"/>
    <x v="63"/>
    <x v="1"/>
    <s v="21"/>
    <s v="212"/>
    <s v="Reparación de edificios y otras construcciones."/>
    <n v="74000"/>
    <n v="0"/>
    <n v="74000"/>
    <n v="8423.93"/>
    <n v="0.11383689189189189"/>
    <n v="8262.7000000000007"/>
  </r>
  <r>
    <x v="8"/>
    <x v="63"/>
    <x v="63"/>
    <x v="1"/>
    <s v="21"/>
    <s v="213"/>
    <s v="Reparación de maquinaria, instalaciones técnicas y utillaje."/>
    <n v="42490"/>
    <n v="0"/>
    <n v="42490"/>
    <n v="11456.46"/>
    <n v="0.26962720640150623"/>
    <n v="10542.03"/>
  </r>
  <r>
    <x v="8"/>
    <x v="63"/>
    <x v="63"/>
    <x v="1"/>
    <s v="21"/>
    <s v="215"/>
    <s v="Mobiliario."/>
    <n v="3000"/>
    <n v="0"/>
    <n v="3000"/>
    <n v="0"/>
    <n v="0"/>
    <n v="0"/>
  </r>
  <r>
    <x v="8"/>
    <x v="63"/>
    <x v="63"/>
    <x v="1"/>
    <s v="21"/>
    <s v="216"/>
    <s v="Equipos para procesos de información."/>
    <n v="3800"/>
    <n v="0"/>
    <n v="3800"/>
    <n v="1545.76"/>
    <n v="0.40677894736842107"/>
    <n v="1545.76"/>
  </r>
  <r>
    <x v="8"/>
    <x v="63"/>
    <x v="63"/>
    <x v="1"/>
    <s v="22"/>
    <s v="22001"/>
    <s v="Prensa, revistas, libros y otras publicaciones."/>
    <n v="31860"/>
    <n v="0"/>
    <n v="31860"/>
    <n v="26892.18"/>
    <n v="0.84407344632768366"/>
    <n v="26892.18"/>
  </r>
  <r>
    <x v="8"/>
    <x v="63"/>
    <x v="63"/>
    <x v="1"/>
    <s v="22"/>
    <s v="22100"/>
    <s v="Energía eléctrica."/>
    <n v="148200"/>
    <n v="0"/>
    <n v="148200"/>
    <n v="40830.730000000003"/>
    <n v="0.27551099865047235"/>
    <n v="31482.03"/>
  </r>
  <r>
    <x v="8"/>
    <x v="63"/>
    <x v="63"/>
    <x v="1"/>
    <s v="22"/>
    <s v="22102"/>
    <s v="Gas."/>
    <n v="103015"/>
    <n v="0"/>
    <n v="103015"/>
    <n v="35778.67"/>
    <n v="0.34731514827937676"/>
    <n v="28947.57"/>
  </r>
  <r>
    <x v="8"/>
    <x v="63"/>
    <x v="63"/>
    <x v="1"/>
    <s v="22"/>
    <s v="22104"/>
    <s v="Vestuario."/>
    <n v="3500"/>
    <n v="0"/>
    <n v="3500"/>
    <n v="0"/>
    <n v="0"/>
    <n v="0"/>
  </r>
  <r>
    <x v="8"/>
    <x v="63"/>
    <x v="63"/>
    <x v="1"/>
    <s v="22"/>
    <s v="22199"/>
    <s v="Otros suministros."/>
    <n v="28000"/>
    <n v="0"/>
    <n v="28000"/>
    <n v="2239.52"/>
    <n v="7.9982857142857147E-2"/>
    <n v="1476.1"/>
  </r>
  <r>
    <x v="8"/>
    <x v="63"/>
    <x v="63"/>
    <x v="1"/>
    <s v="22"/>
    <s v="22200"/>
    <s v="Servicios de Telecomunicaciones."/>
    <n v="37850"/>
    <n v="0"/>
    <n v="37850"/>
    <n v="7823.79"/>
    <n v="0.20670515191545574"/>
    <n v="7823.79"/>
  </r>
  <r>
    <x v="8"/>
    <x v="63"/>
    <x v="63"/>
    <x v="1"/>
    <s v="22"/>
    <s v="223"/>
    <s v="Transportes."/>
    <n v="3000"/>
    <n v="0"/>
    <n v="3000"/>
    <n v="0"/>
    <n v="0"/>
    <n v="0"/>
  </r>
  <r>
    <x v="8"/>
    <x v="63"/>
    <x v="63"/>
    <x v="1"/>
    <s v="22"/>
    <s v="22602"/>
    <s v="Publicidad y propaganda."/>
    <n v="3100"/>
    <n v="0"/>
    <n v="3100"/>
    <n v="27.6"/>
    <n v="8.9032258064516128E-3"/>
    <n v="27.6"/>
  </r>
  <r>
    <x v="8"/>
    <x v="63"/>
    <x v="63"/>
    <x v="1"/>
    <s v="22"/>
    <s v="22606"/>
    <s v="Reuniones, conferencias y cursos."/>
    <n v="24000"/>
    <n v="0"/>
    <n v="24000"/>
    <n v="0"/>
    <n v="0"/>
    <n v="0"/>
  </r>
  <r>
    <x v="8"/>
    <x v="63"/>
    <x v="63"/>
    <x v="1"/>
    <s v="22"/>
    <s v="22612"/>
    <s v="Plan Solidaridad"/>
    <n v="29000"/>
    <n v="0"/>
    <n v="29000"/>
    <n v="1740.71"/>
    <n v="6.0024482758620691E-2"/>
    <n v="869.7"/>
  </r>
  <r>
    <x v="8"/>
    <x v="63"/>
    <x v="63"/>
    <x v="1"/>
    <s v="22"/>
    <s v="22615"/>
    <s v="Plan Municipal Drogas"/>
    <n v="10000"/>
    <n v="0"/>
    <n v="10000"/>
    <n v="200"/>
    <n v="0.02"/>
    <n v="0"/>
  </r>
  <r>
    <x v="8"/>
    <x v="63"/>
    <x v="63"/>
    <x v="1"/>
    <s v="22"/>
    <s v="22616"/>
    <s v="Plan Municipal Inmigración"/>
    <n v="13500"/>
    <n v="0"/>
    <n v="13500"/>
    <n v="2232.89"/>
    <n v="0.16539925925925925"/>
    <n v="2232.89"/>
  </r>
  <r>
    <x v="8"/>
    <x v="63"/>
    <x v="63"/>
    <x v="1"/>
    <s v="22"/>
    <s v="22617"/>
    <s v="Plan de Accesibilidad"/>
    <n v="5000"/>
    <n v="0"/>
    <n v="5000"/>
    <n v="0"/>
    <n v="0"/>
    <n v="0"/>
  </r>
  <r>
    <x v="8"/>
    <x v="63"/>
    <x v="63"/>
    <x v="1"/>
    <s v="22"/>
    <s v="22699"/>
    <s v="Otros gastos diversos"/>
    <n v="20290"/>
    <n v="0"/>
    <n v="20290"/>
    <n v="6671.62"/>
    <n v="0.32881320847708229"/>
    <n v="6180.48"/>
  </r>
  <r>
    <x v="8"/>
    <x v="63"/>
    <x v="63"/>
    <x v="1"/>
    <s v="22"/>
    <s v="22700"/>
    <s v="Limpieza y aseo."/>
    <n v="306500"/>
    <n v="0"/>
    <n v="306500"/>
    <n v="65808.23"/>
    <n v="0.21470874388254485"/>
    <n v="65808.23"/>
  </r>
  <r>
    <x v="8"/>
    <x v="63"/>
    <x v="63"/>
    <x v="1"/>
    <s v="22"/>
    <s v="22799"/>
    <s v="Otros trabajos realizados por otras empresas y profes."/>
    <n v="8660450"/>
    <n v="0"/>
    <n v="8660450"/>
    <n v="1967954.32"/>
    <n v="0.22723464946971578"/>
    <n v="1967954.32"/>
  </r>
  <r>
    <x v="8"/>
    <x v="63"/>
    <x v="63"/>
    <x v="1"/>
    <s v="23"/>
    <s v="23020"/>
    <s v="Dietas del personal no directivo"/>
    <n v="300"/>
    <n v="0"/>
    <n v="300"/>
    <n v="74.8"/>
    <n v="0.24933333333333332"/>
    <n v="74.8"/>
  </r>
  <r>
    <x v="8"/>
    <x v="63"/>
    <x v="63"/>
    <x v="1"/>
    <s v="23"/>
    <s v="23120"/>
    <s v="Locomoción del personal no directivo."/>
    <n v="300"/>
    <n v="0"/>
    <n v="300"/>
    <n v="0"/>
    <n v="0"/>
    <n v="0"/>
  </r>
  <r>
    <x v="8"/>
    <x v="63"/>
    <x v="63"/>
    <x v="2"/>
    <s v="48"/>
    <s v="48000"/>
    <s v="Subvenciones a asociaciones y atenciones benéficas"/>
    <n v="190435"/>
    <n v="0"/>
    <n v="190435"/>
    <n v="0"/>
    <n v="0"/>
    <n v="0"/>
  </r>
  <r>
    <x v="8"/>
    <x v="63"/>
    <x v="63"/>
    <x v="2"/>
    <s v="48"/>
    <s v="48001"/>
    <s v="Atenc. beneficas ayuda a familias"/>
    <n v="113500"/>
    <n v="0"/>
    <n v="113500"/>
    <n v="0"/>
    <n v="0"/>
    <n v="0"/>
  </r>
  <r>
    <x v="8"/>
    <x v="63"/>
    <x v="63"/>
    <x v="2"/>
    <s v="48"/>
    <s v="489"/>
    <s v="Otras transf. a Familias e Instituciones sin fines de lucro."/>
    <n v="110000"/>
    <n v="0"/>
    <n v="110000"/>
    <n v="67120"/>
    <n v="0.61018181818181816"/>
    <n v="67120"/>
  </r>
  <r>
    <x v="8"/>
    <x v="63"/>
    <x v="63"/>
    <x v="2"/>
    <s v="49"/>
    <s v="490"/>
    <s v="Al exterior."/>
    <n v="442155"/>
    <n v="0"/>
    <n v="442155"/>
    <n v="0"/>
    <n v="0"/>
    <n v="0"/>
  </r>
  <r>
    <x v="8"/>
    <x v="63"/>
    <x v="63"/>
    <x v="4"/>
    <s v="62"/>
    <s v="622"/>
    <s v="Edificios y otras construcciones."/>
    <n v="25000"/>
    <n v="0"/>
    <n v="25000"/>
    <n v="0"/>
    <n v="0"/>
    <n v="0"/>
  </r>
  <r>
    <x v="8"/>
    <x v="63"/>
    <x v="63"/>
    <x v="4"/>
    <s v="63"/>
    <s v="632"/>
    <s v="Edificios y otras construcciones."/>
    <n v="25000"/>
    <n v="0"/>
    <n v="25000"/>
    <n v="0"/>
    <n v="0"/>
    <n v="0"/>
  </r>
  <r>
    <x v="8"/>
    <x v="63"/>
    <x v="63"/>
    <x v="4"/>
    <s v="63"/>
    <s v="633"/>
    <s v="Maquinaria, instalaciones técnicas y utillaje."/>
    <n v="5000"/>
    <n v="0"/>
    <n v="5000"/>
    <n v="2971.33"/>
    <n v="0.59426599999999996"/>
    <n v="2971.33"/>
  </r>
  <r>
    <x v="8"/>
    <x v="63"/>
    <x v="63"/>
    <x v="4"/>
    <s v="63"/>
    <s v="635"/>
    <s v="Mobiliario."/>
    <n v="20000"/>
    <n v="0"/>
    <n v="20000"/>
    <n v="0"/>
    <n v="0"/>
    <n v="0"/>
  </r>
  <r>
    <x v="8"/>
    <x v="64"/>
    <x v="64"/>
    <x v="0"/>
    <s v="12"/>
    <s v="12000"/>
    <s v="Sueldos del Grupo A1."/>
    <n v="29648"/>
    <n v="0"/>
    <n v="29648"/>
    <n v="8961.2000000000007"/>
    <n v="0.30225310307609282"/>
    <n v="8961.2000000000007"/>
  </r>
  <r>
    <x v="8"/>
    <x v="64"/>
    <x v="64"/>
    <x v="0"/>
    <s v="12"/>
    <s v="12001"/>
    <s v="Sueldos del Grupo A2."/>
    <n v="13036"/>
    <n v="0"/>
    <n v="13036"/>
    <n v="3874.28"/>
    <n v="0.29719852715556921"/>
    <n v="3874.28"/>
  </r>
  <r>
    <x v="8"/>
    <x v="64"/>
    <x v="64"/>
    <x v="0"/>
    <s v="12"/>
    <s v="12003"/>
    <s v="Sueldos del Grupo C1."/>
    <n v="19968"/>
    <n v="0"/>
    <n v="19968"/>
    <n v="5817.84"/>
    <n v="0.29135817307692308"/>
    <n v="5817.84"/>
  </r>
  <r>
    <x v="8"/>
    <x v="64"/>
    <x v="64"/>
    <x v="0"/>
    <s v="12"/>
    <s v="12004"/>
    <s v="Sueldos del Grupo C2."/>
    <n v="8462"/>
    <n v="0"/>
    <n v="8462"/>
    <n v="2360.48"/>
    <n v="0.27895060269439848"/>
    <n v="2360.48"/>
  </r>
  <r>
    <x v="8"/>
    <x v="64"/>
    <x v="64"/>
    <x v="0"/>
    <s v="12"/>
    <s v="12006"/>
    <s v="Trienios."/>
    <n v="22683"/>
    <n v="0"/>
    <n v="22683"/>
    <n v="6903.1"/>
    <n v="0.30432923334655909"/>
    <n v="6903.1"/>
  </r>
  <r>
    <x v="8"/>
    <x v="64"/>
    <x v="64"/>
    <x v="0"/>
    <s v="12"/>
    <s v="12100"/>
    <s v="Complemento de destino."/>
    <n v="51454"/>
    <n v="0"/>
    <n v="51454"/>
    <n v="14665.74"/>
    <n v="0.28502623702724761"/>
    <n v="14665.74"/>
  </r>
  <r>
    <x v="8"/>
    <x v="64"/>
    <x v="64"/>
    <x v="0"/>
    <s v="12"/>
    <s v="12101"/>
    <s v="Complemento específico."/>
    <n v="121872"/>
    <n v="0"/>
    <n v="121872"/>
    <n v="34942.730000000003"/>
    <n v="0.28671663712747802"/>
    <n v="34942.730000000003"/>
  </r>
  <r>
    <x v="8"/>
    <x v="64"/>
    <x v="64"/>
    <x v="0"/>
    <s v="12"/>
    <s v="12103"/>
    <s v="Otros complementos."/>
    <n v="12206"/>
    <n v="0"/>
    <n v="12206"/>
    <n v="3286.6"/>
    <n v="0.26926101917089956"/>
    <n v="3286.6"/>
  </r>
  <r>
    <x v="8"/>
    <x v="64"/>
    <x v="64"/>
    <x v="1"/>
    <s v="21"/>
    <s v="213"/>
    <s v="Reparación de maquinaria, instalaciones técnicas y utillaje."/>
    <n v="2000"/>
    <n v="0"/>
    <n v="2000"/>
    <n v="203.86"/>
    <n v="0.10193000000000001"/>
    <n v="203.86"/>
  </r>
  <r>
    <x v="8"/>
    <x v="64"/>
    <x v="64"/>
    <x v="1"/>
    <s v="22"/>
    <s v="22699"/>
    <s v="Otros gastos diversos"/>
    <n v="2000"/>
    <n v="0"/>
    <n v="2000"/>
    <n v="683.65"/>
    <n v="0.34182499999999999"/>
    <n v="0"/>
  </r>
  <r>
    <x v="8"/>
    <x v="64"/>
    <x v="64"/>
    <x v="1"/>
    <s v="22"/>
    <s v="22799"/>
    <s v="Otros trabajos realizados por otras empresas y profes."/>
    <n v="40000"/>
    <n v="0"/>
    <n v="40000"/>
    <n v="0"/>
    <n v="0"/>
    <n v="0"/>
  </r>
  <r>
    <x v="8"/>
    <x v="64"/>
    <x v="64"/>
    <x v="3"/>
    <s v="83"/>
    <s v="83000"/>
    <s v="Anuncios por cuenta de particulares"/>
    <n v="4500"/>
    <n v="0"/>
    <n v="4500"/>
    <n v="223.2"/>
    <n v="4.9599999999999998E-2"/>
    <n v="223.2"/>
  </r>
  <r>
    <x v="8"/>
    <x v="65"/>
    <x v="65"/>
    <x v="0"/>
    <s v="12"/>
    <s v="12001"/>
    <s v="Sueldos del Grupo A2."/>
    <n v="26071"/>
    <n v="0"/>
    <n v="26071"/>
    <n v="3874.28"/>
    <n v="0.14860496336926088"/>
    <n v="3874.28"/>
  </r>
  <r>
    <x v="8"/>
    <x v="65"/>
    <x v="65"/>
    <x v="0"/>
    <s v="12"/>
    <s v="12003"/>
    <s v="Sueldos del Grupo C1."/>
    <n v="9984"/>
    <n v="0"/>
    <n v="9984"/>
    <n v="0"/>
    <n v="0"/>
    <n v="0"/>
  </r>
  <r>
    <x v="8"/>
    <x v="65"/>
    <x v="65"/>
    <x v="0"/>
    <s v="12"/>
    <s v="12006"/>
    <s v="Trienios."/>
    <n v="7538"/>
    <n v="0"/>
    <n v="7538"/>
    <n v="1264.32"/>
    <n v="0.16772618731759087"/>
    <n v="1264.32"/>
  </r>
  <r>
    <x v="8"/>
    <x v="65"/>
    <x v="65"/>
    <x v="0"/>
    <s v="12"/>
    <s v="12100"/>
    <s v="Complemento de destino."/>
    <n v="20042"/>
    <n v="0"/>
    <n v="20042"/>
    <n v="2355"/>
    <n v="0.11750324318930247"/>
    <n v="2355"/>
  </r>
  <r>
    <x v="8"/>
    <x v="65"/>
    <x v="65"/>
    <x v="0"/>
    <s v="12"/>
    <s v="12101"/>
    <s v="Complemento específico."/>
    <n v="49218"/>
    <n v="0"/>
    <n v="49218"/>
    <n v="15694.96"/>
    <n v="0.31888658620829774"/>
    <n v="15694.96"/>
  </r>
  <r>
    <x v="8"/>
    <x v="65"/>
    <x v="65"/>
    <x v="0"/>
    <s v="12"/>
    <s v="12103"/>
    <s v="Otros complementos."/>
    <n v="3380"/>
    <n v="0"/>
    <n v="3380"/>
    <n v="474.84"/>
    <n v="0.1404852071005917"/>
    <n v="474.84"/>
  </r>
  <r>
    <x v="8"/>
    <x v="65"/>
    <x v="65"/>
    <x v="0"/>
    <s v="13"/>
    <s v="131"/>
    <s v="Laboral temporal."/>
    <n v="12000"/>
    <n v="0"/>
    <n v="12000"/>
    <n v="0"/>
    <n v="0"/>
    <n v="0"/>
  </r>
  <r>
    <x v="8"/>
    <x v="65"/>
    <x v="65"/>
    <x v="0"/>
    <s v="14"/>
    <s v="143"/>
    <s v="Otro personal."/>
    <n v="560000"/>
    <n v="9000"/>
    <n v="569000"/>
    <n v="256259.75"/>
    <n v="0.45036862917398945"/>
    <n v="256259.75"/>
  </r>
  <r>
    <x v="8"/>
    <x v="65"/>
    <x v="65"/>
    <x v="1"/>
    <s v="20"/>
    <s v="203"/>
    <s v="Arrendamientos de maquinaria, instalaciones y utillaje."/>
    <n v="3000"/>
    <n v="0"/>
    <n v="3000"/>
    <n v="0"/>
    <n v="0"/>
    <n v="0"/>
  </r>
  <r>
    <x v="8"/>
    <x v="65"/>
    <x v="65"/>
    <x v="1"/>
    <s v="21"/>
    <s v="212"/>
    <s v="Reparación de edificios y otras construcciones."/>
    <n v="3000"/>
    <n v="0"/>
    <n v="3000"/>
    <n v="0"/>
    <n v="0"/>
    <n v="0"/>
  </r>
  <r>
    <x v="8"/>
    <x v="65"/>
    <x v="65"/>
    <x v="1"/>
    <s v="21"/>
    <s v="213"/>
    <s v="Reparación de maquinaria, instalaciones técnicas y utillaje."/>
    <n v="20450"/>
    <n v="0"/>
    <n v="20450"/>
    <n v="2625.14"/>
    <n v="0.12836870415647922"/>
    <n v="1580.27"/>
  </r>
  <r>
    <x v="8"/>
    <x v="65"/>
    <x v="65"/>
    <x v="1"/>
    <s v="21"/>
    <s v="214"/>
    <s v="Reparación de elementos de transporte."/>
    <n v="2000"/>
    <n v="0"/>
    <n v="2000"/>
    <n v="0"/>
    <n v="0"/>
    <n v="0"/>
  </r>
  <r>
    <x v="8"/>
    <x v="65"/>
    <x v="65"/>
    <x v="1"/>
    <s v="22"/>
    <s v="22000"/>
    <s v="Ordinario no inventariable."/>
    <n v="1956"/>
    <n v="0"/>
    <n v="1956"/>
    <n v="0"/>
    <n v="0"/>
    <n v="0"/>
  </r>
  <r>
    <x v="8"/>
    <x v="65"/>
    <x v="65"/>
    <x v="1"/>
    <s v="22"/>
    <s v="22001"/>
    <s v="Prensa, revistas, libros y otras publicaciones."/>
    <n v="7100"/>
    <n v="800"/>
    <n v="7900"/>
    <n v="1018.61"/>
    <n v="0.12893797468354432"/>
    <n v="1018.61"/>
  </r>
  <r>
    <x v="8"/>
    <x v="65"/>
    <x v="65"/>
    <x v="1"/>
    <s v="22"/>
    <s v="22002"/>
    <s v="Material informático no inventariable."/>
    <n v="300"/>
    <n v="0"/>
    <n v="300"/>
    <n v="0"/>
    <n v="0"/>
    <n v="0"/>
  </r>
  <r>
    <x v="8"/>
    <x v="65"/>
    <x v="65"/>
    <x v="1"/>
    <s v="22"/>
    <s v="22100"/>
    <s v="Energía eléctrica."/>
    <n v="14000"/>
    <n v="0"/>
    <n v="14000"/>
    <n v="3903.88"/>
    <n v="0.27884857142857145"/>
    <n v="1927.09"/>
  </r>
  <r>
    <x v="8"/>
    <x v="65"/>
    <x v="65"/>
    <x v="1"/>
    <s v="22"/>
    <s v="22102"/>
    <s v="Suministro de gas"/>
    <n v="14500"/>
    <n v="0"/>
    <n v="14500"/>
    <n v="4882.33"/>
    <n v="0.33671241379310346"/>
    <n v="4882.33"/>
  </r>
  <r>
    <x v="8"/>
    <x v="65"/>
    <x v="65"/>
    <x v="1"/>
    <s v="22"/>
    <s v="22103"/>
    <s v="Combustibles y carburantes."/>
    <n v="4500"/>
    <n v="0"/>
    <n v="4500"/>
    <n v="1016"/>
    <n v="0.22577777777777777"/>
    <n v="0"/>
  </r>
  <r>
    <x v="8"/>
    <x v="65"/>
    <x v="65"/>
    <x v="1"/>
    <s v="22"/>
    <s v="22104"/>
    <s v="Vestuario."/>
    <n v="9902"/>
    <n v="600"/>
    <n v="10502"/>
    <n v="0"/>
    <n v="0"/>
    <n v="0"/>
  </r>
  <r>
    <x v="8"/>
    <x v="65"/>
    <x v="65"/>
    <x v="1"/>
    <s v="22"/>
    <s v="22106"/>
    <s v="Productos farmacéuticos y material sanitario."/>
    <n v="950"/>
    <n v="0"/>
    <n v="950"/>
    <n v="320.07"/>
    <n v="0.33691578947368422"/>
    <n v="320.07"/>
  </r>
  <r>
    <x v="8"/>
    <x v="65"/>
    <x v="65"/>
    <x v="1"/>
    <s v="22"/>
    <s v="22110"/>
    <s v="Productos de limpieza y aseo."/>
    <n v="900"/>
    <n v="100"/>
    <n v="1000"/>
    <n v="0"/>
    <n v="0"/>
    <n v="0"/>
  </r>
  <r>
    <x v="8"/>
    <x v="65"/>
    <x v="65"/>
    <x v="1"/>
    <s v="22"/>
    <s v="22199"/>
    <s v="Otros suministros."/>
    <n v="35846"/>
    <n v="16292"/>
    <n v="52138"/>
    <n v="22846.01"/>
    <n v="0.43818347462503354"/>
    <n v="16489.96"/>
  </r>
  <r>
    <x v="8"/>
    <x v="65"/>
    <x v="65"/>
    <x v="1"/>
    <s v="22"/>
    <s v="22200"/>
    <s v="Servicios de Telecomunicaciones."/>
    <n v="2500"/>
    <n v="0"/>
    <n v="2500"/>
    <n v="616.86"/>
    <n v="0.24674400000000002"/>
    <n v="616.86"/>
  </r>
  <r>
    <x v="8"/>
    <x v="65"/>
    <x v="65"/>
    <x v="1"/>
    <s v="22"/>
    <s v="223"/>
    <s v="Transportes."/>
    <n v="3500"/>
    <n v="0"/>
    <n v="3500"/>
    <n v="2804.86"/>
    <n v="0.80138857142857145"/>
    <n v="1970.71"/>
  </r>
  <r>
    <x v="8"/>
    <x v="65"/>
    <x v="65"/>
    <x v="1"/>
    <s v="22"/>
    <s v="224"/>
    <s v="Primas de seguros."/>
    <n v="1500"/>
    <n v="0"/>
    <n v="1500"/>
    <n v="249.9"/>
    <n v="0.1666"/>
    <n v="249.9"/>
  </r>
  <r>
    <x v="8"/>
    <x v="65"/>
    <x v="65"/>
    <x v="1"/>
    <s v="22"/>
    <s v="22699"/>
    <s v="Otros gastos diversos"/>
    <n v="14546"/>
    <n v="0"/>
    <n v="14546"/>
    <n v="3353.47"/>
    <n v="0.2305424171593565"/>
    <n v="3353.47"/>
  </r>
  <r>
    <x v="8"/>
    <x v="65"/>
    <x v="65"/>
    <x v="1"/>
    <s v="22"/>
    <s v="22700"/>
    <s v="Limpieza y aseo."/>
    <n v="30500"/>
    <n v="0"/>
    <n v="30500"/>
    <n v="6153.18"/>
    <n v="0.20174360655737705"/>
    <n v="4203.3999999999996"/>
  </r>
  <r>
    <x v="8"/>
    <x v="65"/>
    <x v="65"/>
    <x v="1"/>
    <s v="22"/>
    <s v="22706"/>
    <s v="Estudios y trabajos técnicos."/>
    <n v="8363"/>
    <n v="300"/>
    <n v="8663"/>
    <n v="0"/>
    <n v="0"/>
    <n v="0"/>
  </r>
  <r>
    <x v="8"/>
    <x v="65"/>
    <x v="65"/>
    <x v="1"/>
    <s v="22"/>
    <s v="22799"/>
    <s v="Otros trabajos realizados por otras empresas y profes."/>
    <n v="141000"/>
    <n v="0"/>
    <n v="141000"/>
    <n v="8423.64"/>
    <n v="5.9742127659574464E-2"/>
    <n v="6531.2"/>
  </r>
  <r>
    <x v="8"/>
    <x v="65"/>
    <x v="65"/>
    <x v="2"/>
    <s v="48"/>
    <s v="489"/>
    <s v="Otras transf. a Familias e Instituciones sin fines de lucro."/>
    <n v="158230"/>
    <n v="0"/>
    <n v="158230"/>
    <n v="0"/>
    <n v="0"/>
    <n v="0"/>
  </r>
  <r>
    <x v="8"/>
    <x v="65"/>
    <x v="65"/>
    <x v="4"/>
    <s v="63"/>
    <s v="632"/>
    <s v="Edificios y otras construcciones."/>
    <n v="42000"/>
    <n v="0"/>
    <n v="42000"/>
    <n v="4235"/>
    <n v="0.10083333333333333"/>
    <n v="4235"/>
  </r>
  <r>
    <x v="8"/>
    <x v="65"/>
    <x v="65"/>
    <x v="4"/>
    <s v="63"/>
    <s v="633"/>
    <s v="Maquinaria, instalaciones técnicas y utillaje."/>
    <n v="9500"/>
    <n v="0"/>
    <n v="9500"/>
    <n v="1594.78"/>
    <n v="0.16787157894736843"/>
    <n v="1594.78"/>
  </r>
  <r>
    <x v="8"/>
    <x v="65"/>
    <x v="65"/>
    <x v="4"/>
    <s v="63"/>
    <s v="635"/>
    <s v="Mobiliario."/>
    <n v="5500"/>
    <n v="0"/>
    <n v="5500"/>
    <n v="0"/>
    <n v="0"/>
    <n v="0"/>
  </r>
  <r>
    <x v="8"/>
    <x v="66"/>
    <x v="66"/>
    <x v="4"/>
    <s v="63"/>
    <s v="632"/>
    <s v="Edificios y otras construcciones."/>
    <n v="0"/>
    <n v="884727.46"/>
    <n v="884727.46"/>
    <n v="39533.82"/>
    <n v="4.4684743932329171E-2"/>
    <n v="39533.8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Datos" updatedVersion="3" minRefreshableVersion="3" showMemberPropertyTips="0" useAutoFormatting="1" itemPrintTitles="1" createdVersion="3" indent="0" compact="0" compactData="0" gridDropZones="1">
  <location ref="A3:J347" firstHeaderRow="1" firstDataRow="2" firstDataCol="4"/>
  <pivotFields count="14">
    <pivotField axis="axisRow" compact="0" outline="0" showAll="0" includeNewItemsInFilter="1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compact="0" outline="0" showAll="0" includeNewItemsInFilter="1">
      <items count="69">
        <item x="21"/>
        <item x="50"/>
        <item x="51"/>
        <item x="52"/>
        <item x="53"/>
        <item x="54"/>
        <item x="55"/>
        <item x="7"/>
        <item x="8"/>
        <item x="9"/>
        <item x="10"/>
        <item x="40"/>
        <item x="41"/>
        <item x="42"/>
        <item x="43"/>
        <item x="11"/>
        <item x="44"/>
        <item x="45"/>
        <item x="46"/>
        <item x="62"/>
        <item x="63"/>
        <item x="64"/>
        <item x="13"/>
        <item x="33"/>
        <item x="22"/>
        <item x="65"/>
        <item x="47"/>
        <item x="23"/>
        <item m="1" x="67"/>
        <item x="34"/>
        <item x="35"/>
        <item x="37"/>
        <item x="58"/>
        <item x="38"/>
        <item x="59"/>
        <item x="14"/>
        <item x="48"/>
        <item x="24"/>
        <item x="60"/>
        <item x="56"/>
        <item x="15"/>
        <item x="0"/>
        <item x="16"/>
        <item x="1"/>
        <item x="25"/>
        <item x="2"/>
        <item x="17"/>
        <item x="3"/>
        <item x="4"/>
        <item x="5"/>
        <item x="26"/>
        <item x="27"/>
        <item x="18"/>
        <item x="19"/>
        <item x="28"/>
        <item x="29"/>
        <item x="6"/>
        <item x="30"/>
        <item x="31"/>
        <item x="12"/>
        <item x="20"/>
        <item x="39"/>
        <item x="49"/>
        <item x="57"/>
        <item x="61"/>
        <item x="32"/>
        <item x="66"/>
        <item x="36"/>
        <item t="default"/>
      </items>
    </pivotField>
    <pivotField axis="axisRow" compact="0" outline="0" showAll="0" includeNewItemsInFilter="1">
      <items count="118">
        <item m="1" x="92"/>
        <item m="1" x="84"/>
        <item x="11"/>
        <item x="4"/>
        <item m="1" x="88"/>
        <item x="38"/>
        <item m="1" x="107"/>
        <item m="1" x="102"/>
        <item m="1" x="76"/>
        <item m="1" x="99"/>
        <item m="1" x="89"/>
        <item m="1" x="72"/>
        <item m="1" x="98"/>
        <item m="1" x="116"/>
        <item m="1" x="75"/>
        <item m="1" x="77"/>
        <item m="1" x="114"/>
        <item m="1" x="93"/>
        <item x="35"/>
        <item m="1" x="109"/>
        <item m="1" x="100"/>
        <item m="1" x="91"/>
        <item m="1" x="83"/>
        <item m="1" x="85"/>
        <item m="1" x="86"/>
        <item m="1" x="67"/>
        <item x="5"/>
        <item x="3"/>
        <item x="28"/>
        <item m="1" x="69"/>
        <item m="1" x="71"/>
        <item m="1" x="94"/>
        <item x="43"/>
        <item m="1" x="74"/>
        <item x="48"/>
        <item x="53"/>
        <item m="1" x="78"/>
        <item x="45"/>
        <item m="1" x="104"/>
        <item m="1" x="115"/>
        <item m="1" x="97"/>
        <item m="1" x="70"/>
        <item m="1" x="105"/>
        <item m="1" x="113"/>
        <item m="1" x="96"/>
        <item x="54"/>
        <item m="1" x="111"/>
        <item x="46"/>
        <item m="1" x="79"/>
        <item x="41"/>
        <item m="1" x="87"/>
        <item x="15"/>
        <item m="1" x="80"/>
        <item m="1" x="110"/>
        <item x="56"/>
        <item x="42"/>
        <item x="60"/>
        <item m="1" x="82"/>
        <item m="1" x="90"/>
        <item m="1" x="95"/>
        <item m="1" x="103"/>
        <item m="1" x="106"/>
        <item m="1" x="108"/>
        <item m="1" x="112"/>
        <item m="1" x="73"/>
        <item x="13"/>
        <item m="1" x="101"/>
        <item m="1" x="68"/>
        <item m="1" x="81"/>
        <item x="0"/>
        <item x="1"/>
        <item x="2"/>
        <item x="6"/>
        <item x="7"/>
        <item x="8"/>
        <item x="9"/>
        <item x="10"/>
        <item x="12"/>
        <item x="14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9"/>
        <item x="30"/>
        <item x="31"/>
        <item x="32"/>
        <item x="33"/>
        <item x="34"/>
        <item x="36"/>
        <item x="37"/>
        <item x="39"/>
        <item x="40"/>
        <item x="44"/>
        <item x="47"/>
        <item x="49"/>
        <item x="50"/>
        <item x="51"/>
        <item x="52"/>
        <item x="55"/>
        <item x="57"/>
        <item x="58"/>
        <item x="59"/>
        <item x="61"/>
        <item x="62"/>
        <item x="63"/>
        <item x="64"/>
        <item x="65"/>
        <item x="66"/>
        <item t="default"/>
      </items>
    </pivotField>
    <pivotField axis="axisRow" compact="0" outline="0" showAll="0" includeNewItemsInFilter="1">
      <items count="10">
        <item x="0"/>
        <item x="1"/>
        <item x="5"/>
        <item x="2"/>
        <item x="8"/>
        <item x="4"/>
        <item x="6"/>
        <item x="3"/>
        <item x="7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43">
    <i>
      <x/>
      <x v="41"/>
      <x v="69"/>
      <x/>
    </i>
    <i r="3">
      <x v="1"/>
    </i>
    <i r="3">
      <x v="3"/>
    </i>
    <i t="default" r="2">
      <x v="69"/>
    </i>
    <i t="default" r="1">
      <x v="41"/>
    </i>
    <i r="1">
      <x v="43"/>
      <x v="70"/>
      <x/>
    </i>
    <i r="3">
      <x v="1"/>
    </i>
    <i r="3">
      <x v="7"/>
    </i>
    <i t="default" r="2">
      <x v="70"/>
    </i>
    <i t="default" r="1">
      <x v="43"/>
    </i>
    <i r="1">
      <x v="45"/>
      <x v="71"/>
      <x/>
    </i>
    <i r="3">
      <x v="1"/>
    </i>
    <i t="default" r="2">
      <x v="71"/>
    </i>
    <i t="default" r="1">
      <x v="45"/>
    </i>
    <i r="1">
      <x v="47"/>
      <x v="27"/>
      <x/>
    </i>
    <i r="3">
      <x v="1"/>
    </i>
    <i r="3">
      <x v="5"/>
    </i>
    <i t="default" r="2">
      <x v="27"/>
    </i>
    <i t="default" r="1">
      <x v="47"/>
    </i>
    <i r="1">
      <x v="48"/>
      <x v="3"/>
      <x/>
    </i>
    <i r="3">
      <x v="1"/>
    </i>
    <i r="3">
      <x v="5"/>
    </i>
    <i t="default" r="2">
      <x v="3"/>
    </i>
    <i t="default" r="1">
      <x v="48"/>
    </i>
    <i r="1">
      <x v="49"/>
      <x v="26"/>
      <x/>
    </i>
    <i r="3">
      <x v="1"/>
    </i>
    <i r="3">
      <x v="3"/>
    </i>
    <i t="default" r="2">
      <x v="26"/>
    </i>
    <i t="default" r="1">
      <x v="49"/>
    </i>
    <i r="1">
      <x v="56"/>
      <x v="72"/>
      <x/>
    </i>
    <i r="3">
      <x v="1"/>
    </i>
    <i r="3">
      <x v="5"/>
    </i>
    <i t="default" r="2">
      <x v="72"/>
    </i>
    <i t="default" r="1">
      <x v="56"/>
    </i>
    <i t="default">
      <x/>
    </i>
    <i>
      <x v="1"/>
      <x v="7"/>
      <x v="73"/>
      <x/>
    </i>
    <i r="3">
      <x v="1"/>
    </i>
    <i r="3">
      <x v="2"/>
    </i>
    <i r="3">
      <x v="3"/>
    </i>
    <i r="3">
      <x v="5"/>
    </i>
    <i r="3">
      <x v="6"/>
    </i>
    <i r="3">
      <x v="7"/>
    </i>
    <i t="default" r="2">
      <x v="73"/>
    </i>
    <i t="default" r="1">
      <x v="7"/>
    </i>
    <i r="1">
      <x v="8"/>
      <x v="74"/>
      <x/>
    </i>
    <i r="3">
      <x v="1"/>
    </i>
    <i r="3">
      <x v="2"/>
    </i>
    <i r="3">
      <x v="5"/>
    </i>
    <i t="default" r="2">
      <x v="74"/>
    </i>
    <i t="default" r="1">
      <x v="8"/>
    </i>
    <i r="1">
      <x v="9"/>
      <x v="75"/>
      <x v="5"/>
    </i>
    <i t="default" r="2">
      <x v="75"/>
    </i>
    <i t="default" r="1">
      <x v="9"/>
    </i>
    <i r="1">
      <x v="10"/>
      <x v="76"/>
      <x/>
    </i>
    <i r="3">
      <x v="1"/>
    </i>
    <i r="3">
      <x v="5"/>
    </i>
    <i t="default" r="2">
      <x v="76"/>
    </i>
    <i t="default" r="1">
      <x v="10"/>
    </i>
    <i r="1">
      <x v="15"/>
      <x v="2"/>
      <x/>
    </i>
    <i r="3">
      <x v="1"/>
    </i>
    <i r="3">
      <x v="5"/>
    </i>
    <i t="default" r="2">
      <x v="2"/>
    </i>
    <i t="default" r="1">
      <x v="15"/>
    </i>
    <i r="1">
      <x v="59"/>
      <x v="77"/>
      <x/>
    </i>
    <i r="3">
      <x v="1"/>
    </i>
    <i r="3">
      <x v="5"/>
    </i>
    <i t="default" r="2">
      <x v="77"/>
    </i>
    <i t="default" r="1">
      <x v="59"/>
    </i>
    <i t="default">
      <x v="1"/>
    </i>
    <i>
      <x v="2"/>
      <x v="22"/>
      <x v="65"/>
      <x/>
    </i>
    <i r="3">
      <x v="1"/>
    </i>
    <i r="3">
      <x v="3"/>
    </i>
    <i r="3">
      <x v="5"/>
    </i>
    <i t="default" r="2">
      <x v="65"/>
    </i>
    <i t="default" r="1">
      <x v="22"/>
    </i>
    <i r="1">
      <x v="35"/>
      <x v="78"/>
      <x v="3"/>
    </i>
    <i r="3">
      <x v="6"/>
    </i>
    <i t="default" r="2">
      <x v="78"/>
    </i>
    <i t="default" r="1">
      <x v="35"/>
    </i>
    <i r="1">
      <x v="40"/>
      <x v="51"/>
      <x v="5"/>
    </i>
    <i t="default" r="2">
      <x v="51"/>
    </i>
    <i t="default" r="1">
      <x v="40"/>
    </i>
    <i r="1">
      <x v="42"/>
      <x v="79"/>
      <x/>
    </i>
    <i r="3">
      <x v="1"/>
    </i>
    <i r="3">
      <x v="7"/>
    </i>
    <i t="default" r="2">
      <x v="79"/>
    </i>
    <i t="default" r="1">
      <x v="42"/>
    </i>
    <i r="1">
      <x v="46"/>
      <x v="80"/>
      <x/>
    </i>
    <i r="3">
      <x v="1"/>
    </i>
    <i r="3">
      <x v="5"/>
    </i>
    <i t="default" r="2">
      <x v="80"/>
    </i>
    <i t="default" r="1">
      <x v="46"/>
    </i>
    <i r="1">
      <x v="52"/>
      <x v="81"/>
      <x/>
    </i>
    <i r="3">
      <x v="1"/>
    </i>
    <i t="default" r="2">
      <x v="81"/>
    </i>
    <i t="default" r="1">
      <x v="52"/>
    </i>
    <i r="1">
      <x v="53"/>
      <x v="82"/>
      <x/>
    </i>
    <i r="3">
      <x v="1"/>
    </i>
    <i r="3">
      <x v="3"/>
    </i>
    <i r="3">
      <x v="5"/>
    </i>
    <i t="default" r="2">
      <x v="82"/>
    </i>
    <i t="default" r="1">
      <x v="53"/>
    </i>
    <i r="1">
      <x v="60"/>
      <x v="83"/>
      <x v="5"/>
    </i>
    <i t="default" r="2">
      <x v="83"/>
    </i>
    <i t="default" r="1">
      <x v="60"/>
    </i>
    <i t="default">
      <x v="2"/>
    </i>
    <i>
      <x v="3"/>
      <x/>
      <x v="84"/>
      <x v="2"/>
    </i>
    <i r="3">
      <x v="8"/>
    </i>
    <i t="default" r="2">
      <x v="84"/>
    </i>
    <i t="default" r="1">
      <x/>
    </i>
    <i r="1">
      <x v="24"/>
      <x v="85"/>
      <x/>
    </i>
    <i r="3">
      <x v="1"/>
    </i>
    <i r="3">
      <x v="3"/>
    </i>
    <i r="3">
      <x v="5"/>
    </i>
    <i r="3">
      <x v="6"/>
    </i>
    <i t="default" r="2">
      <x v="85"/>
    </i>
    <i t="default" r="1">
      <x v="24"/>
    </i>
    <i r="1">
      <x v="27"/>
      <x v="86"/>
      <x/>
    </i>
    <i r="3">
      <x v="1"/>
    </i>
    <i r="3">
      <x v="5"/>
    </i>
    <i t="default" r="2">
      <x v="86"/>
    </i>
    <i t="default" r="1">
      <x v="27"/>
    </i>
    <i r="1">
      <x v="37"/>
      <x v="87"/>
      <x v="1"/>
    </i>
    <i r="3">
      <x v="3"/>
    </i>
    <i t="default" r="2">
      <x v="87"/>
    </i>
    <i t="default" r="1">
      <x v="37"/>
    </i>
    <i r="1">
      <x v="44"/>
      <x v="88"/>
      <x/>
    </i>
    <i r="3">
      <x v="1"/>
    </i>
    <i r="3">
      <x v="7"/>
    </i>
    <i t="default" r="2">
      <x v="88"/>
    </i>
    <i t="default" r="1">
      <x v="44"/>
    </i>
    <i r="1">
      <x v="50"/>
      <x v="89"/>
      <x/>
    </i>
    <i r="3">
      <x v="1"/>
    </i>
    <i t="default" r="2">
      <x v="89"/>
    </i>
    <i t="default" r="1">
      <x v="50"/>
    </i>
    <i r="1">
      <x v="51"/>
      <x v="90"/>
      <x/>
    </i>
    <i r="3">
      <x v="1"/>
    </i>
    <i t="default" r="2">
      <x v="90"/>
    </i>
    <i t="default" r="1">
      <x v="51"/>
    </i>
    <i r="1">
      <x v="54"/>
      <x v="28"/>
      <x v="4"/>
    </i>
    <i t="default" r="2">
      <x v="28"/>
    </i>
    <i t="default" r="1">
      <x v="54"/>
    </i>
    <i r="1">
      <x v="55"/>
      <x v="91"/>
      <x/>
    </i>
    <i r="3">
      <x v="1"/>
    </i>
    <i r="3">
      <x v="5"/>
    </i>
    <i r="3">
      <x v="7"/>
    </i>
    <i t="default" r="2">
      <x v="91"/>
    </i>
    <i t="default" r="1">
      <x v="55"/>
    </i>
    <i r="1">
      <x v="57"/>
      <x v="92"/>
      <x/>
    </i>
    <i r="3">
      <x v="1"/>
    </i>
    <i r="3">
      <x v="5"/>
    </i>
    <i t="default" r="2">
      <x v="92"/>
    </i>
    <i t="default" r="1">
      <x v="57"/>
    </i>
    <i r="1">
      <x v="58"/>
      <x v="93"/>
      <x/>
    </i>
    <i r="3">
      <x v="1"/>
    </i>
    <i r="3">
      <x v="7"/>
    </i>
    <i t="default" r="2">
      <x v="93"/>
    </i>
    <i t="default" r="1">
      <x v="58"/>
    </i>
    <i r="1">
      <x v="65"/>
      <x v="94"/>
      <x/>
    </i>
    <i r="3">
      <x v="1"/>
    </i>
    <i t="default" r="2">
      <x v="94"/>
    </i>
    <i t="default" r="1">
      <x v="65"/>
    </i>
    <i t="default">
      <x v="3"/>
    </i>
    <i>
      <x v="4"/>
      <x v="23"/>
      <x v="95"/>
      <x/>
    </i>
    <i r="3">
      <x v="1"/>
    </i>
    <i r="3">
      <x v="3"/>
    </i>
    <i r="3">
      <x v="5"/>
    </i>
    <i r="3">
      <x v="7"/>
    </i>
    <i t="default" r="2">
      <x v="95"/>
    </i>
    <i t="default" r="1">
      <x v="23"/>
    </i>
    <i r="1">
      <x v="29"/>
      <x v="96"/>
      <x/>
    </i>
    <i r="3">
      <x v="1"/>
    </i>
    <i t="default" r="2">
      <x v="96"/>
    </i>
    <i t="default" r="1">
      <x v="29"/>
    </i>
    <i r="1">
      <x v="30"/>
      <x v="18"/>
      <x/>
    </i>
    <i r="3">
      <x v="1"/>
    </i>
    <i r="3">
      <x v="3"/>
    </i>
    <i r="3">
      <x v="5"/>
    </i>
    <i r="3">
      <x v="7"/>
    </i>
    <i t="default" r="2">
      <x v="18"/>
    </i>
    <i t="default" r="1">
      <x v="30"/>
    </i>
    <i r="1">
      <x v="31"/>
      <x v="98"/>
      <x v="1"/>
    </i>
    <i r="3">
      <x v="3"/>
    </i>
    <i r="3">
      <x v="5"/>
    </i>
    <i r="3">
      <x v="7"/>
    </i>
    <i t="default" r="2">
      <x v="98"/>
    </i>
    <i t="default" r="1">
      <x v="31"/>
    </i>
    <i r="1">
      <x v="33"/>
      <x v="5"/>
      <x/>
    </i>
    <i r="3">
      <x v="1"/>
    </i>
    <i r="3">
      <x v="5"/>
    </i>
    <i r="3">
      <x v="7"/>
    </i>
    <i t="default" r="2">
      <x v="5"/>
    </i>
    <i t="default" r="1">
      <x v="33"/>
    </i>
    <i r="1">
      <x v="61"/>
      <x v="99"/>
      <x v="5"/>
    </i>
    <i t="default" r="2">
      <x v="99"/>
    </i>
    <i t="default" r="1">
      <x v="61"/>
    </i>
    <i r="1">
      <x v="67"/>
      <x v="97"/>
      <x/>
    </i>
    <i r="3">
      <x v="1"/>
    </i>
    <i r="3">
      <x v="5"/>
    </i>
    <i r="3">
      <x v="7"/>
    </i>
    <i t="default" r="2">
      <x v="97"/>
    </i>
    <i t="default" r="1">
      <x v="67"/>
    </i>
    <i t="default">
      <x v="4"/>
    </i>
    <i>
      <x v="5"/>
      <x v="11"/>
      <x v="100"/>
      <x/>
    </i>
    <i r="3">
      <x v="1"/>
    </i>
    <i r="3">
      <x v="5"/>
    </i>
    <i r="3">
      <x v="7"/>
    </i>
    <i t="default" r="2">
      <x v="100"/>
    </i>
    <i t="default" r="1">
      <x v="11"/>
    </i>
    <i r="1">
      <x v="12"/>
      <x v="49"/>
      <x/>
    </i>
    <i r="3">
      <x v="1"/>
    </i>
    <i r="3">
      <x v="5"/>
    </i>
    <i r="3">
      <x v="7"/>
    </i>
    <i t="default" r="2">
      <x v="49"/>
    </i>
    <i t="default" r="1">
      <x v="12"/>
    </i>
    <i r="1">
      <x v="13"/>
      <x v="55"/>
      <x v="1"/>
    </i>
    <i r="3">
      <x v="5"/>
    </i>
    <i t="default" r="2">
      <x v="55"/>
    </i>
    <i t="default" r="1">
      <x v="13"/>
    </i>
    <i r="1">
      <x v="14"/>
      <x v="32"/>
      <x/>
    </i>
    <i r="3">
      <x v="1"/>
    </i>
    <i r="3">
      <x v="5"/>
    </i>
    <i t="default" r="2">
      <x v="32"/>
    </i>
    <i t="default" r="1">
      <x v="14"/>
    </i>
    <i r="1">
      <x v="16"/>
      <x v="101"/>
      <x/>
    </i>
    <i r="3">
      <x v="1"/>
    </i>
    <i t="default" r="2">
      <x v="101"/>
    </i>
    <i t="default" r="1">
      <x v="16"/>
    </i>
    <i r="1">
      <x v="17"/>
      <x v="37"/>
      <x/>
    </i>
    <i r="3">
      <x v="1"/>
    </i>
    <i r="3">
      <x v="3"/>
    </i>
    <i r="3">
      <x v="5"/>
    </i>
    <i t="default" r="2">
      <x v="37"/>
    </i>
    <i t="default" r="1">
      <x v="17"/>
    </i>
    <i r="1">
      <x v="18"/>
      <x v="47"/>
      <x/>
    </i>
    <i r="3">
      <x v="1"/>
    </i>
    <i r="3">
      <x v="3"/>
    </i>
    <i r="3">
      <x v="5"/>
    </i>
    <i r="3">
      <x v="7"/>
    </i>
    <i t="default" r="2">
      <x v="47"/>
    </i>
    <i t="default" r="1">
      <x v="18"/>
    </i>
    <i r="1">
      <x v="26"/>
      <x v="102"/>
      <x/>
    </i>
    <i r="3">
      <x v="1"/>
    </i>
    <i r="3">
      <x v="3"/>
    </i>
    <i r="3">
      <x v="5"/>
    </i>
    <i t="default" r="2">
      <x v="102"/>
    </i>
    <i t="default" r="1">
      <x v="26"/>
    </i>
    <i r="1">
      <x v="36"/>
      <x v="34"/>
      <x/>
    </i>
    <i r="3">
      <x v="1"/>
    </i>
    <i r="3">
      <x v="3"/>
    </i>
    <i r="3">
      <x v="5"/>
    </i>
    <i t="default" r="2">
      <x v="34"/>
    </i>
    <i t="default" r="1">
      <x v="36"/>
    </i>
    <i r="1">
      <x v="62"/>
      <x v="103"/>
      <x v="5"/>
    </i>
    <i t="default" r="2">
      <x v="103"/>
    </i>
    <i t="default" r="1">
      <x v="62"/>
    </i>
    <i t="default">
      <x v="5"/>
    </i>
    <i>
      <x v="6"/>
      <x v="1"/>
      <x v="104"/>
      <x/>
    </i>
    <i r="3">
      <x v="1"/>
    </i>
    <i r="3">
      <x v="7"/>
    </i>
    <i t="default" r="2">
      <x v="104"/>
    </i>
    <i t="default" r="1">
      <x v="1"/>
    </i>
    <i r="1">
      <x v="2"/>
      <x v="105"/>
      <x/>
    </i>
    <i r="3">
      <x v="1"/>
    </i>
    <i r="3">
      <x v="5"/>
    </i>
    <i t="default" r="2">
      <x v="105"/>
    </i>
    <i t="default" r="1">
      <x v="2"/>
    </i>
    <i r="1">
      <x v="3"/>
      <x v="106"/>
      <x v="5"/>
    </i>
    <i t="default" r="2">
      <x v="106"/>
    </i>
    <i t="default" r="1">
      <x v="3"/>
    </i>
    <i r="1">
      <x v="4"/>
      <x v="35"/>
      <x/>
    </i>
    <i r="3">
      <x v="1"/>
    </i>
    <i r="3">
      <x v="2"/>
    </i>
    <i r="3">
      <x v="3"/>
    </i>
    <i r="3">
      <x v="5"/>
    </i>
    <i t="default" r="2">
      <x v="35"/>
    </i>
    <i t="default" r="1">
      <x v="4"/>
    </i>
    <i r="1">
      <x v="5"/>
      <x v="45"/>
      <x/>
    </i>
    <i r="3">
      <x v="1"/>
    </i>
    <i r="3">
      <x v="3"/>
    </i>
    <i t="default" r="2">
      <x v="45"/>
    </i>
    <i t="default" r="1">
      <x v="5"/>
    </i>
    <i r="1">
      <x v="6"/>
      <x v="107"/>
      <x/>
    </i>
    <i r="3">
      <x v="1"/>
    </i>
    <i r="3">
      <x v="5"/>
    </i>
    <i t="default" r="2">
      <x v="107"/>
    </i>
    <i t="default" r="1">
      <x v="6"/>
    </i>
    <i r="1">
      <x v="39"/>
      <x v="54"/>
      <x v="3"/>
    </i>
    <i r="3">
      <x v="6"/>
    </i>
    <i t="default" r="2">
      <x v="54"/>
    </i>
    <i t="default" r="1">
      <x v="39"/>
    </i>
    <i r="1">
      <x v="63"/>
      <x v="108"/>
      <x v="5"/>
    </i>
    <i t="default" r="2">
      <x v="108"/>
    </i>
    <i t="default" r="1">
      <x v="63"/>
    </i>
    <i t="default">
      <x v="6"/>
    </i>
    <i>
      <x v="7"/>
      <x v="32"/>
      <x v="109"/>
      <x/>
    </i>
    <i r="3">
      <x v="1"/>
    </i>
    <i r="3">
      <x v="7"/>
    </i>
    <i t="default" r="2">
      <x v="109"/>
    </i>
    <i t="default" r="1">
      <x v="32"/>
    </i>
    <i r="1">
      <x v="34"/>
      <x v="110"/>
      <x/>
    </i>
    <i r="3">
      <x v="1"/>
    </i>
    <i r="3">
      <x v="3"/>
    </i>
    <i r="3">
      <x v="6"/>
    </i>
    <i t="default" r="2">
      <x v="110"/>
    </i>
    <i t="default" r="1">
      <x v="34"/>
    </i>
    <i r="1">
      <x v="38"/>
      <x v="56"/>
      <x v="1"/>
    </i>
    <i r="3">
      <x v="3"/>
    </i>
    <i r="3">
      <x v="6"/>
    </i>
    <i t="default" r="2">
      <x v="56"/>
    </i>
    <i t="default" r="1">
      <x v="38"/>
    </i>
    <i r="1">
      <x v="64"/>
      <x v="111"/>
      <x v="5"/>
    </i>
    <i t="default" r="2">
      <x v="111"/>
    </i>
    <i t="default" r="1">
      <x v="64"/>
    </i>
    <i t="default">
      <x v="7"/>
    </i>
    <i>
      <x v="8"/>
      <x v="19"/>
      <x v="112"/>
      <x/>
    </i>
    <i r="3">
      <x v="1"/>
    </i>
    <i r="3">
      <x v="3"/>
    </i>
    <i r="3">
      <x v="5"/>
    </i>
    <i t="default" r="2">
      <x v="112"/>
    </i>
    <i t="default" r="1">
      <x v="19"/>
    </i>
    <i r="1">
      <x v="20"/>
      <x v="113"/>
      <x/>
    </i>
    <i r="3">
      <x v="1"/>
    </i>
    <i r="3">
      <x v="3"/>
    </i>
    <i r="3">
      <x v="5"/>
    </i>
    <i t="default" r="2">
      <x v="113"/>
    </i>
    <i t="default" r="1">
      <x v="20"/>
    </i>
    <i r="1">
      <x v="21"/>
      <x v="114"/>
      <x/>
    </i>
    <i r="3">
      <x v="1"/>
    </i>
    <i r="3">
      <x v="7"/>
    </i>
    <i t="default" r="2">
      <x v="114"/>
    </i>
    <i t="default" r="1">
      <x v="21"/>
    </i>
    <i r="1">
      <x v="25"/>
      <x v="115"/>
      <x/>
    </i>
    <i r="3">
      <x v="1"/>
    </i>
    <i r="3">
      <x v="3"/>
    </i>
    <i r="3">
      <x v="5"/>
    </i>
    <i t="default" r="2">
      <x v="115"/>
    </i>
    <i t="default" r="1">
      <x v="25"/>
    </i>
    <i r="1">
      <x v="66"/>
      <x v="116"/>
      <x v="5"/>
    </i>
    <i t="default" r="2">
      <x v="116"/>
    </i>
    <i t="default" r="1">
      <x v="66"/>
    </i>
    <i t="default">
      <x v="8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Suma de Pagos Realizados" fld="12" baseField="0" baseItem="0" numFmtId="4"/>
    <dataField name="% ejecutado OR / CT" fld="13" baseField="0" baseItem="0" numFmtId="10"/>
  </dataFields>
  <formats count="6">
    <format dxfId="11">
      <pivotArea type="all" dataOnly="0" outline="0" fieldPosition="0"/>
    </format>
    <format dxfId="10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9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8">
      <pivotArea outline="0" fieldPosition="0">
        <references count="1">
          <reference field="4294967294" count="1">
            <x v="5"/>
          </reference>
        </references>
      </pivotArea>
    </format>
    <format dxfId="7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6">
      <pivotArea dataOnly="0" labelOnly="1" outline="0" fieldPosition="0">
        <references count="1">
          <reference field="4294967294" count="1">
            <x v="5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50"/>
  <sheetViews>
    <sheetView tabSelected="1" topLeftCell="A112" workbookViewId="0">
      <selection activeCell="E4" sqref="E4"/>
    </sheetView>
  </sheetViews>
  <sheetFormatPr baseColWidth="10" defaultColWidth="11.3984375" defaultRowHeight="13"/>
  <cols>
    <col min="1" max="1" width="5.3984375" style="1" customWidth="1"/>
    <col min="2" max="2" width="6" style="1" customWidth="1"/>
    <col min="3" max="3" width="55.8984375" style="1" customWidth="1"/>
    <col min="4" max="4" width="6.19921875" style="1" customWidth="1"/>
    <col min="5" max="5" width="12.296875" style="1" customWidth="1"/>
    <col min="6" max="6" width="11.59765625" style="1" customWidth="1"/>
    <col min="7" max="7" width="12.296875" style="1" customWidth="1"/>
    <col min="8" max="9" width="11.3984375" style="1" customWidth="1"/>
    <col min="10" max="10" width="7.3984375" style="1" customWidth="1"/>
    <col min="11" max="16384" width="11.3984375" style="1"/>
  </cols>
  <sheetData>
    <row r="1" spans="1:10" ht="13.5">
      <c r="A1"/>
      <c r="B1"/>
    </row>
    <row r="3" spans="1:10">
      <c r="A3" s="20"/>
      <c r="B3" s="20"/>
      <c r="C3" s="20"/>
      <c r="D3" s="20"/>
      <c r="E3" s="21" t="s">
        <v>404</v>
      </c>
      <c r="F3" s="20"/>
      <c r="G3" s="20"/>
      <c r="H3" s="20"/>
      <c r="I3" s="20"/>
      <c r="J3" s="20"/>
    </row>
    <row r="4" spans="1:10" ht="52">
      <c r="A4" s="21" t="s">
        <v>5</v>
      </c>
      <c r="B4" s="21" t="s">
        <v>6</v>
      </c>
      <c r="C4" s="21" t="s">
        <v>410</v>
      </c>
      <c r="D4" s="21" t="s">
        <v>342</v>
      </c>
      <c r="E4" s="24" t="s">
        <v>403</v>
      </c>
      <c r="F4" s="24" t="s">
        <v>405</v>
      </c>
      <c r="G4" s="24" t="s">
        <v>406</v>
      </c>
      <c r="H4" s="24" t="s">
        <v>407</v>
      </c>
      <c r="I4" s="24" t="s">
        <v>408</v>
      </c>
      <c r="J4" s="24" t="s">
        <v>412</v>
      </c>
    </row>
    <row r="5" spans="1:10">
      <c r="A5" s="20" t="s">
        <v>8</v>
      </c>
      <c r="B5" s="20" t="s">
        <v>9</v>
      </c>
      <c r="C5" s="20" t="s">
        <v>503</v>
      </c>
      <c r="D5" s="20" t="s">
        <v>353</v>
      </c>
      <c r="E5" s="22">
        <v>1628475</v>
      </c>
      <c r="F5" s="22">
        <v>-149986.49</v>
      </c>
      <c r="G5" s="22">
        <v>1478488.51</v>
      </c>
      <c r="H5" s="22">
        <v>436226.45999999996</v>
      </c>
      <c r="I5" s="22">
        <v>436226.45999999996</v>
      </c>
      <c r="J5" s="23">
        <v>0.29504893480707534</v>
      </c>
    </row>
    <row r="6" spans="1:10">
      <c r="A6" s="20"/>
      <c r="B6" s="20"/>
      <c r="C6" s="20"/>
      <c r="D6" s="20" t="s">
        <v>603</v>
      </c>
      <c r="E6" s="22">
        <v>101260</v>
      </c>
      <c r="F6" s="22">
        <v>149986.49</v>
      </c>
      <c r="G6" s="22">
        <v>251246.49</v>
      </c>
      <c r="H6" s="22">
        <v>3404.33</v>
      </c>
      <c r="I6" s="22">
        <v>3404.33</v>
      </c>
      <c r="J6" s="23">
        <v>1.3549761431493033E-2</v>
      </c>
    </row>
    <row r="7" spans="1:10">
      <c r="A7" s="20"/>
      <c r="B7" s="20"/>
      <c r="C7" s="20"/>
      <c r="D7" s="20" t="s">
        <v>604</v>
      </c>
      <c r="E7" s="22">
        <v>16380</v>
      </c>
      <c r="F7" s="22">
        <v>0</v>
      </c>
      <c r="G7" s="22">
        <v>16380</v>
      </c>
      <c r="H7" s="22">
        <v>6825.55</v>
      </c>
      <c r="I7" s="22">
        <v>6825.55</v>
      </c>
      <c r="J7" s="23">
        <v>0.41670024420024421</v>
      </c>
    </row>
    <row r="8" spans="1:10">
      <c r="A8" s="20"/>
      <c r="B8" s="20"/>
      <c r="C8" s="20" t="s">
        <v>504</v>
      </c>
      <c r="D8" s="20"/>
      <c r="E8" s="22">
        <v>1746115</v>
      </c>
      <c r="F8" s="22">
        <v>0</v>
      </c>
      <c r="G8" s="22">
        <v>1746115</v>
      </c>
      <c r="H8" s="22">
        <v>446456.33999999997</v>
      </c>
      <c r="I8" s="22">
        <v>446456.33999999997</v>
      </c>
      <c r="J8" s="23">
        <v>0.25568553044902537</v>
      </c>
    </row>
    <row r="9" spans="1:10">
      <c r="A9" s="20"/>
      <c r="B9" s="20" t="s">
        <v>354</v>
      </c>
      <c r="C9" s="20"/>
      <c r="D9" s="20"/>
      <c r="E9" s="22">
        <v>1746115</v>
      </c>
      <c r="F9" s="22">
        <v>0</v>
      </c>
      <c r="G9" s="22">
        <v>1746115</v>
      </c>
      <c r="H9" s="22">
        <v>446456.33999999997</v>
      </c>
      <c r="I9" s="22">
        <v>446456.33999999997</v>
      </c>
      <c r="J9" s="23">
        <v>0.25568553044902537</v>
      </c>
    </row>
    <row r="10" spans="1:10">
      <c r="A10" s="20"/>
      <c r="B10" s="20" t="s">
        <v>47</v>
      </c>
      <c r="C10" s="20" t="s">
        <v>505</v>
      </c>
      <c r="D10" s="20" t="s">
        <v>353</v>
      </c>
      <c r="E10" s="22">
        <v>1168909</v>
      </c>
      <c r="F10" s="22">
        <v>0</v>
      </c>
      <c r="G10" s="22">
        <v>1168909</v>
      </c>
      <c r="H10" s="22">
        <v>301031.59999999998</v>
      </c>
      <c r="I10" s="22">
        <v>301031.59999999998</v>
      </c>
      <c r="J10" s="23">
        <v>0.25753210900078616</v>
      </c>
    </row>
    <row r="11" spans="1:10">
      <c r="A11" s="20"/>
      <c r="B11" s="20"/>
      <c r="C11" s="20"/>
      <c r="D11" s="20" t="s">
        <v>603</v>
      </c>
      <c r="E11" s="22">
        <v>239945</v>
      </c>
      <c r="F11" s="22">
        <v>0</v>
      </c>
      <c r="G11" s="22">
        <v>239945</v>
      </c>
      <c r="H11" s="22">
        <v>47286.79</v>
      </c>
      <c r="I11" s="22">
        <v>42165.819999999992</v>
      </c>
      <c r="J11" s="23">
        <v>0.19707345433328471</v>
      </c>
    </row>
    <row r="12" spans="1:10">
      <c r="A12" s="20"/>
      <c r="B12" s="20"/>
      <c r="C12" s="20"/>
      <c r="D12" s="20" t="s">
        <v>605</v>
      </c>
      <c r="E12" s="22">
        <v>2000</v>
      </c>
      <c r="F12" s="22">
        <v>0</v>
      </c>
      <c r="G12" s="22">
        <v>2000</v>
      </c>
      <c r="H12" s="22">
        <v>0</v>
      </c>
      <c r="I12" s="22">
        <v>0</v>
      </c>
      <c r="J12" s="23">
        <v>0</v>
      </c>
    </row>
    <row r="13" spans="1:10">
      <c r="A13" s="20"/>
      <c r="B13" s="20"/>
      <c r="C13" s="20" t="s">
        <v>506</v>
      </c>
      <c r="D13" s="20"/>
      <c r="E13" s="22">
        <v>1410854</v>
      </c>
      <c r="F13" s="22">
        <v>0</v>
      </c>
      <c r="G13" s="22">
        <v>1410854</v>
      </c>
      <c r="H13" s="22">
        <v>348318.38999999996</v>
      </c>
      <c r="I13" s="22">
        <v>343197.42</v>
      </c>
      <c r="J13" s="23">
        <v>0.24688478751167731</v>
      </c>
    </row>
    <row r="14" spans="1:10">
      <c r="A14" s="20"/>
      <c r="B14" s="20" t="s">
        <v>355</v>
      </c>
      <c r="C14" s="20"/>
      <c r="D14" s="20"/>
      <c r="E14" s="22">
        <v>1410854</v>
      </c>
      <c r="F14" s="22">
        <v>0</v>
      </c>
      <c r="G14" s="22">
        <v>1410854</v>
      </c>
      <c r="H14" s="22">
        <v>348318.38999999996</v>
      </c>
      <c r="I14" s="22">
        <v>343197.42</v>
      </c>
      <c r="J14" s="23">
        <v>0.24688478751167731</v>
      </c>
    </row>
    <row r="15" spans="1:10">
      <c r="A15" s="20"/>
      <c r="B15" s="20" t="s">
        <v>66</v>
      </c>
      <c r="C15" s="20" t="s">
        <v>507</v>
      </c>
      <c r="D15" s="20" t="s">
        <v>353</v>
      </c>
      <c r="E15" s="22">
        <v>767983</v>
      </c>
      <c r="F15" s="22">
        <v>0</v>
      </c>
      <c r="G15" s="22">
        <v>767983</v>
      </c>
      <c r="H15" s="22">
        <v>199488.93999999997</v>
      </c>
      <c r="I15" s="22">
        <v>199488.93999999997</v>
      </c>
      <c r="J15" s="23">
        <v>0.25975697378718016</v>
      </c>
    </row>
    <row r="16" spans="1:10">
      <c r="A16" s="20"/>
      <c r="B16" s="20"/>
      <c r="C16" s="20"/>
      <c r="D16" s="20" t="s">
        <v>603</v>
      </c>
      <c r="E16" s="22">
        <v>589175</v>
      </c>
      <c r="F16" s="22">
        <v>115000</v>
      </c>
      <c r="G16" s="22">
        <v>704175</v>
      </c>
      <c r="H16" s="22">
        <v>6620.24</v>
      </c>
      <c r="I16" s="22">
        <v>6564.14</v>
      </c>
      <c r="J16" s="23">
        <v>9.4014130010295731E-3</v>
      </c>
    </row>
    <row r="17" spans="1:10">
      <c r="A17" s="20"/>
      <c r="B17" s="20"/>
      <c r="C17" s="20" t="s">
        <v>508</v>
      </c>
      <c r="D17" s="20"/>
      <c r="E17" s="22">
        <v>1357158</v>
      </c>
      <c r="F17" s="22">
        <v>115000</v>
      </c>
      <c r="G17" s="22">
        <v>1472158</v>
      </c>
      <c r="H17" s="22">
        <v>206109.17999999996</v>
      </c>
      <c r="I17" s="22">
        <v>206053.08</v>
      </c>
      <c r="J17" s="23">
        <v>0.14000479568089835</v>
      </c>
    </row>
    <row r="18" spans="1:10">
      <c r="A18" s="20"/>
      <c r="B18" s="20" t="s">
        <v>356</v>
      </c>
      <c r="C18" s="20"/>
      <c r="D18" s="20"/>
      <c r="E18" s="22">
        <v>1357158</v>
      </c>
      <c r="F18" s="22">
        <v>115000</v>
      </c>
      <c r="G18" s="22">
        <v>1472158</v>
      </c>
      <c r="H18" s="22">
        <v>206109.17999999996</v>
      </c>
      <c r="I18" s="22">
        <v>206053.08</v>
      </c>
      <c r="J18" s="23">
        <v>0.14000479568089835</v>
      </c>
    </row>
    <row r="19" spans="1:10">
      <c r="A19" s="20"/>
      <c r="B19" s="20" t="s">
        <v>91</v>
      </c>
      <c r="C19" s="20" t="s">
        <v>509</v>
      </c>
      <c r="D19" s="20" t="s">
        <v>353</v>
      </c>
      <c r="E19" s="22">
        <v>183257</v>
      </c>
      <c r="F19" s="22">
        <v>0</v>
      </c>
      <c r="G19" s="22">
        <v>183257</v>
      </c>
      <c r="H19" s="22">
        <v>40118.44</v>
      </c>
      <c r="I19" s="22">
        <v>40118.44</v>
      </c>
      <c r="J19" s="23">
        <v>0.21891900445821988</v>
      </c>
    </row>
    <row r="20" spans="1:10">
      <c r="A20" s="20"/>
      <c r="B20" s="20"/>
      <c r="C20" s="20"/>
      <c r="D20" s="20" t="s">
        <v>603</v>
      </c>
      <c r="E20" s="22">
        <v>145745</v>
      </c>
      <c r="F20" s="22">
        <v>0</v>
      </c>
      <c r="G20" s="22">
        <v>145745</v>
      </c>
      <c r="H20" s="22">
        <v>20785.25</v>
      </c>
      <c r="I20" s="22">
        <v>20785.25</v>
      </c>
      <c r="J20" s="23">
        <v>0.14261381179457272</v>
      </c>
    </row>
    <row r="21" spans="1:10">
      <c r="A21" s="20"/>
      <c r="B21" s="20"/>
      <c r="C21" s="20"/>
      <c r="D21" s="20" t="s">
        <v>606</v>
      </c>
      <c r="E21" s="22">
        <v>183920</v>
      </c>
      <c r="F21" s="22">
        <v>0</v>
      </c>
      <c r="G21" s="22">
        <v>183920</v>
      </c>
      <c r="H21" s="22">
        <v>0</v>
      </c>
      <c r="I21" s="22">
        <v>0</v>
      </c>
      <c r="J21" s="23">
        <v>0</v>
      </c>
    </row>
    <row r="22" spans="1:10">
      <c r="A22" s="20"/>
      <c r="B22" s="20"/>
      <c r="C22" s="20" t="s">
        <v>510</v>
      </c>
      <c r="D22" s="20"/>
      <c r="E22" s="22">
        <v>512922</v>
      </c>
      <c r="F22" s="22">
        <v>0</v>
      </c>
      <c r="G22" s="22">
        <v>512922</v>
      </c>
      <c r="H22" s="22">
        <v>60903.69</v>
      </c>
      <c r="I22" s="22">
        <v>60903.69</v>
      </c>
      <c r="J22" s="23">
        <v>0.11873869711184157</v>
      </c>
    </row>
    <row r="23" spans="1:10">
      <c r="A23" s="20"/>
      <c r="B23" s="20" t="s">
        <v>357</v>
      </c>
      <c r="C23" s="20"/>
      <c r="D23" s="20"/>
      <c r="E23" s="22">
        <v>512922</v>
      </c>
      <c r="F23" s="22">
        <v>0</v>
      </c>
      <c r="G23" s="22">
        <v>512922</v>
      </c>
      <c r="H23" s="22">
        <v>60903.69</v>
      </c>
      <c r="I23" s="22">
        <v>60903.69</v>
      </c>
      <c r="J23" s="23">
        <v>0.11873869711184157</v>
      </c>
    </row>
    <row r="24" spans="1:10">
      <c r="A24" s="20"/>
      <c r="B24" s="20" t="s">
        <v>94</v>
      </c>
      <c r="C24" s="20" t="s">
        <v>511</v>
      </c>
      <c r="D24" s="20" t="s">
        <v>353</v>
      </c>
      <c r="E24" s="22">
        <v>354827</v>
      </c>
      <c r="F24" s="22">
        <v>0</v>
      </c>
      <c r="G24" s="22">
        <v>354827</v>
      </c>
      <c r="H24" s="22">
        <v>86452.23000000001</v>
      </c>
      <c r="I24" s="22">
        <v>86452.23000000001</v>
      </c>
      <c r="J24" s="23">
        <v>0.24364614304999341</v>
      </c>
    </row>
    <row r="25" spans="1:10">
      <c r="A25" s="20"/>
      <c r="B25" s="20"/>
      <c r="C25" s="20"/>
      <c r="D25" s="20" t="s">
        <v>603</v>
      </c>
      <c r="E25" s="22">
        <v>213700</v>
      </c>
      <c r="F25" s="22">
        <v>0</v>
      </c>
      <c r="G25" s="22">
        <v>213700</v>
      </c>
      <c r="H25" s="22">
        <v>61657.369999999995</v>
      </c>
      <c r="I25" s="22">
        <v>53157.739999999991</v>
      </c>
      <c r="J25" s="23">
        <v>0.28852302292934018</v>
      </c>
    </row>
    <row r="26" spans="1:10">
      <c r="A26" s="20"/>
      <c r="B26" s="20"/>
      <c r="C26" s="20"/>
      <c r="D26" s="20" t="s">
        <v>606</v>
      </c>
      <c r="E26" s="22">
        <v>10000</v>
      </c>
      <c r="F26" s="22">
        <v>0</v>
      </c>
      <c r="G26" s="22">
        <v>10000</v>
      </c>
      <c r="H26" s="22">
        <v>0</v>
      </c>
      <c r="I26" s="22">
        <v>0</v>
      </c>
      <c r="J26" s="23">
        <v>0</v>
      </c>
    </row>
    <row r="27" spans="1:10">
      <c r="A27" s="20"/>
      <c r="B27" s="20"/>
      <c r="C27" s="20" t="s">
        <v>512</v>
      </c>
      <c r="D27" s="20"/>
      <c r="E27" s="22">
        <v>578527</v>
      </c>
      <c r="F27" s="22">
        <v>0</v>
      </c>
      <c r="G27" s="22">
        <v>578527</v>
      </c>
      <c r="H27" s="22">
        <v>148109.6</v>
      </c>
      <c r="I27" s="22">
        <v>139609.97</v>
      </c>
      <c r="J27" s="23">
        <v>0.256011560393897</v>
      </c>
    </row>
    <row r="28" spans="1:10">
      <c r="A28" s="20"/>
      <c r="B28" s="20" t="s">
        <v>358</v>
      </c>
      <c r="C28" s="20"/>
      <c r="D28" s="20"/>
      <c r="E28" s="22">
        <v>578527</v>
      </c>
      <c r="F28" s="22">
        <v>0</v>
      </c>
      <c r="G28" s="22">
        <v>578527</v>
      </c>
      <c r="H28" s="22">
        <v>148109.6</v>
      </c>
      <c r="I28" s="22">
        <v>139609.97</v>
      </c>
      <c r="J28" s="23">
        <v>0.256011560393897</v>
      </c>
    </row>
    <row r="29" spans="1:10">
      <c r="A29" s="20"/>
      <c r="B29" s="20" t="s">
        <v>99</v>
      </c>
      <c r="C29" s="20" t="s">
        <v>513</v>
      </c>
      <c r="D29" s="20" t="s">
        <v>353</v>
      </c>
      <c r="E29" s="22">
        <v>58844</v>
      </c>
      <c r="F29" s="22">
        <v>0</v>
      </c>
      <c r="G29" s="22">
        <v>58844</v>
      </c>
      <c r="H29" s="22">
        <v>16872.439999999999</v>
      </c>
      <c r="I29" s="22">
        <v>16872.439999999999</v>
      </c>
      <c r="J29" s="23">
        <v>0.28673169736931547</v>
      </c>
    </row>
    <row r="30" spans="1:10">
      <c r="A30" s="20"/>
      <c r="B30" s="20"/>
      <c r="C30" s="20"/>
      <c r="D30" s="20" t="s">
        <v>603</v>
      </c>
      <c r="E30" s="22">
        <v>183050</v>
      </c>
      <c r="F30" s="22">
        <v>0</v>
      </c>
      <c r="G30" s="22">
        <v>183050</v>
      </c>
      <c r="H30" s="22">
        <v>37301.72</v>
      </c>
      <c r="I30" s="22">
        <v>34549.31</v>
      </c>
      <c r="J30" s="23">
        <v>0.2037788582354548</v>
      </c>
    </row>
    <row r="31" spans="1:10">
      <c r="A31" s="20"/>
      <c r="B31" s="20"/>
      <c r="C31" s="20"/>
      <c r="D31" s="20" t="s">
        <v>604</v>
      </c>
      <c r="E31" s="22">
        <v>56435</v>
      </c>
      <c r="F31" s="22">
        <v>0</v>
      </c>
      <c r="G31" s="22">
        <v>56435</v>
      </c>
      <c r="H31" s="22">
        <v>30189.89</v>
      </c>
      <c r="I31" s="22">
        <v>30189.89</v>
      </c>
      <c r="J31" s="23">
        <v>0.53494976521662085</v>
      </c>
    </row>
    <row r="32" spans="1:10">
      <c r="A32" s="20"/>
      <c r="B32" s="20"/>
      <c r="C32" s="20" t="s">
        <v>514</v>
      </c>
      <c r="D32" s="20"/>
      <c r="E32" s="22">
        <v>298329</v>
      </c>
      <c r="F32" s="22">
        <v>0</v>
      </c>
      <c r="G32" s="22">
        <v>298329</v>
      </c>
      <c r="H32" s="22">
        <v>84364.05</v>
      </c>
      <c r="I32" s="22">
        <v>81611.64</v>
      </c>
      <c r="J32" s="23">
        <v>0.28278863268405013</v>
      </c>
    </row>
    <row r="33" spans="1:10">
      <c r="A33" s="20"/>
      <c r="B33" s="20" t="s">
        <v>359</v>
      </c>
      <c r="C33" s="20"/>
      <c r="D33" s="20"/>
      <c r="E33" s="22">
        <v>298329</v>
      </c>
      <c r="F33" s="22">
        <v>0</v>
      </c>
      <c r="G33" s="22">
        <v>298329</v>
      </c>
      <c r="H33" s="22">
        <v>84364.05</v>
      </c>
      <c r="I33" s="22">
        <v>81611.64</v>
      </c>
      <c r="J33" s="23">
        <v>0.28278863268405013</v>
      </c>
    </row>
    <row r="34" spans="1:10">
      <c r="A34" s="20"/>
      <c r="B34" s="20" t="s">
        <v>106</v>
      </c>
      <c r="C34" s="20" t="s">
        <v>515</v>
      </c>
      <c r="D34" s="20" t="s">
        <v>353</v>
      </c>
      <c r="E34" s="22">
        <v>972735</v>
      </c>
      <c r="F34" s="22">
        <v>0</v>
      </c>
      <c r="G34" s="22">
        <v>972735</v>
      </c>
      <c r="H34" s="22">
        <v>268997.26</v>
      </c>
      <c r="I34" s="22">
        <v>268997.26</v>
      </c>
      <c r="J34" s="23">
        <v>0.2765370424627468</v>
      </c>
    </row>
    <row r="35" spans="1:10">
      <c r="A35" s="20"/>
      <c r="B35" s="20"/>
      <c r="C35" s="20"/>
      <c r="D35" s="20" t="s">
        <v>603</v>
      </c>
      <c r="E35" s="22">
        <v>10000</v>
      </c>
      <c r="F35" s="22">
        <v>0</v>
      </c>
      <c r="G35" s="22">
        <v>10000</v>
      </c>
      <c r="H35" s="22">
        <v>1007.5600000000001</v>
      </c>
      <c r="I35" s="22">
        <v>811.59000000000015</v>
      </c>
      <c r="J35" s="23">
        <v>0.10075600000000001</v>
      </c>
    </row>
    <row r="36" spans="1:10">
      <c r="A36" s="20"/>
      <c r="B36" s="20"/>
      <c r="C36" s="20"/>
      <c r="D36" s="20" t="s">
        <v>606</v>
      </c>
      <c r="E36" s="22">
        <v>189000</v>
      </c>
      <c r="F36" s="22">
        <v>0</v>
      </c>
      <c r="G36" s="22">
        <v>189000</v>
      </c>
      <c r="H36" s="22">
        <v>0</v>
      </c>
      <c r="I36" s="22">
        <v>0</v>
      </c>
      <c r="J36" s="23">
        <v>0</v>
      </c>
    </row>
    <row r="37" spans="1:10">
      <c r="A37" s="20"/>
      <c r="B37" s="20"/>
      <c r="C37" s="20" t="s">
        <v>516</v>
      </c>
      <c r="D37" s="20"/>
      <c r="E37" s="22">
        <v>1171735</v>
      </c>
      <c r="F37" s="22">
        <v>0</v>
      </c>
      <c r="G37" s="22">
        <v>1171735</v>
      </c>
      <c r="H37" s="22">
        <v>270004.82</v>
      </c>
      <c r="I37" s="22">
        <v>269808.85000000003</v>
      </c>
      <c r="J37" s="23">
        <v>0.23043164196682697</v>
      </c>
    </row>
    <row r="38" spans="1:10">
      <c r="A38" s="20"/>
      <c r="B38" s="20" t="s">
        <v>360</v>
      </c>
      <c r="C38" s="20"/>
      <c r="D38" s="20"/>
      <c r="E38" s="22">
        <v>1171735</v>
      </c>
      <c r="F38" s="22">
        <v>0</v>
      </c>
      <c r="G38" s="22">
        <v>1171735</v>
      </c>
      <c r="H38" s="22">
        <v>270004.82</v>
      </c>
      <c r="I38" s="22">
        <v>269808.85000000003</v>
      </c>
      <c r="J38" s="23">
        <v>0.23043164196682697</v>
      </c>
    </row>
    <row r="39" spans="1:10">
      <c r="A39" s="20" t="s">
        <v>344</v>
      </c>
      <c r="B39" s="20"/>
      <c r="C39" s="20"/>
      <c r="D39" s="20"/>
      <c r="E39" s="22">
        <v>7075640</v>
      </c>
      <c r="F39" s="22">
        <v>115000</v>
      </c>
      <c r="G39" s="22">
        <v>7190640</v>
      </c>
      <c r="H39" s="22">
        <v>1564266.0699999996</v>
      </c>
      <c r="I39" s="22">
        <v>1547640.9899999998</v>
      </c>
      <c r="J39" s="23">
        <v>0.21754198096414229</v>
      </c>
    </row>
    <row r="40" spans="1:10">
      <c r="A40" s="20" t="s">
        <v>109</v>
      </c>
      <c r="B40" s="20" t="s">
        <v>110</v>
      </c>
      <c r="C40" s="20" t="s">
        <v>517</v>
      </c>
      <c r="D40" s="20" t="s">
        <v>353</v>
      </c>
      <c r="E40" s="22">
        <v>562846</v>
      </c>
      <c r="F40" s="22">
        <v>0</v>
      </c>
      <c r="G40" s="22">
        <v>562846</v>
      </c>
      <c r="H40" s="22">
        <v>136788.49</v>
      </c>
      <c r="I40" s="22">
        <v>136788.49</v>
      </c>
      <c r="J40" s="23">
        <v>0.24303004729535252</v>
      </c>
    </row>
    <row r="41" spans="1:10">
      <c r="A41" s="20"/>
      <c r="B41" s="20"/>
      <c r="C41" s="20"/>
      <c r="D41" s="20" t="s">
        <v>603</v>
      </c>
      <c r="E41" s="22">
        <v>281600</v>
      </c>
      <c r="F41" s="22">
        <v>0</v>
      </c>
      <c r="G41" s="22">
        <v>281600</v>
      </c>
      <c r="H41" s="22">
        <v>54954.11</v>
      </c>
      <c r="I41" s="22">
        <v>53899.759999999995</v>
      </c>
      <c r="J41" s="23">
        <v>0.19514953835227272</v>
      </c>
    </row>
    <row r="42" spans="1:10">
      <c r="A42" s="20"/>
      <c r="B42" s="20"/>
      <c r="C42" s="20"/>
      <c r="D42" s="20" t="s">
        <v>607</v>
      </c>
      <c r="E42" s="22">
        <v>200</v>
      </c>
      <c r="F42" s="22">
        <v>0</v>
      </c>
      <c r="G42" s="22">
        <v>200</v>
      </c>
      <c r="H42" s="22">
        <v>0</v>
      </c>
      <c r="I42" s="22">
        <v>0</v>
      </c>
      <c r="J42" s="23">
        <v>0</v>
      </c>
    </row>
    <row r="43" spans="1:10">
      <c r="A43" s="20"/>
      <c r="B43" s="20"/>
      <c r="C43" s="20"/>
      <c r="D43" s="20" t="s">
        <v>604</v>
      </c>
      <c r="E43" s="22">
        <v>500000</v>
      </c>
      <c r="F43" s="22">
        <v>0</v>
      </c>
      <c r="G43" s="22">
        <v>500000</v>
      </c>
      <c r="H43" s="22">
        <v>0</v>
      </c>
      <c r="I43" s="22">
        <v>0</v>
      </c>
      <c r="J43" s="23">
        <v>0</v>
      </c>
    </row>
    <row r="44" spans="1:10">
      <c r="A44" s="20"/>
      <c r="B44" s="20"/>
      <c r="C44" s="20"/>
      <c r="D44" s="20" t="s">
        <v>606</v>
      </c>
      <c r="E44" s="22">
        <v>200000</v>
      </c>
      <c r="F44" s="22">
        <v>0</v>
      </c>
      <c r="G44" s="22">
        <v>200000</v>
      </c>
      <c r="H44" s="22">
        <v>0</v>
      </c>
      <c r="I44" s="22">
        <v>0</v>
      </c>
      <c r="J44" s="23">
        <v>0</v>
      </c>
    </row>
    <row r="45" spans="1:10">
      <c r="A45" s="20"/>
      <c r="B45" s="20"/>
      <c r="C45" s="20"/>
      <c r="D45" s="20" t="s">
        <v>608</v>
      </c>
      <c r="E45" s="22">
        <v>4650000</v>
      </c>
      <c r="F45" s="22">
        <v>0</v>
      </c>
      <c r="G45" s="22">
        <v>4650000</v>
      </c>
      <c r="H45" s="22">
        <v>0</v>
      </c>
      <c r="I45" s="22">
        <v>0</v>
      </c>
      <c r="J45" s="23">
        <v>0</v>
      </c>
    </row>
    <row r="46" spans="1:10">
      <c r="A46" s="20"/>
      <c r="B46" s="20"/>
      <c r="C46" s="20"/>
      <c r="D46" s="20" t="s">
        <v>605</v>
      </c>
      <c r="E46" s="22">
        <v>215000</v>
      </c>
      <c r="F46" s="22">
        <v>200000</v>
      </c>
      <c r="G46" s="22">
        <v>415000</v>
      </c>
      <c r="H46" s="22">
        <v>662.4</v>
      </c>
      <c r="I46" s="22">
        <v>559.20000000000005</v>
      </c>
      <c r="J46" s="23">
        <v>1.596144578313253E-3</v>
      </c>
    </row>
    <row r="47" spans="1:10">
      <c r="A47" s="20"/>
      <c r="B47" s="20"/>
      <c r="C47" s="20" t="s">
        <v>518</v>
      </c>
      <c r="D47" s="20"/>
      <c r="E47" s="22">
        <v>6409646</v>
      </c>
      <c r="F47" s="22">
        <v>200000</v>
      </c>
      <c r="G47" s="22">
        <v>6609646</v>
      </c>
      <c r="H47" s="22">
        <v>192404.99999999997</v>
      </c>
      <c r="I47" s="22">
        <v>191247.45</v>
      </c>
      <c r="J47" s="23">
        <v>2.9109728418133127E-2</v>
      </c>
    </row>
    <row r="48" spans="1:10">
      <c r="A48" s="20"/>
      <c r="B48" s="20" t="s">
        <v>361</v>
      </c>
      <c r="C48" s="20"/>
      <c r="D48" s="20"/>
      <c r="E48" s="22">
        <v>6409646</v>
      </c>
      <c r="F48" s="22">
        <v>200000</v>
      </c>
      <c r="G48" s="22">
        <v>6609646</v>
      </c>
      <c r="H48" s="22">
        <v>192404.99999999997</v>
      </c>
      <c r="I48" s="22">
        <v>191247.45</v>
      </c>
      <c r="J48" s="23">
        <v>2.9109728418133127E-2</v>
      </c>
    </row>
    <row r="49" spans="1:10">
      <c r="A49" s="20"/>
      <c r="B49" s="20" t="s">
        <v>119</v>
      </c>
      <c r="C49" s="20" t="s">
        <v>519</v>
      </c>
      <c r="D49" s="20" t="s">
        <v>353</v>
      </c>
      <c r="E49" s="22">
        <v>3290568</v>
      </c>
      <c r="F49" s="22">
        <v>0</v>
      </c>
      <c r="G49" s="22">
        <v>3290568</v>
      </c>
      <c r="H49" s="22">
        <v>775380.93</v>
      </c>
      <c r="I49" s="22">
        <v>775380.93</v>
      </c>
      <c r="J49" s="23">
        <v>0.23563741275062544</v>
      </c>
    </row>
    <row r="50" spans="1:10">
      <c r="A50" s="20"/>
      <c r="B50" s="20"/>
      <c r="C50" s="20"/>
      <c r="D50" s="20" t="s">
        <v>603</v>
      </c>
      <c r="E50" s="22">
        <v>33000</v>
      </c>
      <c r="F50" s="22">
        <v>0</v>
      </c>
      <c r="G50" s="22">
        <v>33000</v>
      </c>
      <c r="H50" s="22">
        <v>0</v>
      </c>
      <c r="I50" s="22">
        <v>0</v>
      </c>
      <c r="J50" s="23">
        <v>0</v>
      </c>
    </row>
    <row r="51" spans="1:10">
      <c r="A51" s="20"/>
      <c r="B51" s="20"/>
      <c r="C51" s="20"/>
      <c r="D51" s="20" t="s">
        <v>607</v>
      </c>
      <c r="E51" s="22">
        <v>200</v>
      </c>
      <c r="F51" s="22">
        <v>0</v>
      </c>
      <c r="G51" s="22">
        <v>200</v>
      </c>
      <c r="H51" s="22">
        <v>0</v>
      </c>
      <c r="I51" s="22">
        <v>0</v>
      </c>
      <c r="J51" s="23">
        <v>0</v>
      </c>
    </row>
    <row r="52" spans="1:10">
      <c r="A52" s="20"/>
      <c r="B52" s="20"/>
      <c r="C52" s="20"/>
      <c r="D52" s="20" t="s">
        <v>606</v>
      </c>
      <c r="E52" s="22">
        <v>70000</v>
      </c>
      <c r="F52" s="22">
        <v>0</v>
      </c>
      <c r="G52" s="22">
        <v>70000</v>
      </c>
      <c r="H52" s="22">
        <v>0</v>
      </c>
      <c r="I52" s="22">
        <v>0</v>
      </c>
      <c r="J52" s="23">
        <v>0</v>
      </c>
    </row>
    <row r="53" spans="1:10">
      <c r="A53" s="20"/>
      <c r="B53" s="20"/>
      <c r="C53" s="20" t="s">
        <v>520</v>
      </c>
      <c r="D53" s="20"/>
      <c r="E53" s="22">
        <v>3393768</v>
      </c>
      <c r="F53" s="22">
        <v>0</v>
      </c>
      <c r="G53" s="22">
        <v>3393768</v>
      </c>
      <c r="H53" s="22">
        <v>775380.93</v>
      </c>
      <c r="I53" s="22">
        <v>775380.93</v>
      </c>
      <c r="J53" s="23">
        <v>0.22847199042480218</v>
      </c>
    </row>
    <row r="54" spans="1:10">
      <c r="A54" s="20"/>
      <c r="B54" s="20" t="s">
        <v>362</v>
      </c>
      <c r="C54" s="20"/>
      <c r="D54" s="20"/>
      <c r="E54" s="22">
        <v>3393768</v>
      </c>
      <c r="F54" s="22">
        <v>0</v>
      </c>
      <c r="G54" s="22">
        <v>3393768</v>
      </c>
      <c r="H54" s="22">
        <v>775380.93</v>
      </c>
      <c r="I54" s="22">
        <v>775380.93</v>
      </c>
      <c r="J54" s="23">
        <v>0.22847199042480218</v>
      </c>
    </row>
    <row r="55" spans="1:10">
      <c r="A55" s="20"/>
      <c r="B55" s="20" t="s">
        <v>121</v>
      </c>
      <c r="C55" s="20" t="s">
        <v>609</v>
      </c>
      <c r="D55" s="20" t="s">
        <v>606</v>
      </c>
      <c r="E55" s="22">
        <v>6071923</v>
      </c>
      <c r="F55" s="22">
        <v>0</v>
      </c>
      <c r="G55" s="22">
        <v>6071923</v>
      </c>
      <c r="H55" s="22">
        <v>29406.080000000002</v>
      </c>
      <c r="I55" s="22">
        <v>26309.120000000003</v>
      </c>
      <c r="J55" s="23">
        <v>4.8429599650720214E-3</v>
      </c>
    </row>
    <row r="56" spans="1:10">
      <c r="A56" s="20"/>
      <c r="B56" s="20"/>
      <c r="C56" s="20" t="s">
        <v>610</v>
      </c>
      <c r="D56" s="20"/>
      <c r="E56" s="22">
        <v>6071923</v>
      </c>
      <c r="F56" s="22">
        <v>0</v>
      </c>
      <c r="G56" s="22">
        <v>6071923</v>
      </c>
      <c r="H56" s="22">
        <v>29406.080000000002</v>
      </c>
      <c r="I56" s="22">
        <v>26309.120000000003</v>
      </c>
      <c r="J56" s="23">
        <v>4.8429599650720214E-3</v>
      </c>
    </row>
    <row r="57" spans="1:10">
      <c r="A57" s="20"/>
      <c r="B57" s="20" t="s">
        <v>611</v>
      </c>
      <c r="C57" s="20"/>
      <c r="D57" s="20"/>
      <c r="E57" s="22">
        <v>6071923</v>
      </c>
      <c r="F57" s="22">
        <v>0</v>
      </c>
      <c r="G57" s="22">
        <v>6071923</v>
      </c>
      <c r="H57" s="22">
        <v>29406.080000000002</v>
      </c>
      <c r="I57" s="22">
        <v>26309.120000000003</v>
      </c>
      <c r="J57" s="23">
        <v>4.8429599650720214E-3</v>
      </c>
    </row>
    <row r="58" spans="1:10">
      <c r="A58" s="20"/>
      <c r="B58" s="20" t="s">
        <v>135</v>
      </c>
      <c r="C58" s="20" t="s">
        <v>521</v>
      </c>
      <c r="D58" s="20" t="s">
        <v>353</v>
      </c>
      <c r="E58" s="22">
        <v>2007687</v>
      </c>
      <c r="F58" s="22">
        <v>0</v>
      </c>
      <c r="G58" s="22">
        <v>2007687</v>
      </c>
      <c r="H58" s="22">
        <v>460168.28999999992</v>
      </c>
      <c r="I58" s="22">
        <v>460168.28999999992</v>
      </c>
      <c r="J58" s="23">
        <v>0.22920320249122494</v>
      </c>
    </row>
    <row r="59" spans="1:10">
      <c r="A59" s="20"/>
      <c r="B59" s="20"/>
      <c r="C59" s="20"/>
      <c r="D59" s="20" t="s">
        <v>603</v>
      </c>
      <c r="E59" s="22">
        <v>360500</v>
      </c>
      <c r="F59" s="22">
        <v>0</v>
      </c>
      <c r="G59" s="22">
        <v>360500</v>
      </c>
      <c r="H59" s="22">
        <v>31912.97</v>
      </c>
      <c r="I59" s="22">
        <v>31098.280000000002</v>
      </c>
      <c r="J59" s="23">
        <v>8.8524188626907072E-2</v>
      </c>
    </row>
    <row r="60" spans="1:10">
      <c r="A60" s="20"/>
      <c r="B60" s="20"/>
      <c r="C60" s="20"/>
      <c r="D60" s="20" t="s">
        <v>606</v>
      </c>
      <c r="E60" s="22">
        <v>3650000</v>
      </c>
      <c r="F60" s="22">
        <v>762558.45000000007</v>
      </c>
      <c r="G60" s="22">
        <v>4412558.45</v>
      </c>
      <c r="H60" s="22">
        <v>1280576.42</v>
      </c>
      <c r="I60" s="22">
        <v>1196441.44</v>
      </c>
      <c r="J60" s="23">
        <v>0.29021177498509959</v>
      </c>
    </row>
    <row r="61" spans="1:10">
      <c r="A61" s="20"/>
      <c r="B61" s="20"/>
      <c r="C61" s="20" t="s">
        <v>522</v>
      </c>
      <c r="D61" s="20"/>
      <c r="E61" s="22">
        <v>6018187</v>
      </c>
      <c r="F61" s="22">
        <v>762558.45000000007</v>
      </c>
      <c r="G61" s="22">
        <v>6780745.4500000002</v>
      </c>
      <c r="H61" s="22">
        <v>1772657.6799999997</v>
      </c>
      <c r="I61" s="22">
        <v>1687708.0099999998</v>
      </c>
      <c r="J61" s="23">
        <v>0.26142519182754453</v>
      </c>
    </row>
    <row r="62" spans="1:10">
      <c r="A62" s="20"/>
      <c r="B62" s="20" t="s">
        <v>363</v>
      </c>
      <c r="C62" s="20"/>
      <c r="D62" s="20"/>
      <c r="E62" s="22">
        <v>6018187</v>
      </c>
      <c r="F62" s="22">
        <v>762558.45000000007</v>
      </c>
      <c r="G62" s="22">
        <v>6780745.4500000002</v>
      </c>
      <c r="H62" s="22">
        <v>1772657.6799999997</v>
      </c>
      <c r="I62" s="22">
        <v>1687708.0099999998</v>
      </c>
      <c r="J62" s="23">
        <v>0.26142519182754453</v>
      </c>
    </row>
    <row r="63" spans="1:10">
      <c r="A63" s="20"/>
      <c r="B63" s="20" t="s">
        <v>140</v>
      </c>
      <c r="C63" s="20" t="s">
        <v>523</v>
      </c>
      <c r="D63" s="20" t="s">
        <v>353</v>
      </c>
      <c r="E63" s="22">
        <v>233073</v>
      </c>
      <c r="F63" s="22">
        <v>0</v>
      </c>
      <c r="G63" s="22">
        <v>233073</v>
      </c>
      <c r="H63" s="22">
        <v>44743.25</v>
      </c>
      <c r="I63" s="22">
        <v>44743.25</v>
      </c>
      <c r="J63" s="23">
        <v>0.19197097046847983</v>
      </c>
    </row>
    <row r="64" spans="1:10">
      <c r="A64" s="20"/>
      <c r="B64" s="20"/>
      <c r="C64" s="20"/>
      <c r="D64" s="20" t="s">
        <v>603</v>
      </c>
      <c r="E64" s="22">
        <v>3147000</v>
      </c>
      <c r="F64" s="22">
        <v>0</v>
      </c>
      <c r="G64" s="22">
        <v>3147000</v>
      </c>
      <c r="H64" s="22">
        <v>1162788.52</v>
      </c>
      <c r="I64" s="22">
        <v>907537.09</v>
      </c>
      <c r="J64" s="23">
        <v>0.36949110899269144</v>
      </c>
    </row>
    <row r="65" spans="1:10">
      <c r="A65" s="20"/>
      <c r="B65" s="20"/>
      <c r="C65" s="20"/>
      <c r="D65" s="20" t="s">
        <v>606</v>
      </c>
      <c r="E65" s="22">
        <v>1765000</v>
      </c>
      <c r="F65" s="22">
        <v>0</v>
      </c>
      <c r="G65" s="22">
        <v>1765000</v>
      </c>
      <c r="H65" s="22">
        <v>376059.73</v>
      </c>
      <c r="I65" s="22">
        <v>376059.73</v>
      </c>
      <c r="J65" s="23">
        <v>0.21306500283286117</v>
      </c>
    </row>
    <row r="66" spans="1:10">
      <c r="A66" s="20"/>
      <c r="B66" s="20"/>
      <c r="C66" s="20" t="s">
        <v>524</v>
      </c>
      <c r="D66" s="20"/>
      <c r="E66" s="22">
        <v>5145073</v>
      </c>
      <c r="F66" s="22">
        <v>0</v>
      </c>
      <c r="G66" s="22">
        <v>5145073</v>
      </c>
      <c r="H66" s="22">
        <v>1583591.5</v>
      </c>
      <c r="I66" s="22">
        <v>1328340.0699999998</v>
      </c>
      <c r="J66" s="23">
        <v>0.30778795558391492</v>
      </c>
    </row>
    <row r="67" spans="1:10">
      <c r="A67" s="20"/>
      <c r="B67" s="20" t="s">
        <v>364</v>
      </c>
      <c r="C67" s="20"/>
      <c r="D67" s="20"/>
      <c r="E67" s="22">
        <v>5145073</v>
      </c>
      <c r="F67" s="22">
        <v>0</v>
      </c>
      <c r="G67" s="22">
        <v>5145073</v>
      </c>
      <c r="H67" s="22">
        <v>1583591.5</v>
      </c>
      <c r="I67" s="22">
        <v>1328340.0699999998</v>
      </c>
      <c r="J67" s="23">
        <v>0.30778795558391492</v>
      </c>
    </row>
    <row r="68" spans="1:10">
      <c r="A68" s="20"/>
      <c r="B68" s="20" t="s">
        <v>141</v>
      </c>
      <c r="C68" s="20" t="s">
        <v>525</v>
      </c>
      <c r="D68" s="20" t="s">
        <v>353</v>
      </c>
      <c r="E68" s="22">
        <v>1756180</v>
      </c>
      <c r="F68" s="22">
        <v>0</v>
      </c>
      <c r="G68" s="22">
        <v>1756180</v>
      </c>
      <c r="H68" s="22">
        <v>344005.82999999996</v>
      </c>
      <c r="I68" s="22">
        <v>344005.82999999996</v>
      </c>
      <c r="J68" s="23">
        <v>0.19588301313077244</v>
      </c>
    </row>
    <row r="69" spans="1:10">
      <c r="A69" s="20"/>
      <c r="B69" s="20"/>
      <c r="C69" s="20"/>
      <c r="D69" s="20" t="s">
        <v>603</v>
      </c>
      <c r="E69" s="22">
        <v>1163000</v>
      </c>
      <c r="F69" s="22">
        <v>0</v>
      </c>
      <c r="G69" s="22">
        <v>1163000</v>
      </c>
      <c r="H69" s="22">
        <v>285150.62</v>
      </c>
      <c r="I69" s="22">
        <v>267318.65000000002</v>
      </c>
      <c r="J69" s="23">
        <v>0.24518539982803095</v>
      </c>
    </row>
    <row r="70" spans="1:10">
      <c r="A70" s="20"/>
      <c r="B70" s="20"/>
      <c r="C70" s="20"/>
      <c r="D70" s="20" t="s">
        <v>606</v>
      </c>
      <c r="E70" s="22">
        <v>1165000</v>
      </c>
      <c r="F70" s="22">
        <v>287610.38</v>
      </c>
      <c r="G70" s="22">
        <v>1452610.38</v>
      </c>
      <c r="H70" s="22">
        <v>460731.01999999996</v>
      </c>
      <c r="I70" s="22">
        <v>401309.94</v>
      </c>
      <c r="J70" s="23">
        <v>0.31717453375212695</v>
      </c>
    </row>
    <row r="71" spans="1:10">
      <c r="A71" s="20"/>
      <c r="B71" s="20"/>
      <c r="C71" s="20" t="s">
        <v>526</v>
      </c>
      <c r="D71" s="20"/>
      <c r="E71" s="22">
        <v>4084180</v>
      </c>
      <c r="F71" s="22">
        <v>287610.38</v>
      </c>
      <c r="G71" s="22">
        <v>4371790.38</v>
      </c>
      <c r="H71" s="22">
        <v>1089887.47</v>
      </c>
      <c r="I71" s="22">
        <v>1012634.4199999999</v>
      </c>
      <c r="J71" s="23">
        <v>0.2493000293394671</v>
      </c>
    </row>
    <row r="72" spans="1:10">
      <c r="A72" s="20"/>
      <c r="B72" s="20" t="s">
        <v>365</v>
      </c>
      <c r="C72" s="20"/>
      <c r="D72" s="20"/>
      <c r="E72" s="22">
        <v>4084180</v>
      </c>
      <c r="F72" s="22">
        <v>287610.38</v>
      </c>
      <c r="G72" s="22">
        <v>4371790.38</v>
      </c>
      <c r="H72" s="22">
        <v>1089887.47</v>
      </c>
      <c r="I72" s="22">
        <v>1012634.4199999999</v>
      </c>
      <c r="J72" s="23">
        <v>0.2493000293394671</v>
      </c>
    </row>
    <row r="73" spans="1:10">
      <c r="A73" s="20" t="s">
        <v>345</v>
      </c>
      <c r="B73" s="20"/>
      <c r="C73" s="20"/>
      <c r="D73" s="20"/>
      <c r="E73" s="22">
        <v>31122777</v>
      </c>
      <c r="F73" s="22">
        <v>1250168.83</v>
      </c>
      <c r="G73" s="22">
        <v>32372945.829999998</v>
      </c>
      <c r="H73" s="22">
        <v>5443328.6599999992</v>
      </c>
      <c r="I73" s="22">
        <v>5021620</v>
      </c>
      <c r="J73" s="23">
        <v>0.16814437242086477</v>
      </c>
    </row>
    <row r="74" spans="1:10">
      <c r="A74" s="20" t="s">
        <v>150</v>
      </c>
      <c r="B74" s="20" t="s">
        <v>151</v>
      </c>
      <c r="C74" s="20" t="s">
        <v>527</v>
      </c>
      <c r="D74" s="20" t="s">
        <v>353</v>
      </c>
      <c r="E74" s="22">
        <v>29902</v>
      </c>
      <c r="F74" s="22">
        <v>0</v>
      </c>
      <c r="G74" s="22">
        <v>29902</v>
      </c>
      <c r="H74" s="22">
        <v>8546.64</v>
      </c>
      <c r="I74" s="22">
        <v>8546.64</v>
      </c>
      <c r="J74" s="23">
        <v>0.28582168416828302</v>
      </c>
    </row>
    <row r="75" spans="1:10">
      <c r="A75" s="20"/>
      <c r="B75" s="20"/>
      <c r="C75" s="20"/>
      <c r="D75" s="20" t="s">
        <v>603</v>
      </c>
      <c r="E75" s="22">
        <v>577480</v>
      </c>
      <c r="F75" s="22">
        <v>0</v>
      </c>
      <c r="G75" s="22">
        <v>577480</v>
      </c>
      <c r="H75" s="22">
        <v>95875.7</v>
      </c>
      <c r="I75" s="22">
        <v>93993.66</v>
      </c>
      <c r="J75" s="23">
        <v>0.16602427789707003</v>
      </c>
    </row>
    <row r="76" spans="1:10">
      <c r="A76" s="20"/>
      <c r="B76" s="20"/>
      <c r="C76" s="20"/>
      <c r="D76" s="20" t="s">
        <v>604</v>
      </c>
      <c r="E76" s="22">
        <v>135425</v>
      </c>
      <c r="F76" s="22">
        <v>0</v>
      </c>
      <c r="G76" s="22">
        <v>135425</v>
      </c>
      <c r="H76" s="22">
        <v>55500</v>
      </c>
      <c r="I76" s="22">
        <v>55500</v>
      </c>
      <c r="J76" s="23">
        <v>0.40982093409636328</v>
      </c>
    </row>
    <row r="77" spans="1:10">
      <c r="A77" s="20"/>
      <c r="B77" s="20"/>
      <c r="C77" s="20"/>
      <c r="D77" s="20" t="s">
        <v>606</v>
      </c>
      <c r="E77" s="22">
        <v>1685000</v>
      </c>
      <c r="F77" s="22">
        <v>0</v>
      </c>
      <c r="G77" s="22">
        <v>1685000</v>
      </c>
      <c r="H77" s="22">
        <v>0</v>
      </c>
      <c r="I77" s="22">
        <v>0</v>
      </c>
      <c r="J77" s="23">
        <v>0</v>
      </c>
    </row>
    <row r="78" spans="1:10">
      <c r="A78" s="20"/>
      <c r="B78" s="20"/>
      <c r="C78" s="20" t="s">
        <v>528</v>
      </c>
      <c r="D78" s="20"/>
      <c r="E78" s="22">
        <v>2427807</v>
      </c>
      <c r="F78" s="22">
        <v>0</v>
      </c>
      <c r="G78" s="22">
        <v>2427807</v>
      </c>
      <c r="H78" s="22">
        <v>159922.34</v>
      </c>
      <c r="I78" s="22">
        <v>158040.29999999999</v>
      </c>
      <c r="J78" s="23">
        <v>6.5871109194429373E-2</v>
      </c>
    </row>
    <row r="79" spans="1:10">
      <c r="A79" s="20"/>
      <c r="B79" s="20" t="s">
        <v>366</v>
      </c>
      <c r="C79" s="20"/>
      <c r="D79" s="20"/>
      <c r="E79" s="22">
        <v>2427807</v>
      </c>
      <c r="F79" s="22">
        <v>0</v>
      </c>
      <c r="G79" s="22">
        <v>2427807</v>
      </c>
      <c r="H79" s="22">
        <v>159922.34</v>
      </c>
      <c r="I79" s="22">
        <v>158040.29999999999</v>
      </c>
      <c r="J79" s="23">
        <v>6.5871109194429373E-2</v>
      </c>
    </row>
    <row r="80" spans="1:10">
      <c r="A80" s="20"/>
      <c r="B80" s="20" t="s">
        <v>154</v>
      </c>
      <c r="C80" s="20" t="s">
        <v>612</v>
      </c>
      <c r="D80" s="20" t="s">
        <v>604</v>
      </c>
      <c r="E80" s="22">
        <v>8745404</v>
      </c>
      <c r="F80" s="22">
        <v>0</v>
      </c>
      <c r="G80" s="22">
        <v>8745404</v>
      </c>
      <c r="H80" s="22">
        <v>4068257.6</v>
      </c>
      <c r="I80" s="22">
        <v>4068257.6</v>
      </c>
      <c r="J80" s="23">
        <v>0.46518806907033683</v>
      </c>
    </row>
    <row r="81" spans="1:10">
      <c r="A81" s="20"/>
      <c r="B81" s="20"/>
      <c r="C81" s="20"/>
      <c r="D81" s="20" t="s">
        <v>608</v>
      </c>
      <c r="E81" s="22">
        <v>1340500</v>
      </c>
      <c r="F81" s="22">
        <v>0</v>
      </c>
      <c r="G81" s="22">
        <v>1340500</v>
      </c>
      <c r="H81" s="22">
        <v>0</v>
      </c>
      <c r="I81" s="22">
        <v>0</v>
      </c>
      <c r="J81" s="23">
        <v>0</v>
      </c>
    </row>
    <row r="82" spans="1:10">
      <c r="A82" s="20"/>
      <c r="B82" s="20"/>
      <c r="C82" s="20" t="s">
        <v>613</v>
      </c>
      <c r="D82" s="20"/>
      <c r="E82" s="22">
        <v>10085904</v>
      </c>
      <c r="F82" s="22">
        <v>0</v>
      </c>
      <c r="G82" s="22">
        <v>10085904</v>
      </c>
      <c r="H82" s="22">
        <v>4068257.6</v>
      </c>
      <c r="I82" s="22">
        <v>4068257.6</v>
      </c>
      <c r="J82" s="23">
        <v>0.40336072998513572</v>
      </c>
    </row>
    <row r="83" spans="1:10">
      <c r="A83" s="20"/>
      <c r="B83" s="20" t="s">
        <v>614</v>
      </c>
      <c r="C83" s="20"/>
      <c r="D83" s="20"/>
      <c r="E83" s="22">
        <v>10085904</v>
      </c>
      <c r="F83" s="22">
        <v>0</v>
      </c>
      <c r="G83" s="22">
        <v>10085904</v>
      </c>
      <c r="H83" s="22">
        <v>4068257.6</v>
      </c>
      <c r="I83" s="22">
        <v>4068257.6</v>
      </c>
      <c r="J83" s="23">
        <v>0.40336072998513572</v>
      </c>
    </row>
    <row r="84" spans="1:10">
      <c r="A84" s="20"/>
      <c r="B84" s="20" t="s">
        <v>161</v>
      </c>
      <c r="C84" s="20" t="s">
        <v>615</v>
      </c>
      <c r="D84" s="20" t="s">
        <v>606</v>
      </c>
      <c r="E84" s="22">
        <v>0</v>
      </c>
      <c r="F84" s="22">
        <v>349681.82999999996</v>
      </c>
      <c r="G84" s="22">
        <v>349681.82999999996</v>
      </c>
      <c r="H84" s="22">
        <v>7459.27</v>
      </c>
      <c r="I84" s="22">
        <v>7459.27</v>
      </c>
      <c r="J84" s="23">
        <v>2.1331591635744988E-2</v>
      </c>
    </row>
    <row r="85" spans="1:10">
      <c r="A85" s="20"/>
      <c r="B85" s="20"/>
      <c r="C85" s="20" t="s">
        <v>616</v>
      </c>
      <c r="D85" s="20"/>
      <c r="E85" s="22">
        <v>0</v>
      </c>
      <c r="F85" s="22">
        <v>349681.82999999996</v>
      </c>
      <c r="G85" s="22">
        <v>349681.82999999996</v>
      </c>
      <c r="H85" s="22">
        <v>7459.27</v>
      </c>
      <c r="I85" s="22">
        <v>7459.27</v>
      </c>
      <c r="J85" s="23">
        <v>2.1331591635744988E-2</v>
      </c>
    </row>
    <row r="86" spans="1:10">
      <c r="A86" s="20"/>
      <c r="B86" s="20" t="s">
        <v>617</v>
      </c>
      <c r="C86" s="20"/>
      <c r="D86" s="20"/>
      <c r="E86" s="22">
        <v>0</v>
      </c>
      <c r="F86" s="22">
        <v>349681.82999999996</v>
      </c>
      <c r="G86" s="22">
        <v>349681.82999999996</v>
      </c>
      <c r="H86" s="22">
        <v>7459.27</v>
      </c>
      <c r="I86" s="22">
        <v>7459.27</v>
      </c>
      <c r="J86" s="23">
        <v>2.1331591635744988E-2</v>
      </c>
    </row>
    <row r="87" spans="1:10">
      <c r="A87" s="20"/>
      <c r="B87" s="20" t="s">
        <v>165</v>
      </c>
      <c r="C87" s="20" t="s">
        <v>529</v>
      </c>
      <c r="D87" s="20" t="s">
        <v>353</v>
      </c>
      <c r="E87" s="22">
        <v>329198</v>
      </c>
      <c r="F87" s="22">
        <v>0</v>
      </c>
      <c r="G87" s="22">
        <v>329198</v>
      </c>
      <c r="H87" s="22">
        <v>95284.00999999998</v>
      </c>
      <c r="I87" s="22">
        <v>95284.00999999998</v>
      </c>
      <c r="J87" s="23">
        <v>0.28944285809755826</v>
      </c>
    </row>
    <row r="88" spans="1:10">
      <c r="A88" s="20"/>
      <c r="B88" s="20"/>
      <c r="C88" s="20"/>
      <c r="D88" s="20" t="s">
        <v>603</v>
      </c>
      <c r="E88" s="22">
        <v>3150</v>
      </c>
      <c r="F88" s="22">
        <v>0</v>
      </c>
      <c r="G88" s="22">
        <v>3150</v>
      </c>
      <c r="H88" s="22">
        <v>0</v>
      </c>
      <c r="I88" s="22">
        <v>0</v>
      </c>
      <c r="J88" s="23">
        <v>0</v>
      </c>
    </row>
    <row r="89" spans="1:10">
      <c r="A89" s="20"/>
      <c r="B89" s="20"/>
      <c r="C89" s="20"/>
      <c r="D89" s="20" t="s">
        <v>605</v>
      </c>
      <c r="E89" s="22">
        <v>6000</v>
      </c>
      <c r="F89" s="22">
        <v>0</v>
      </c>
      <c r="G89" s="22">
        <v>6000</v>
      </c>
      <c r="H89" s="22">
        <v>2980.91</v>
      </c>
      <c r="I89" s="22">
        <v>2832.11</v>
      </c>
      <c r="J89" s="23">
        <v>0.49681833333333331</v>
      </c>
    </row>
    <row r="90" spans="1:10">
      <c r="A90" s="20"/>
      <c r="B90" s="20"/>
      <c r="C90" s="20" t="s">
        <v>530</v>
      </c>
      <c r="D90" s="20"/>
      <c r="E90" s="22">
        <v>338348</v>
      </c>
      <c r="F90" s="22">
        <v>0</v>
      </c>
      <c r="G90" s="22">
        <v>338348</v>
      </c>
      <c r="H90" s="22">
        <v>98264.919999999984</v>
      </c>
      <c r="I90" s="22">
        <v>98116.119999999981</v>
      </c>
      <c r="J90" s="23">
        <v>0.29042559731400802</v>
      </c>
    </row>
    <row r="91" spans="1:10">
      <c r="A91" s="20"/>
      <c r="B91" s="20" t="s">
        <v>367</v>
      </c>
      <c r="C91" s="20"/>
      <c r="D91" s="20"/>
      <c r="E91" s="22">
        <v>338348</v>
      </c>
      <c r="F91" s="22">
        <v>0</v>
      </c>
      <c r="G91" s="22">
        <v>338348</v>
      </c>
      <c r="H91" s="22">
        <v>98264.919999999984</v>
      </c>
      <c r="I91" s="22">
        <v>98116.119999999981</v>
      </c>
      <c r="J91" s="23">
        <v>0.29042559731400802</v>
      </c>
    </row>
    <row r="92" spans="1:10">
      <c r="A92" s="20"/>
      <c r="B92" s="20" t="s">
        <v>166</v>
      </c>
      <c r="C92" s="20" t="s">
        <v>531</v>
      </c>
      <c r="D92" s="20" t="s">
        <v>353</v>
      </c>
      <c r="E92" s="22">
        <v>740873</v>
      </c>
      <c r="F92" s="22">
        <v>0</v>
      </c>
      <c r="G92" s="22">
        <v>740873</v>
      </c>
      <c r="H92" s="22">
        <v>150948.31999999998</v>
      </c>
      <c r="I92" s="22">
        <v>150948.31999999998</v>
      </c>
      <c r="J92" s="23">
        <v>0.20374385353495131</v>
      </c>
    </row>
    <row r="93" spans="1:10">
      <c r="A93" s="20"/>
      <c r="B93" s="20"/>
      <c r="C93" s="20"/>
      <c r="D93" s="20" t="s">
        <v>603</v>
      </c>
      <c r="E93" s="22">
        <v>1671500</v>
      </c>
      <c r="F93" s="22">
        <v>0</v>
      </c>
      <c r="G93" s="22">
        <v>1671500</v>
      </c>
      <c r="H93" s="22">
        <v>350188.56</v>
      </c>
      <c r="I93" s="22">
        <v>322286.43</v>
      </c>
      <c r="J93" s="23">
        <v>0.20950556984744242</v>
      </c>
    </row>
    <row r="94" spans="1:10">
      <c r="A94" s="20"/>
      <c r="B94" s="20"/>
      <c r="C94" s="20"/>
      <c r="D94" s="20" t="s">
        <v>606</v>
      </c>
      <c r="E94" s="22">
        <v>1643000</v>
      </c>
      <c r="F94" s="22">
        <v>0</v>
      </c>
      <c r="G94" s="22">
        <v>1643000</v>
      </c>
      <c r="H94" s="22">
        <v>258158.93</v>
      </c>
      <c r="I94" s="22">
        <v>253347.96</v>
      </c>
      <c r="J94" s="23">
        <v>0.15712655508216677</v>
      </c>
    </row>
    <row r="95" spans="1:10">
      <c r="A95" s="20"/>
      <c r="B95" s="20"/>
      <c r="C95" s="20" t="s">
        <v>532</v>
      </c>
      <c r="D95" s="20"/>
      <c r="E95" s="22">
        <v>4055373</v>
      </c>
      <c r="F95" s="22">
        <v>0</v>
      </c>
      <c r="G95" s="22">
        <v>4055373</v>
      </c>
      <c r="H95" s="22">
        <v>759295.81</v>
      </c>
      <c r="I95" s="22">
        <v>726582.71</v>
      </c>
      <c r="J95" s="23">
        <v>0.18723205239074184</v>
      </c>
    </row>
    <row r="96" spans="1:10">
      <c r="A96" s="20"/>
      <c r="B96" s="20" t="s">
        <v>368</v>
      </c>
      <c r="C96" s="20"/>
      <c r="D96" s="20"/>
      <c r="E96" s="22">
        <v>4055373</v>
      </c>
      <c r="F96" s="22">
        <v>0</v>
      </c>
      <c r="G96" s="22">
        <v>4055373</v>
      </c>
      <c r="H96" s="22">
        <v>759295.81</v>
      </c>
      <c r="I96" s="22">
        <v>726582.71</v>
      </c>
      <c r="J96" s="23">
        <v>0.18723205239074184</v>
      </c>
    </row>
    <row r="97" spans="1:10">
      <c r="A97" s="20"/>
      <c r="B97" s="20" t="s">
        <v>176</v>
      </c>
      <c r="C97" s="20" t="s">
        <v>533</v>
      </c>
      <c r="D97" s="20" t="s">
        <v>353</v>
      </c>
      <c r="E97" s="22">
        <v>1212826</v>
      </c>
      <c r="F97" s="22">
        <v>0</v>
      </c>
      <c r="G97" s="22">
        <v>1212826</v>
      </c>
      <c r="H97" s="22">
        <v>317973.69999999995</v>
      </c>
      <c r="I97" s="22">
        <v>317973.69999999995</v>
      </c>
      <c r="J97" s="23">
        <v>0.26217586034600177</v>
      </c>
    </row>
    <row r="98" spans="1:10">
      <c r="A98" s="20"/>
      <c r="B98" s="20"/>
      <c r="C98" s="20"/>
      <c r="D98" s="20" t="s">
        <v>603</v>
      </c>
      <c r="E98" s="22">
        <v>1351170</v>
      </c>
      <c r="F98" s="22">
        <v>0</v>
      </c>
      <c r="G98" s="22">
        <v>1351170</v>
      </c>
      <c r="H98" s="22">
        <v>181585.30000000002</v>
      </c>
      <c r="I98" s="22">
        <v>181585.30000000002</v>
      </c>
      <c r="J98" s="23">
        <v>0.13439115729330878</v>
      </c>
    </row>
    <row r="99" spans="1:10">
      <c r="A99" s="20"/>
      <c r="B99" s="20"/>
      <c r="C99" s="20" t="s">
        <v>534</v>
      </c>
      <c r="D99" s="20"/>
      <c r="E99" s="22">
        <v>2563996</v>
      </c>
      <c r="F99" s="22">
        <v>0</v>
      </c>
      <c r="G99" s="22">
        <v>2563996</v>
      </c>
      <c r="H99" s="22">
        <v>499559</v>
      </c>
      <c r="I99" s="22">
        <v>499559</v>
      </c>
      <c r="J99" s="23">
        <v>0.19483610738862306</v>
      </c>
    </row>
    <row r="100" spans="1:10">
      <c r="A100" s="20"/>
      <c r="B100" s="20" t="s">
        <v>369</v>
      </c>
      <c r="C100" s="20"/>
      <c r="D100" s="20"/>
      <c r="E100" s="22">
        <v>2563996</v>
      </c>
      <c r="F100" s="22">
        <v>0</v>
      </c>
      <c r="G100" s="22">
        <v>2563996</v>
      </c>
      <c r="H100" s="22">
        <v>499559</v>
      </c>
      <c r="I100" s="22">
        <v>499559</v>
      </c>
      <c r="J100" s="23">
        <v>0.19483610738862306</v>
      </c>
    </row>
    <row r="101" spans="1:10">
      <c r="A101" s="20"/>
      <c r="B101" s="20" t="s">
        <v>179</v>
      </c>
      <c r="C101" s="20" t="s">
        <v>535</v>
      </c>
      <c r="D101" s="20" t="s">
        <v>353</v>
      </c>
      <c r="E101" s="22">
        <v>1632332</v>
      </c>
      <c r="F101" s="22">
        <v>0</v>
      </c>
      <c r="G101" s="22">
        <v>1632332</v>
      </c>
      <c r="H101" s="22">
        <v>461003.75999999995</v>
      </c>
      <c r="I101" s="22">
        <v>461003.75999999995</v>
      </c>
      <c r="J101" s="23">
        <v>0.28242034096004975</v>
      </c>
    </row>
    <row r="102" spans="1:10">
      <c r="A102" s="20"/>
      <c r="B102" s="20"/>
      <c r="C102" s="20"/>
      <c r="D102" s="20" t="s">
        <v>603</v>
      </c>
      <c r="E102" s="22">
        <v>2442155</v>
      </c>
      <c r="F102" s="22">
        <v>0</v>
      </c>
      <c r="G102" s="22">
        <v>2442155</v>
      </c>
      <c r="H102" s="22">
        <v>454766.52999999997</v>
      </c>
      <c r="I102" s="22">
        <v>426498.49999999994</v>
      </c>
      <c r="J102" s="23">
        <v>0.18621526070212577</v>
      </c>
    </row>
    <row r="103" spans="1:10">
      <c r="A103" s="20"/>
      <c r="B103" s="20"/>
      <c r="C103" s="20"/>
      <c r="D103" s="20" t="s">
        <v>604</v>
      </c>
      <c r="E103" s="22">
        <v>220100</v>
      </c>
      <c r="F103" s="22">
        <v>0</v>
      </c>
      <c r="G103" s="22">
        <v>220100</v>
      </c>
      <c r="H103" s="22">
        <v>0</v>
      </c>
      <c r="I103" s="22">
        <v>0</v>
      </c>
      <c r="J103" s="23">
        <v>0</v>
      </c>
    </row>
    <row r="104" spans="1:10">
      <c r="A104" s="20"/>
      <c r="B104" s="20"/>
      <c r="C104" s="20"/>
      <c r="D104" s="20" t="s">
        <v>606</v>
      </c>
      <c r="E104" s="22">
        <v>816005</v>
      </c>
      <c r="F104" s="22">
        <v>0</v>
      </c>
      <c r="G104" s="22">
        <v>816005</v>
      </c>
      <c r="H104" s="22">
        <v>253452.30000000002</v>
      </c>
      <c r="I104" s="22">
        <v>253452.30000000002</v>
      </c>
      <c r="J104" s="23">
        <v>0.31060140562864202</v>
      </c>
    </row>
    <row r="105" spans="1:10">
      <c r="A105" s="20"/>
      <c r="B105" s="20"/>
      <c r="C105" s="20" t="s">
        <v>536</v>
      </c>
      <c r="D105" s="20"/>
      <c r="E105" s="22">
        <v>5110592</v>
      </c>
      <c r="F105" s="22">
        <v>0</v>
      </c>
      <c r="G105" s="22">
        <v>5110592</v>
      </c>
      <c r="H105" s="22">
        <v>1169222.5899999999</v>
      </c>
      <c r="I105" s="22">
        <v>1140954.5599999998</v>
      </c>
      <c r="J105" s="23">
        <v>0.22878417803651707</v>
      </c>
    </row>
    <row r="106" spans="1:10">
      <c r="A106" s="20"/>
      <c r="B106" s="20" t="s">
        <v>370</v>
      </c>
      <c r="C106" s="20"/>
      <c r="D106" s="20"/>
      <c r="E106" s="22">
        <v>5110592</v>
      </c>
      <c r="F106" s="22">
        <v>0</v>
      </c>
      <c r="G106" s="22">
        <v>5110592</v>
      </c>
      <c r="H106" s="22">
        <v>1169222.5899999999</v>
      </c>
      <c r="I106" s="22">
        <v>1140954.5599999998</v>
      </c>
      <c r="J106" s="23">
        <v>0.22878417803651707</v>
      </c>
    </row>
    <row r="107" spans="1:10">
      <c r="A107" s="20"/>
      <c r="B107" s="20" t="s">
        <v>189</v>
      </c>
      <c r="C107" s="20" t="s">
        <v>618</v>
      </c>
      <c r="D107" s="20" t="s">
        <v>606</v>
      </c>
      <c r="E107" s="22">
        <v>0</v>
      </c>
      <c r="F107" s="22">
        <v>1212226.28</v>
      </c>
      <c r="G107" s="22">
        <v>1212226.28</v>
      </c>
      <c r="H107" s="22">
        <v>172013.41</v>
      </c>
      <c r="I107" s="22">
        <v>32909.64</v>
      </c>
      <c r="J107" s="23">
        <v>0.14189876332329637</v>
      </c>
    </row>
    <row r="108" spans="1:10">
      <c r="A108" s="20"/>
      <c r="B108" s="20"/>
      <c r="C108" s="20" t="s">
        <v>619</v>
      </c>
      <c r="D108" s="20"/>
      <c r="E108" s="22">
        <v>0</v>
      </c>
      <c r="F108" s="22">
        <v>1212226.28</v>
      </c>
      <c r="G108" s="22">
        <v>1212226.28</v>
      </c>
      <c r="H108" s="22">
        <v>172013.41</v>
      </c>
      <c r="I108" s="22">
        <v>32909.64</v>
      </c>
      <c r="J108" s="23">
        <v>0.14189876332329637</v>
      </c>
    </row>
    <row r="109" spans="1:10">
      <c r="A109" s="20"/>
      <c r="B109" s="20" t="s">
        <v>620</v>
      </c>
      <c r="C109" s="20"/>
      <c r="D109" s="20"/>
      <c r="E109" s="22">
        <v>0</v>
      </c>
      <c r="F109" s="22">
        <v>1212226.28</v>
      </c>
      <c r="G109" s="22">
        <v>1212226.28</v>
      </c>
      <c r="H109" s="22">
        <v>172013.41</v>
      </c>
      <c r="I109" s="22">
        <v>32909.64</v>
      </c>
      <c r="J109" s="23">
        <v>0.14189876332329637</v>
      </c>
    </row>
    <row r="110" spans="1:10">
      <c r="A110" s="20" t="s">
        <v>346</v>
      </c>
      <c r="B110" s="20"/>
      <c r="C110" s="20"/>
      <c r="D110" s="20"/>
      <c r="E110" s="22">
        <v>24582020</v>
      </c>
      <c r="F110" s="22">
        <v>1561908.1099999999</v>
      </c>
      <c r="G110" s="22">
        <v>26143928.109999999</v>
      </c>
      <c r="H110" s="22">
        <v>6933994.9399999995</v>
      </c>
      <c r="I110" s="22">
        <v>6731879.1999999993</v>
      </c>
      <c r="J110" s="23">
        <v>0.26522391397441764</v>
      </c>
    </row>
    <row r="111" spans="1:10">
      <c r="A111" s="20" t="s">
        <v>190</v>
      </c>
      <c r="B111" s="20" t="s">
        <v>191</v>
      </c>
      <c r="C111" s="20" t="s">
        <v>621</v>
      </c>
      <c r="D111" s="20" t="s">
        <v>607</v>
      </c>
      <c r="E111" s="22">
        <v>2010000</v>
      </c>
      <c r="F111" s="22">
        <v>0</v>
      </c>
      <c r="G111" s="22">
        <v>2010000</v>
      </c>
      <c r="H111" s="22">
        <v>243811.75</v>
      </c>
      <c r="I111" s="22">
        <v>243811.75</v>
      </c>
      <c r="J111" s="23">
        <v>0.12129937810945274</v>
      </c>
    </row>
    <row r="112" spans="1:10">
      <c r="A112" s="20"/>
      <c r="B112" s="20"/>
      <c r="C112" s="20"/>
      <c r="D112" s="20" t="s">
        <v>622</v>
      </c>
      <c r="E112" s="22">
        <v>13170000</v>
      </c>
      <c r="F112" s="22">
        <v>0</v>
      </c>
      <c r="G112" s="22">
        <v>13170000</v>
      </c>
      <c r="H112" s="22">
        <v>2020783.33</v>
      </c>
      <c r="I112" s="22">
        <v>2020783.33</v>
      </c>
      <c r="J112" s="23">
        <v>0.15343836977980257</v>
      </c>
    </row>
    <row r="113" spans="1:10">
      <c r="A113" s="20"/>
      <c r="B113" s="20"/>
      <c r="C113" s="20" t="s">
        <v>623</v>
      </c>
      <c r="D113" s="20"/>
      <c r="E113" s="22">
        <v>15180000</v>
      </c>
      <c r="F113" s="22">
        <v>0</v>
      </c>
      <c r="G113" s="22">
        <v>15180000</v>
      </c>
      <c r="H113" s="22">
        <v>2264595.08</v>
      </c>
      <c r="I113" s="22">
        <v>2264595.08</v>
      </c>
      <c r="J113" s="23">
        <v>0.14918281159420291</v>
      </c>
    </row>
    <row r="114" spans="1:10">
      <c r="A114" s="20"/>
      <c r="B114" s="20" t="s">
        <v>624</v>
      </c>
      <c r="C114" s="20"/>
      <c r="D114" s="20"/>
      <c r="E114" s="22">
        <v>15180000</v>
      </c>
      <c r="F114" s="22">
        <v>0</v>
      </c>
      <c r="G114" s="22">
        <v>15180000</v>
      </c>
      <c r="H114" s="22">
        <v>2264595.08</v>
      </c>
      <c r="I114" s="22">
        <v>2264595.08</v>
      </c>
      <c r="J114" s="23">
        <v>0.14918281159420291</v>
      </c>
    </row>
    <row r="115" spans="1:10">
      <c r="A115" s="20"/>
      <c r="B115" s="20" t="s">
        <v>196</v>
      </c>
      <c r="C115" s="20" t="s">
        <v>537</v>
      </c>
      <c r="D115" s="20" t="s">
        <v>353</v>
      </c>
      <c r="E115" s="22">
        <v>509423</v>
      </c>
      <c r="F115" s="22">
        <v>0</v>
      </c>
      <c r="G115" s="22">
        <v>509423</v>
      </c>
      <c r="H115" s="22">
        <v>132249.16</v>
      </c>
      <c r="I115" s="22">
        <v>132249.16</v>
      </c>
      <c r="J115" s="23">
        <v>0.25960578929494743</v>
      </c>
    </row>
    <row r="116" spans="1:10">
      <c r="A116" s="20"/>
      <c r="B116" s="20"/>
      <c r="C116" s="20"/>
      <c r="D116" s="20" t="s">
        <v>603</v>
      </c>
      <c r="E116" s="22">
        <v>980000</v>
      </c>
      <c r="F116" s="22">
        <v>0</v>
      </c>
      <c r="G116" s="22">
        <v>980000</v>
      </c>
      <c r="H116" s="22">
        <v>28996.059999999998</v>
      </c>
      <c r="I116" s="22">
        <v>28028.07</v>
      </c>
      <c r="J116" s="23">
        <v>2.9587816326530611E-2</v>
      </c>
    </row>
    <row r="117" spans="1:10">
      <c r="A117" s="20"/>
      <c r="B117" s="20"/>
      <c r="C117" s="20"/>
      <c r="D117" s="20" t="s">
        <v>604</v>
      </c>
      <c r="E117" s="22">
        <v>4654710</v>
      </c>
      <c r="F117" s="22">
        <v>0</v>
      </c>
      <c r="G117" s="22">
        <v>4654710</v>
      </c>
      <c r="H117" s="22">
        <v>12000</v>
      </c>
      <c r="I117" s="22">
        <v>12000</v>
      </c>
      <c r="J117" s="23">
        <v>2.5780338624747834E-3</v>
      </c>
    </row>
    <row r="118" spans="1:10">
      <c r="A118" s="20"/>
      <c r="B118" s="20"/>
      <c r="C118" s="20"/>
      <c r="D118" s="20" t="s">
        <v>606</v>
      </c>
      <c r="E118" s="22">
        <v>23000</v>
      </c>
      <c r="F118" s="22">
        <v>0</v>
      </c>
      <c r="G118" s="22">
        <v>23000</v>
      </c>
      <c r="H118" s="22">
        <v>0</v>
      </c>
      <c r="I118" s="22">
        <v>0</v>
      </c>
      <c r="J118" s="23">
        <v>0</v>
      </c>
    </row>
    <row r="119" spans="1:10">
      <c r="A119" s="20"/>
      <c r="B119" s="20"/>
      <c r="C119" s="20"/>
      <c r="D119" s="20" t="s">
        <v>608</v>
      </c>
      <c r="E119" s="22">
        <v>300000</v>
      </c>
      <c r="F119" s="22">
        <v>0</v>
      </c>
      <c r="G119" s="22">
        <v>300000</v>
      </c>
      <c r="H119" s="22">
        <v>0</v>
      </c>
      <c r="I119" s="22">
        <v>0</v>
      </c>
      <c r="J119" s="23">
        <v>0</v>
      </c>
    </row>
    <row r="120" spans="1:10">
      <c r="A120" s="20"/>
      <c r="B120" s="20"/>
      <c r="C120" s="20" t="s">
        <v>538</v>
      </c>
      <c r="D120" s="20"/>
      <c r="E120" s="22">
        <v>6467133</v>
      </c>
      <c r="F120" s="22">
        <v>0</v>
      </c>
      <c r="G120" s="22">
        <v>6467133</v>
      </c>
      <c r="H120" s="22">
        <v>173245.22</v>
      </c>
      <c r="I120" s="22">
        <v>172277.23</v>
      </c>
      <c r="J120" s="23">
        <v>2.6788566123504807E-2</v>
      </c>
    </row>
    <row r="121" spans="1:10">
      <c r="A121" s="20"/>
      <c r="B121" s="20" t="s">
        <v>371</v>
      </c>
      <c r="C121" s="20"/>
      <c r="D121" s="20"/>
      <c r="E121" s="22">
        <v>6467133</v>
      </c>
      <c r="F121" s="22">
        <v>0</v>
      </c>
      <c r="G121" s="22">
        <v>6467133</v>
      </c>
      <c r="H121" s="22">
        <v>173245.22</v>
      </c>
      <c r="I121" s="22">
        <v>172277.23</v>
      </c>
      <c r="J121" s="23">
        <v>2.6788566123504807E-2</v>
      </c>
    </row>
    <row r="122" spans="1:10">
      <c r="A122" s="20"/>
      <c r="B122" s="20" t="s">
        <v>209</v>
      </c>
      <c r="C122" s="20" t="s">
        <v>539</v>
      </c>
      <c r="D122" s="20" t="s">
        <v>353</v>
      </c>
      <c r="E122" s="22">
        <v>429400</v>
      </c>
      <c r="F122" s="22">
        <v>0</v>
      </c>
      <c r="G122" s="22">
        <v>429400</v>
      </c>
      <c r="H122" s="22">
        <v>105908.11000000002</v>
      </c>
      <c r="I122" s="22">
        <v>105908.11000000002</v>
      </c>
      <c r="J122" s="23">
        <v>0.24664208197484866</v>
      </c>
    </row>
    <row r="123" spans="1:10">
      <c r="A123" s="20"/>
      <c r="B123" s="20"/>
      <c r="C123" s="20"/>
      <c r="D123" s="20" t="s">
        <v>603</v>
      </c>
      <c r="E123" s="22">
        <v>102519</v>
      </c>
      <c r="F123" s="22">
        <v>0</v>
      </c>
      <c r="G123" s="22">
        <v>102519</v>
      </c>
      <c r="H123" s="22">
        <v>7231.9</v>
      </c>
      <c r="I123" s="22">
        <v>7231.9</v>
      </c>
      <c r="J123" s="23">
        <v>7.0542045864668987E-2</v>
      </c>
    </row>
    <row r="124" spans="1:10">
      <c r="A124" s="20"/>
      <c r="B124" s="20"/>
      <c r="C124" s="20"/>
      <c r="D124" s="20" t="s">
        <v>606</v>
      </c>
      <c r="E124" s="22">
        <v>4000</v>
      </c>
      <c r="F124" s="22">
        <v>0</v>
      </c>
      <c r="G124" s="22">
        <v>4000</v>
      </c>
      <c r="H124" s="22">
        <v>0</v>
      </c>
      <c r="I124" s="22">
        <v>0</v>
      </c>
      <c r="J124" s="23">
        <v>0</v>
      </c>
    </row>
    <row r="125" spans="1:10">
      <c r="A125" s="20"/>
      <c r="B125" s="20"/>
      <c r="C125" s="20" t="s">
        <v>540</v>
      </c>
      <c r="D125" s="20"/>
      <c r="E125" s="22">
        <v>535919</v>
      </c>
      <c r="F125" s="22">
        <v>0</v>
      </c>
      <c r="G125" s="22">
        <v>535919</v>
      </c>
      <c r="H125" s="22">
        <v>113140.01000000001</v>
      </c>
      <c r="I125" s="22">
        <v>113140.01000000001</v>
      </c>
      <c r="J125" s="23">
        <v>0.21111401163235494</v>
      </c>
    </row>
    <row r="126" spans="1:10">
      <c r="A126" s="20"/>
      <c r="B126" s="20" t="s">
        <v>372</v>
      </c>
      <c r="C126" s="20"/>
      <c r="D126" s="20"/>
      <c r="E126" s="22">
        <v>535919</v>
      </c>
      <c r="F126" s="22">
        <v>0</v>
      </c>
      <c r="G126" s="22">
        <v>535919</v>
      </c>
      <c r="H126" s="22">
        <v>113140.01000000001</v>
      </c>
      <c r="I126" s="22">
        <v>113140.01000000001</v>
      </c>
      <c r="J126" s="23">
        <v>0.21111401163235494</v>
      </c>
    </row>
    <row r="127" spans="1:10">
      <c r="A127" s="20"/>
      <c r="B127" s="20" t="s">
        <v>212</v>
      </c>
      <c r="C127" s="20" t="s">
        <v>625</v>
      </c>
      <c r="D127" s="20" t="s">
        <v>603</v>
      </c>
      <c r="E127" s="22">
        <v>43200</v>
      </c>
      <c r="F127" s="22">
        <v>0</v>
      </c>
      <c r="G127" s="22">
        <v>43200</v>
      </c>
      <c r="H127" s="22">
        <v>2000.01</v>
      </c>
      <c r="I127" s="22">
        <v>2000.01</v>
      </c>
      <c r="J127" s="23">
        <v>4.6296527777777777E-2</v>
      </c>
    </row>
    <row r="128" spans="1:10">
      <c r="A128" s="20"/>
      <c r="B128" s="20"/>
      <c r="C128" s="20"/>
      <c r="D128" s="20" t="s">
        <v>604</v>
      </c>
      <c r="E128" s="22">
        <v>552600</v>
      </c>
      <c r="F128" s="22">
        <v>0</v>
      </c>
      <c r="G128" s="22">
        <v>552600</v>
      </c>
      <c r="H128" s="22">
        <v>0</v>
      </c>
      <c r="I128" s="22">
        <v>0</v>
      </c>
      <c r="J128" s="23">
        <v>0</v>
      </c>
    </row>
    <row r="129" spans="1:10">
      <c r="A129" s="20"/>
      <c r="B129" s="20"/>
      <c r="C129" s="20" t="s">
        <v>626</v>
      </c>
      <c r="D129" s="20"/>
      <c r="E129" s="22">
        <v>595800</v>
      </c>
      <c r="F129" s="22">
        <v>0</v>
      </c>
      <c r="G129" s="22">
        <v>595800</v>
      </c>
      <c r="H129" s="22">
        <v>2000.01</v>
      </c>
      <c r="I129" s="22">
        <v>2000.01</v>
      </c>
      <c r="J129" s="23">
        <v>3.356847935548842E-3</v>
      </c>
    </row>
    <row r="130" spans="1:10">
      <c r="A130" s="20"/>
      <c r="B130" s="20" t="s">
        <v>627</v>
      </c>
      <c r="C130" s="20"/>
      <c r="D130" s="20"/>
      <c r="E130" s="22">
        <v>595800</v>
      </c>
      <c r="F130" s="22">
        <v>0</v>
      </c>
      <c r="G130" s="22">
        <v>595800</v>
      </c>
      <c r="H130" s="22">
        <v>2000.01</v>
      </c>
      <c r="I130" s="22">
        <v>2000.01</v>
      </c>
      <c r="J130" s="23">
        <v>3.356847935548842E-3</v>
      </c>
    </row>
    <row r="131" spans="1:10">
      <c r="A131" s="20"/>
      <c r="B131" s="20" t="s">
        <v>215</v>
      </c>
      <c r="C131" s="20" t="s">
        <v>541</v>
      </c>
      <c r="D131" s="20" t="s">
        <v>353</v>
      </c>
      <c r="E131" s="22">
        <v>25503755</v>
      </c>
      <c r="F131" s="22">
        <v>-97092</v>
      </c>
      <c r="G131" s="22">
        <v>25406663</v>
      </c>
      <c r="H131" s="22">
        <v>6687039.1200000001</v>
      </c>
      <c r="I131" s="22">
        <v>5103493.37</v>
      </c>
      <c r="J131" s="23">
        <v>0.26320021326688986</v>
      </c>
    </row>
    <row r="132" spans="1:10">
      <c r="A132" s="20"/>
      <c r="B132" s="20"/>
      <c r="C132" s="20"/>
      <c r="D132" s="20" t="s">
        <v>603</v>
      </c>
      <c r="E132" s="22">
        <v>107670</v>
      </c>
      <c r="F132" s="22">
        <v>0</v>
      </c>
      <c r="G132" s="22">
        <v>107670</v>
      </c>
      <c r="H132" s="22">
        <v>8966.75</v>
      </c>
      <c r="I132" s="22">
        <v>7427.75</v>
      </c>
      <c r="J132" s="23">
        <v>8.327992941395003E-2</v>
      </c>
    </row>
    <row r="133" spans="1:10">
      <c r="A133" s="20"/>
      <c r="B133" s="20"/>
      <c r="C133" s="20"/>
      <c r="D133" s="20" t="s">
        <v>605</v>
      </c>
      <c r="E133" s="22">
        <v>557000</v>
      </c>
      <c r="F133" s="22">
        <v>0</v>
      </c>
      <c r="G133" s="22">
        <v>557000</v>
      </c>
      <c r="H133" s="22">
        <v>18000</v>
      </c>
      <c r="I133" s="22">
        <v>18000</v>
      </c>
      <c r="J133" s="23">
        <v>3.231597845601436E-2</v>
      </c>
    </row>
    <row r="134" spans="1:10">
      <c r="A134" s="20"/>
      <c r="B134" s="20"/>
      <c r="C134" s="20" t="s">
        <v>542</v>
      </c>
      <c r="D134" s="20"/>
      <c r="E134" s="22">
        <v>26168425</v>
      </c>
      <c r="F134" s="22">
        <v>-97092</v>
      </c>
      <c r="G134" s="22">
        <v>26071333</v>
      </c>
      <c r="H134" s="22">
        <v>6714005.8700000001</v>
      </c>
      <c r="I134" s="22">
        <v>5128921.12</v>
      </c>
      <c r="J134" s="23">
        <v>0.2575244568430774</v>
      </c>
    </row>
    <row r="135" spans="1:10">
      <c r="A135" s="20"/>
      <c r="B135" s="20" t="s">
        <v>373</v>
      </c>
      <c r="C135" s="20"/>
      <c r="D135" s="20"/>
      <c r="E135" s="22">
        <v>26168425</v>
      </c>
      <c r="F135" s="22">
        <v>-97092</v>
      </c>
      <c r="G135" s="22">
        <v>26071333</v>
      </c>
      <c r="H135" s="22">
        <v>6714005.8700000001</v>
      </c>
      <c r="I135" s="22">
        <v>5128921.12</v>
      </c>
      <c r="J135" s="23">
        <v>0.2575244568430774</v>
      </c>
    </row>
    <row r="136" spans="1:10">
      <c r="A136" s="20"/>
      <c r="B136" s="20" t="s">
        <v>232</v>
      </c>
      <c r="C136" s="20" t="s">
        <v>543</v>
      </c>
      <c r="D136" s="20" t="s">
        <v>353</v>
      </c>
      <c r="E136" s="22">
        <v>114060</v>
      </c>
      <c r="F136" s="22">
        <v>0</v>
      </c>
      <c r="G136" s="22">
        <v>114060</v>
      </c>
      <c r="H136" s="22">
        <v>3456</v>
      </c>
      <c r="I136" s="22">
        <v>3456</v>
      </c>
      <c r="J136" s="23">
        <v>3.0299842188321935E-2</v>
      </c>
    </row>
    <row r="137" spans="1:10">
      <c r="A137" s="20"/>
      <c r="B137" s="20"/>
      <c r="C137" s="20"/>
      <c r="D137" s="20" t="s">
        <v>603</v>
      </c>
      <c r="E137" s="22">
        <v>21607</v>
      </c>
      <c r="F137" s="22">
        <v>0</v>
      </c>
      <c r="G137" s="22">
        <v>21607</v>
      </c>
      <c r="H137" s="22">
        <v>3754.34</v>
      </c>
      <c r="I137" s="22">
        <v>3678.8199999999997</v>
      </c>
      <c r="J137" s="23">
        <v>0.1737557273105938</v>
      </c>
    </row>
    <row r="138" spans="1:10">
      <c r="A138" s="20"/>
      <c r="B138" s="20"/>
      <c r="C138" s="20" t="s">
        <v>544</v>
      </c>
      <c r="D138" s="20"/>
      <c r="E138" s="22">
        <v>135667</v>
      </c>
      <c r="F138" s="22">
        <v>0</v>
      </c>
      <c r="G138" s="22">
        <v>135667</v>
      </c>
      <c r="H138" s="22">
        <v>7210.34</v>
      </c>
      <c r="I138" s="22">
        <v>7134.82</v>
      </c>
      <c r="J138" s="23">
        <v>5.3147338704327508E-2</v>
      </c>
    </row>
    <row r="139" spans="1:10">
      <c r="A139" s="20"/>
      <c r="B139" s="20" t="s">
        <v>374</v>
      </c>
      <c r="C139" s="20"/>
      <c r="D139" s="20"/>
      <c r="E139" s="22">
        <v>135667</v>
      </c>
      <c r="F139" s="22">
        <v>0</v>
      </c>
      <c r="G139" s="22">
        <v>135667</v>
      </c>
      <c r="H139" s="22">
        <v>7210.34</v>
      </c>
      <c r="I139" s="22">
        <v>7134.82</v>
      </c>
      <c r="J139" s="23">
        <v>5.3147338704327508E-2</v>
      </c>
    </row>
    <row r="140" spans="1:10">
      <c r="A140" s="20"/>
      <c r="B140" s="20" t="s">
        <v>235</v>
      </c>
      <c r="C140" s="20" t="s">
        <v>545</v>
      </c>
      <c r="D140" s="20" t="s">
        <v>353</v>
      </c>
      <c r="E140" s="22">
        <v>838321</v>
      </c>
      <c r="F140" s="22">
        <v>0</v>
      </c>
      <c r="G140" s="22">
        <v>838321</v>
      </c>
      <c r="H140" s="22">
        <v>171688.24</v>
      </c>
      <c r="I140" s="22">
        <v>171688.24</v>
      </c>
      <c r="J140" s="23">
        <v>0.20480011833176073</v>
      </c>
    </row>
    <row r="141" spans="1:10">
      <c r="A141" s="20"/>
      <c r="B141" s="20"/>
      <c r="C141" s="20"/>
      <c r="D141" s="20" t="s">
        <v>603</v>
      </c>
      <c r="E141" s="22">
        <v>203000</v>
      </c>
      <c r="F141" s="22">
        <v>100000</v>
      </c>
      <c r="G141" s="22">
        <v>303000</v>
      </c>
      <c r="H141" s="22">
        <v>610.55999999999995</v>
      </c>
      <c r="I141" s="22">
        <v>388.57</v>
      </c>
      <c r="J141" s="23">
        <v>2.0150495049504947E-3</v>
      </c>
    </row>
    <row r="142" spans="1:10">
      <c r="A142" s="20"/>
      <c r="B142" s="20"/>
      <c r="C142" s="20" t="s">
        <v>546</v>
      </c>
      <c r="D142" s="20"/>
      <c r="E142" s="22">
        <v>1041321</v>
      </c>
      <c r="F142" s="22">
        <v>100000</v>
      </c>
      <c r="G142" s="22">
        <v>1141321</v>
      </c>
      <c r="H142" s="22">
        <v>172298.8</v>
      </c>
      <c r="I142" s="22">
        <v>172076.81</v>
      </c>
      <c r="J142" s="23">
        <v>0.1509643649770748</v>
      </c>
    </row>
    <row r="143" spans="1:10">
      <c r="A143" s="20"/>
      <c r="B143" s="20" t="s">
        <v>375</v>
      </c>
      <c r="C143" s="20"/>
      <c r="D143" s="20"/>
      <c r="E143" s="22">
        <v>1041321</v>
      </c>
      <c r="F143" s="22">
        <v>100000</v>
      </c>
      <c r="G143" s="22">
        <v>1141321</v>
      </c>
      <c r="H143" s="22">
        <v>172298.8</v>
      </c>
      <c r="I143" s="22">
        <v>172076.81</v>
      </c>
      <c r="J143" s="23">
        <v>0.1509643649770748</v>
      </c>
    </row>
    <row r="144" spans="1:10">
      <c r="A144" s="20"/>
      <c r="B144" s="20" t="s">
        <v>236</v>
      </c>
      <c r="C144" s="20" t="s">
        <v>628</v>
      </c>
      <c r="D144" s="20" t="s">
        <v>629</v>
      </c>
      <c r="E144" s="22">
        <v>600000</v>
      </c>
      <c r="F144" s="22">
        <v>-600000</v>
      </c>
      <c r="G144" s="22">
        <v>0</v>
      </c>
      <c r="H144" s="22">
        <v>0</v>
      </c>
      <c r="I144" s="22">
        <v>0</v>
      </c>
      <c r="J144" s="23">
        <v>0</v>
      </c>
    </row>
    <row r="145" spans="1:10">
      <c r="A145" s="20"/>
      <c r="B145" s="20"/>
      <c r="C145" s="20" t="s">
        <v>630</v>
      </c>
      <c r="D145" s="20"/>
      <c r="E145" s="22">
        <v>600000</v>
      </c>
      <c r="F145" s="22">
        <v>-600000</v>
      </c>
      <c r="G145" s="22">
        <v>0</v>
      </c>
      <c r="H145" s="22">
        <v>0</v>
      </c>
      <c r="I145" s="22">
        <v>0</v>
      </c>
      <c r="J145" s="23">
        <v>0</v>
      </c>
    </row>
    <row r="146" spans="1:10">
      <c r="A146" s="20"/>
      <c r="B146" s="20" t="s">
        <v>631</v>
      </c>
      <c r="C146" s="20"/>
      <c r="D146" s="20"/>
      <c r="E146" s="22">
        <v>600000</v>
      </c>
      <c r="F146" s="22">
        <v>-600000</v>
      </c>
      <c r="G146" s="22">
        <v>0</v>
      </c>
      <c r="H146" s="22">
        <v>0</v>
      </c>
      <c r="I146" s="22">
        <v>0</v>
      </c>
      <c r="J146" s="23">
        <v>0</v>
      </c>
    </row>
    <row r="147" spans="1:10">
      <c r="A147" s="20"/>
      <c r="B147" s="20" t="s">
        <v>239</v>
      </c>
      <c r="C147" s="20" t="s">
        <v>547</v>
      </c>
      <c r="D147" s="20" t="s">
        <v>353</v>
      </c>
      <c r="E147" s="22">
        <v>433394</v>
      </c>
      <c r="F147" s="22">
        <v>0</v>
      </c>
      <c r="G147" s="22">
        <v>433394</v>
      </c>
      <c r="H147" s="22">
        <v>113392.91</v>
      </c>
      <c r="I147" s="22">
        <v>113392.91</v>
      </c>
      <c r="J147" s="23">
        <v>0.26163931664951523</v>
      </c>
    </row>
    <row r="148" spans="1:10">
      <c r="A148" s="20"/>
      <c r="B148" s="20"/>
      <c r="C148" s="20"/>
      <c r="D148" s="20" t="s">
        <v>603</v>
      </c>
      <c r="E148" s="22">
        <v>173500</v>
      </c>
      <c r="F148" s="22">
        <v>-115000</v>
      </c>
      <c r="G148" s="22">
        <v>58500</v>
      </c>
      <c r="H148" s="22">
        <v>12269.71</v>
      </c>
      <c r="I148" s="22">
        <v>12047.42</v>
      </c>
      <c r="J148" s="23">
        <v>0.20973863247863248</v>
      </c>
    </row>
    <row r="149" spans="1:10">
      <c r="A149" s="20"/>
      <c r="B149" s="20"/>
      <c r="C149" s="20"/>
      <c r="D149" s="20" t="s">
        <v>606</v>
      </c>
      <c r="E149" s="22">
        <v>80817</v>
      </c>
      <c r="F149" s="22">
        <v>0</v>
      </c>
      <c r="G149" s="22">
        <v>80817</v>
      </c>
      <c r="H149" s="22">
        <v>3267.34</v>
      </c>
      <c r="I149" s="22">
        <v>856.11</v>
      </c>
      <c r="J149" s="23">
        <v>4.0428870163455713E-2</v>
      </c>
    </row>
    <row r="150" spans="1:10">
      <c r="A150" s="20"/>
      <c r="B150" s="20"/>
      <c r="C150" s="20"/>
      <c r="D150" s="20" t="s">
        <v>605</v>
      </c>
      <c r="E150" s="22">
        <v>10000</v>
      </c>
      <c r="F150" s="22">
        <v>0</v>
      </c>
      <c r="G150" s="22">
        <v>10000</v>
      </c>
      <c r="H150" s="22">
        <v>2324.5500000000002</v>
      </c>
      <c r="I150" s="22">
        <v>2242.9499999999998</v>
      </c>
      <c r="J150" s="23">
        <v>0.23245500000000002</v>
      </c>
    </row>
    <row r="151" spans="1:10">
      <c r="A151" s="20"/>
      <c r="B151" s="20"/>
      <c r="C151" s="20" t="s">
        <v>548</v>
      </c>
      <c r="D151" s="20"/>
      <c r="E151" s="22">
        <v>697711</v>
      </c>
      <c r="F151" s="22">
        <v>-115000</v>
      </c>
      <c r="G151" s="22">
        <v>582711</v>
      </c>
      <c r="H151" s="22">
        <v>131254.50999999998</v>
      </c>
      <c r="I151" s="22">
        <v>128539.39</v>
      </c>
      <c r="J151" s="23">
        <v>0.22524803890779474</v>
      </c>
    </row>
    <row r="152" spans="1:10">
      <c r="A152" s="20"/>
      <c r="B152" s="20" t="s">
        <v>376</v>
      </c>
      <c r="C152" s="20"/>
      <c r="D152" s="20"/>
      <c r="E152" s="22">
        <v>697711</v>
      </c>
      <c r="F152" s="22">
        <v>-115000</v>
      </c>
      <c r="G152" s="22">
        <v>582711</v>
      </c>
      <c r="H152" s="22">
        <v>131254.50999999998</v>
      </c>
      <c r="I152" s="22">
        <v>128539.39</v>
      </c>
      <c r="J152" s="23">
        <v>0.22524803890779474</v>
      </c>
    </row>
    <row r="153" spans="1:10">
      <c r="A153" s="20"/>
      <c r="B153" s="20" t="s">
        <v>242</v>
      </c>
      <c r="C153" s="20" t="s">
        <v>549</v>
      </c>
      <c r="D153" s="20" t="s">
        <v>353</v>
      </c>
      <c r="E153" s="22">
        <v>1538794</v>
      </c>
      <c r="F153" s="22">
        <v>0</v>
      </c>
      <c r="G153" s="22">
        <v>1538794</v>
      </c>
      <c r="H153" s="22">
        <v>391106.11000000004</v>
      </c>
      <c r="I153" s="22">
        <v>391106.11000000004</v>
      </c>
      <c r="J153" s="23">
        <v>0.25416404664951908</v>
      </c>
    </row>
    <row r="154" spans="1:10">
      <c r="A154" s="20"/>
      <c r="B154" s="20"/>
      <c r="C154" s="20"/>
      <c r="D154" s="20" t="s">
        <v>603</v>
      </c>
      <c r="E154" s="22">
        <v>87000</v>
      </c>
      <c r="F154" s="22">
        <v>0</v>
      </c>
      <c r="G154" s="22">
        <v>87000</v>
      </c>
      <c r="H154" s="22">
        <v>24146.44</v>
      </c>
      <c r="I154" s="22">
        <v>20198.849999999999</v>
      </c>
      <c r="J154" s="23">
        <v>0.27754528735632183</v>
      </c>
    </row>
    <row r="155" spans="1:10">
      <c r="A155" s="20"/>
      <c r="B155" s="20"/>
      <c r="C155" s="20"/>
      <c r="D155" s="20" t="s">
        <v>606</v>
      </c>
      <c r="E155" s="22">
        <v>93700</v>
      </c>
      <c r="F155" s="22">
        <v>0</v>
      </c>
      <c r="G155" s="22">
        <v>93700</v>
      </c>
      <c r="H155" s="22">
        <v>0</v>
      </c>
      <c r="I155" s="22">
        <v>0</v>
      </c>
      <c r="J155" s="23">
        <v>0</v>
      </c>
    </row>
    <row r="156" spans="1:10">
      <c r="A156" s="20"/>
      <c r="B156" s="20"/>
      <c r="C156" s="20" t="s">
        <v>550</v>
      </c>
      <c r="D156" s="20"/>
      <c r="E156" s="22">
        <v>1719494</v>
      </c>
      <c r="F156" s="22">
        <v>0</v>
      </c>
      <c r="G156" s="22">
        <v>1719494</v>
      </c>
      <c r="H156" s="22">
        <v>415252.55000000005</v>
      </c>
      <c r="I156" s="22">
        <v>411304.96000000002</v>
      </c>
      <c r="J156" s="23">
        <v>0.24149694619463635</v>
      </c>
    </row>
    <row r="157" spans="1:10">
      <c r="A157" s="20"/>
      <c r="B157" s="20" t="s">
        <v>377</v>
      </c>
      <c r="C157" s="20"/>
      <c r="D157" s="20"/>
      <c r="E157" s="22">
        <v>1719494</v>
      </c>
      <c r="F157" s="22">
        <v>0</v>
      </c>
      <c r="G157" s="22">
        <v>1719494</v>
      </c>
      <c r="H157" s="22">
        <v>415252.55000000005</v>
      </c>
      <c r="I157" s="22">
        <v>411304.96000000002</v>
      </c>
      <c r="J157" s="23">
        <v>0.24149694619463635</v>
      </c>
    </row>
    <row r="158" spans="1:10">
      <c r="A158" s="20"/>
      <c r="B158" s="20" t="s">
        <v>244</v>
      </c>
      <c r="C158" s="20" t="s">
        <v>551</v>
      </c>
      <c r="D158" s="20" t="s">
        <v>353</v>
      </c>
      <c r="E158" s="22">
        <v>360630</v>
      </c>
      <c r="F158" s="22">
        <v>0</v>
      </c>
      <c r="G158" s="22">
        <v>360630</v>
      </c>
      <c r="H158" s="22">
        <v>90481.959999999992</v>
      </c>
      <c r="I158" s="22">
        <v>90481.959999999992</v>
      </c>
      <c r="J158" s="23">
        <v>0.250899703297008</v>
      </c>
    </row>
    <row r="159" spans="1:10">
      <c r="A159" s="20"/>
      <c r="B159" s="20"/>
      <c r="C159" s="20"/>
      <c r="D159" s="20" t="s">
        <v>603</v>
      </c>
      <c r="E159" s="22">
        <v>540900</v>
      </c>
      <c r="F159" s="22">
        <v>715000</v>
      </c>
      <c r="G159" s="22">
        <v>1255900</v>
      </c>
      <c r="H159" s="22">
        <v>82266.62000000001</v>
      </c>
      <c r="I159" s="22">
        <v>82085.710000000006</v>
      </c>
      <c r="J159" s="23">
        <v>6.5504116569790591E-2</v>
      </c>
    </row>
    <row r="160" spans="1:10">
      <c r="A160" s="20"/>
      <c r="B160" s="20"/>
      <c r="C160" s="20"/>
      <c r="D160" s="20" t="s">
        <v>605</v>
      </c>
      <c r="E160" s="22">
        <v>56000</v>
      </c>
      <c r="F160" s="22">
        <v>0</v>
      </c>
      <c r="G160" s="22">
        <v>56000</v>
      </c>
      <c r="H160" s="22">
        <v>0</v>
      </c>
      <c r="I160" s="22">
        <v>0</v>
      </c>
      <c r="J160" s="23">
        <v>0</v>
      </c>
    </row>
    <row r="161" spans="1:10">
      <c r="A161" s="20"/>
      <c r="B161" s="20"/>
      <c r="C161" s="20" t="s">
        <v>552</v>
      </c>
      <c r="D161" s="20"/>
      <c r="E161" s="22">
        <v>957530</v>
      </c>
      <c r="F161" s="22">
        <v>715000</v>
      </c>
      <c r="G161" s="22">
        <v>1672530</v>
      </c>
      <c r="H161" s="22">
        <v>172748.58000000002</v>
      </c>
      <c r="I161" s="22">
        <v>172567.66999999998</v>
      </c>
      <c r="J161" s="23">
        <v>0.10328578859572027</v>
      </c>
    </row>
    <row r="162" spans="1:10">
      <c r="A162" s="20"/>
      <c r="B162" s="20" t="s">
        <v>378</v>
      </c>
      <c r="C162" s="20"/>
      <c r="D162" s="20"/>
      <c r="E162" s="22">
        <v>957530</v>
      </c>
      <c r="F162" s="22">
        <v>715000</v>
      </c>
      <c r="G162" s="22">
        <v>1672530</v>
      </c>
      <c r="H162" s="22">
        <v>172748.58000000002</v>
      </c>
      <c r="I162" s="22">
        <v>172567.66999999998</v>
      </c>
      <c r="J162" s="23">
        <v>0.10328578859572027</v>
      </c>
    </row>
    <row r="163" spans="1:10">
      <c r="A163" s="20"/>
      <c r="B163" s="20" t="s">
        <v>247</v>
      </c>
      <c r="C163" s="20" t="s">
        <v>553</v>
      </c>
      <c r="D163" s="20" t="s">
        <v>353</v>
      </c>
      <c r="E163" s="22">
        <v>1545309</v>
      </c>
      <c r="F163" s="22">
        <v>0</v>
      </c>
      <c r="G163" s="22">
        <v>1545309</v>
      </c>
      <c r="H163" s="22">
        <v>422397.93</v>
      </c>
      <c r="I163" s="22">
        <v>422397.93</v>
      </c>
      <c r="J163" s="23">
        <v>0.27334205003659462</v>
      </c>
    </row>
    <row r="164" spans="1:10">
      <c r="A164" s="20"/>
      <c r="B164" s="20"/>
      <c r="C164" s="20"/>
      <c r="D164" s="20" t="s">
        <v>603</v>
      </c>
      <c r="E164" s="22">
        <v>75655</v>
      </c>
      <c r="F164" s="22">
        <v>0</v>
      </c>
      <c r="G164" s="22">
        <v>75655</v>
      </c>
      <c r="H164" s="22">
        <v>7706.93</v>
      </c>
      <c r="I164" s="22">
        <v>7182.1399999999994</v>
      </c>
      <c r="J164" s="23">
        <v>0.10186940717731809</v>
      </c>
    </row>
    <row r="165" spans="1:10">
      <c r="A165" s="20"/>
      <c r="B165" s="20"/>
      <c r="C165" s="20" t="s">
        <v>554</v>
      </c>
      <c r="D165" s="20"/>
      <c r="E165" s="22">
        <v>1620964</v>
      </c>
      <c r="F165" s="22">
        <v>0</v>
      </c>
      <c r="G165" s="22">
        <v>1620964</v>
      </c>
      <c r="H165" s="22">
        <v>430104.86</v>
      </c>
      <c r="I165" s="22">
        <v>429580.07</v>
      </c>
      <c r="J165" s="23">
        <v>0.26533893411574844</v>
      </c>
    </row>
    <row r="166" spans="1:10">
      <c r="A166" s="20"/>
      <c r="B166" s="20" t="s">
        <v>379</v>
      </c>
      <c r="C166" s="20"/>
      <c r="D166" s="20"/>
      <c r="E166" s="22">
        <v>1620964</v>
      </c>
      <c r="F166" s="22">
        <v>0</v>
      </c>
      <c r="G166" s="22">
        <v>1620964</v>
      </c>
      <c r="H166" s="22">
        <v>430104.86</v>
      </c>
      <c r="I166" s="22">
        <v>429580.07</v>
      </c>
      <c r="J166" s="23">
        <v>0.26533893411574844</v>
      </c>
    </row>
    <row r="167" spans="1:10">
      <c r="A167" s="20" t="s">
        <v>347</v>
      </c>
      <c r="B167" s="20"/>
      <c r="C167" s="20"/>
      <c r="D167" s="20"/>
      <c r="E167" s="22">
        <v>55719964</v>
      </c>
      <c r="F167" s="22">
        <v>2908</v>
      </c>
      <c r="G167" s="22">
        <v>55722872</v>
      </c>
      <c r="H167" s="22">
        <v>10595855.83</v>
      </c>
      <c r="I167" s="22">
        <v>9002137.1700000037</v>
      </c>
      <c r="J167" s="23">
        <v>0.19015272274551828</v>
      </c>
    </row>
    <row r="168" spans="1:10">
      <c r="A168" s="20" t="s">
        <v>248</v>
      </c>
      <c r="B168" s="20" t="s">
        <v>249</v>
      </c>
      <c r="C168" s="20" t="s">
        <v>555</v>
      </c>
      <c r="D168" s="20" t="s">
        <v>353</v>
      </c>
      <c r="E168" s="22">
        <v>203436</v>
      </c>
      <c r="F168" s="22">
        <v>0</v>
      </c>
      <c r="G168" s="22">
        <v>203436</v>
      </c>
      <c r="H168" s="22">
        <v>45946.680000000008</v>
      </c>
      <c r="I168" s="22">
        <v>45946.680000000008</v>
      </c>
      <c r="J168" s="23">
        <v>0.22585324131422171</v>
      </c>
    </row>
    <row r="169" spans="1:10">
      <c r="A169" s="20"/>
      <c r="B169" s="20"/>
      <c r="C169" s="20"/>
      <c r="D169" s="20" t="s">
        <v>603</v>
      </c>
      <c r="E169" s="22">
        <v>417548</v>
      </c>
      <c r="F169" s="22">
        <v>0</v>
      </c>
      <c r="G169" s="22">
        <v>417548</v>
      </c>
      <c r="H169" s="22">
        <v>35417.800000000003</v>
      </c>
      <c r="I169" s="22">
        <v>28127.010000000002</v>
      </c>
      <c r="J169" s="23">
        <v>8.4823301752133887E-2</v>
      </c>
    </row>
    <row r="170" spans="1:10">
      <c r="A170" s="20"/>
      <c r="B170" s="20"/>
      <c r="C170" s="20"/>
      <c r="D170" s="20" t="s">
        <v>604</v>
      </c>
      <c r="E170" s="22">
        <v>118496</v>
      </c>
      <c r="F170" s="22">
        <v>0</v>
      </c>
      <c r="G170" s="22">
        <v>118496</v>
      </c>
      <c r="H170" s="22">
        <v>41976</v>
      </c>
      <c r="I170" s="22">
        <v>41976</v>
      </c>
      <c r="J170" s="23">
        <v>0.35423980556305695</v>
      </c>
    </row>
    <row r="171" spans="1:10">
      <c r="A171" s="20"/>
      <c r="B171" s="20"/>
      <c r="C171" s="20"/>
      <c r="D171" s="20" t="s">
        <v>606</v>
      </c>
      <c r="E171" s="22">
        <v>20000</v>
      </c>
      <c r="F171" s="22">
        <v>0</v>
      </c>
      <c r="G171" s="22">
        <v>20000</v>
      </c>
      <c r="H171" s="22">
        <v>0</v>
      </c>
      <c r="I171" s="22">
        <v>0</v>
      </c>
      <c r="J171" s="23">
        <v>0</v>
      </c>
    </row>
    <row r="172" spans="1:10">
      <c r="A172" s="20"/>
      <c r="B172" s="20"/>
      <c r="C172" s="20"/>
      <c r="D172" s="20" t="s">
        <v>605</v>
      </c>
      <c r="E172" s="22">
        <v>3000</v>
      </c>
      <c r="F172" s="22">
        <v>0</v>
      </c>
      <c r="G172" s="22">
        <v>3000</v>
      </c>
      <c r="H172" s="22">
        <v>55.2</v>
      </c>
      <c r="I172" s="22">
        <v>55.2</v>
      </c>
      <c r="J172" s="23">
        <v>1.84E-2</v>
      </c>
    </row>
    <row r="173" spans="1:10">
      <c r="A173" s="20"/>
      <c r="B173" s="20"/>
      <c r="C173" s="20" t="s">
        <v>556</v>
      </c>
      <c r="D173" s="20"/>
      <c r="E173" s="22">
        <v>762480</v>
      </c>
      <c r="F173" s="22">
        <v>0</v>
      </c>
      <c r="G173" s="22">
        <v>762480</v>
      </c>
      <c r="H173" s="22">
        <v>123395.68000000001</v>
      </c>
      <c r="I173" s="22">
        <v>116104.89</v>
      </c>
      <c r="J173" s="23">
        <v>0.16183464484314344</v>
      </c>
    </row>
    <row r="174" spans="1:10">
      <c r="A174" s="20"/>
      <c r="B174" s="20" t="s">
        <v>380</v>
      </c>
      <c r="C174" s="20"/>
      <c r="D174" s="20"/>
      <c r="E174" s="22">
        <v>762480</v>
      </c>
      <c r="F174" s="22">
        <v>0</v>
      </c>
      <c r="G174" s="22">
        <v>762480</v>
      </c>
      <c r="H174" s="22">
        <v>123395.68000000001</v>
      </c>
      <c r="I174" s="22">
        <v>116104.89</v>
      </c>
      <c r="J174" s="23">
        <v>0.16183464484314344</v>
      </c>
    </row>
    <row r="175" spans="1:10">
      <c r="A175" s="20"/>
      <c r="B175" s="20" t="s">
        <v>258</v>
      </c>
      <c r="C175" s="20" t="s">
        <v>557</v>
      </c>
      <c r="D175" s="20" t="s">
        <v>353</v>
      </c>
      <c r="E175" s="22">
        <v>279974</v>
      </c>
      <c r="F175" s="22">
        <v>0</v>
      </c>
      <c r="G175" s="22">
        <v>279974</v>
      </c>
      <c r="H175" s="22">
        <v>64559.5</v>
      </c>
      <c r="I175" s="22">
        <v>64559.5</v>
      </c>
      <c r="J175" s="23">
        <v>0.23059105488366777</v>
      </c>
    </row>
    <row r="176" spans="1:10">
      <c r="A176" s="20"/>
      <c r="B176" s="20"/>
      <c r="C176" s="20"/>
      <c r="D176" s="20" t="s">
        <v>603</v>
      </c>
      <c r="E176" s="22">
        <v>3000</v>
      </c>
      <c r="F176" s="22">
        <v>0</v>
      </c>
      <c r="G176" s="22">
        <v>3000</v>
      </c>
      <c r="H176" s="22">
        <v>166.79</v>
      </c>
      <c r="I176" s="22">
        <v>166.79</v>
      </c>
      <c r="J176" s="23">
        <v>5.5596666666666662E-2</v>
      </c>
    </row>
    <row r="177" spans="1:10">
      <c r="A177" s="20"/>
      <c r="B177" s="20"/>
      <c r="C177" s="20" t="s">
        <v>558</v>
      </c>
      <c r="D177" s="20"/>
      <c r="E177" s="22">
        <v>282974</v>
      </c>
      <c r="F177" s="22">
        <v>0</v>
      </c>
      <c r="G177" s="22">
        <v>282974</v>
      </c>
      <c r="H177" s="22">
        <v>64726.29</v>
      </c>
      <c r="I177" s="22">
        <v>64726.29</v>
      </c>
      <c r="J177" s="23">
        <v>0.22873582025203729</v>
      </c>
    </row>
    <row r="178" spans="1:10">
      <c r="A178" s="20"/>
      <c r="B178" s="20" t="s">
        <v>381</v>
      </c>
      <c r="C178" s="20"/>
      <c r="D178" s="20"/>
      <c r="E178" s="22">
        <v>282974</v>
      </c>
      <c r="F178" s="22">
        <v>0</v>
      </c>
      <c r="G178" s="22">
        <v>282974</v>
      </c>
      <c r="H178" s="22">
        <v>64726.29</v>
      </c>
      <c r="I178" s="22">
        <v>64726.29</v>
      </c>
      <c r="J178" s="23">
        <v>0.22873582025203729</v>
      </c>
    </row>
    <row r="179" spans="1:10">
      <c r="A179" s="20"/>
      <c r="B179" s="20" t="s">
        <v>259</v>
      </c>
      <c r="C179" s="20" t="s">
        <v>559</v>
      </c>
      <c r="D179" s="20" t="s">
        <v>353</v>
      </c>
      <c r="E179" s="22">
        <v>117928</v>
      </c>
      <c r="F179" s="22">
        <v>0</v>
      </c>
      <c r="G179" s="22">
        <v>117928</v>
      </c>
      <c r="H179" s="22">
        <v>34312.490000000005</v>
      </c>
      <c r="I179" s="22">
        <v>34312.490000000005</v>
      </c>
      <c r="J179" s="23">
        <v>0.2909613492978767</v>
      </c>
    </row>
    <row r="180" spans="1:10">
      <c r="A180" s="20"/>
      <c r="B180" s="20"/>
      <c r="C180" s="20"/>
      <c r="D180" s="20" t="s">
        <v>603</v>
      </c>
      <c r="E180" s="22">
        <v>2678080</v>
      </c>
      <c r="F180" s="22">
        <v>0</v>
      </c>
      <c r="G180" s="22">
        <v>2678080</v>
      </c>
      <c r="H180" s="22">
        <v>751013.1</v>
      </c>
      <c r="I180" s="22">
        <v>746595.15</v>
      </c>
      <c r="J180" s="23">
        <v>0.28042967349743098</v>
      </c>
    </row>
    <row r="181" spans="1:10">
      <c r="A181" s="20"/>
      <c r="B181" s="20"/>
      <c r="C181" s="20"/>
      <c r="D181" s="20" t="s">
        <v>604</v>
      </c>
      <c r="E181" s="22">
        <v>31680</v>
      </c>
      <c r="F181" s="22">
        <v>0</v>
      </c>
      <c r="G181" s="22">
        <v>31680</v>
      </c>
      <c r="H181" s="22">
        <v>0</v>
      </c>
      <c r="I181" s="22">
        <v>0</v>
      </c>
      <c r="J181" s="23">
        <v>0</v>
      </c>
    </row>
    <row r="182" spans="1:10">
      <c r="A182" s="20"/>
      <c r="B182" s="20"/>
      <c r="C182" s="20"/>
      <c r="D182" s="20" t="s">
        <v>606</v>
      </c>
      <c r="E182" s="22">
        <v>254000</v>
      </c>
      <c r="F182" s="22">
        <v>148993.68</v>
      </c>
      <c r="G182" s="22">
        <v>402993.68</v>
      </c>
      <c r="H182" s="22">
        <v>86317.319999999992</v>
      </c>
      <c r="I182" s="22">
        <v>86317.319999999992</v>
      </c>
      <c r="J182" s="23">
        <v>0.21419025727649127</v>
      </c>
    </row>
    <row r="183" spans="1:10">
      <c r="A183" s="20"/>
      <c r="B183" s="20"/>
      <c r="C183" s="20"/>
      <c r="D183" s="20" t="s">
        <v>605</v>
      </c>
      <c r="E183" s="22">
        <v>3000</v>
      </c>
      <c r="F183" s="22">
        <v>0</v>
      </c>
      <c r="G183" s="22">
        <v>3000</v>
      </c>
      <c r="H183" s="22">
        <v>0</v>
      </c>
      <c r="I183" s="22">
        <v>0</v>
      </c>
      <c r="J183" s="23">
        <v>0</v>
      </c>
    </row>
    <row r="184" spans="1:10">
      <c r="A184" s="20"/>
      <c r="B184" s="20"/>
      <c r="C184" s="20" t="s">
        <v>560</v>
      </c>
      <c r="D184" s="20"/>
      <c r="E184" s="22">
        <v>3084688</v>
      </c>
      <c r="F184" s="22">
        <v>148993.68</v>
      </c>
      <c r="G184" s="22">
        <v>3233681.68</v>
      </c>
      <c r="H184" s="22">
        <v>871642.90999999992</v>
      </c>
      <c r="I184" s="22">
        <v>867224.96</v>
      </c>
      <c r="J184" s="23">
        <v>0.26955124104856232</v>
      </c>
    </row>
    <row r="185" spans="1:10">
      <c r="A185" s="20"/>
      <c r="B185" s="20" t="s">
        <v>382</v>
      </c>
      <c r="C185" s="20"/>
      <c r="D185" s="20"/>
      <c r="E185" s="22">
        <v>3084688</v>
      </c>
      <c r="F185" s="22">
        <v>148993.68</v>
      </c>
      <c r="G185" s="22">
        <v>3233681.68</v>
      </c>
      <c r="H185" s="22">
        <v>871642.90999999992</v>
      </c>
      <c r="I185" s="22">
        <v>867224.96</v>
      </c>
      <c r="J185" s="23">
        <v>0.26955124104856232</v>
      </c>
    </row>
    <row r="186" spans="1:10">
      <c r="A186" s="20"/>
      <c r="B186" s="20" t="s">
        <v>260</v>
      </c>
      <c r="C186" s="20" t="s">
        <v>632</v>
      </c>
      <c r="D186" s="20" t="s">
        <v>603</v>
      </c>
      <c r="E186" s="22">
        <v>674720</v>
      </c>
      <c r="F186" s="22">
        <v>0</v>
      </c>
      <c r="G186" s="22">
        <v>674720</v>
      </c>
      <c r="H186" s="22">
        <v>152976.70000000001</v>
      </c>
      <c r="I186" s="22">
        <v>150781.92000000001</v>
      </c>
      <c r="J186" s="23">
        <v>0.22672619753379181</v>
      </c>
    </row>
    <row r="187" spans="1:10">
      <c r="A187" s="20"/>
      <c r="B187" s="20"/>
      <c r="C187" s="20"/>
      <c r="D187" s="20" t="s">
        <v>604</v>
      </c>
      <c r="E187" s="22">
        <v>94000</v>
      </c>
      <c r="F187" s="22">
        <v>0</v>
      </c>
      <c r="G187" s="22">
        <v>94000</v>
      </c>
      <c r="H187" s="22">
        <v>0</v>
      </c>
      <c r="I187" s="22">
        <v>0</v>
      </c>
      <c r="J187" s="23">
        <v>0</v>
      </c>
    </row>
    <row r="188" spans="1:10">
      <c r="A188" s="20"/>
      <c r="B188" s="20"/>
      <c r="C188" s="20"/>
      <c r="D188" s="20" t="s">
        <v>606</v>
      </c>
      <c r="E188" s="22">
        <v>6000</v>
      </c>
      <c r="F188" s="22">
        <v>0</v>
      </c>
      <c r="G188" s="22">
        <v>6000</v>
      </c>
      <c r="H188" s="22">
        <v>5942.84</v>
      </c>
      <c r="I188" s="22">
        <v>5942.84</v>
      </c>
      <c r="J188" s="23">
        <v>0.99047333333333332</v>
      </c>
    </row>
    <row r="189" spans="1:10">
      <c r="A189" s="20"/>
      <c r="B189" s="20"/>
      <c r="C189" s="20"/>
      <c r="D189" s="20" t="s">
        <v>605</v>
      </c>
      <c r="E189" s="22">
        <v>1000</v>
      </c>
      <c r="F189" s="22">
        <v>0</v>
      </c>
      <c r="G189" s="22">
        <v>1000</v>
      </c>
      <c r="H189" s="22">
        <v>0</v>
      </c>
      <c r="I189" s="22">
        <v>0</v>
      </c>
      <c r="J189" s="23">
        <v>0</v>
      </c>
    </row>
    <row r="190" spans="1:10">
      <c r="A190" s="20"/>
      <c r="B190" s="20"/>
      <c r="C190" s="20" t="s">
        <v>633</v>
      </c>
      <c r="D190" s="20"/>
      <c r="E190" s="22">
        <v>775720</v>
      </c>
      <c r="F190" s="22">
        <v>0</v>
      </c>
      <c r="G190" s="22">
        <v>775720</v>
      </c>
      <c r="H190" s="22">
        <v>158919.54</v>
      </c>
      <c r="I190" s="22">
        <v>156724.76</v>
      </c>
      <c r="J190" s="23">
        <v>0.20486714278347859</v>
      </c>
    </row>
    <row r="191" spans="1:10">
      <c r="A191" s="20"/>
      <c r="B191" s="20" t="s">
        <v>634</v>
      </c>
      <c r="C191" s="20"/>
      <c r="D191" s="20"/>
      <c r="E191" s="22">
        <v>775720</v>
      </c>
      <c r="F191" s="22">
        <v>0</v>
      </c>
      <c r="G191" s="22">
        <v>775720</v>
      </c>
      <c r="H191" s="22">
        <v>158919.54</v>
      </c>
      <c r="I191" s="22">
        <v>156724.76</v>
      </c>
      <c r="J191" s="23">
        <v>0.20486714278347859</v>
      </c>
    </row>
    <row r="192" spans="1:10">
      <c r="A192" s="20"/>
      <c r="B192" s="20" t="s">
        <v>261</v>
      </c>
      <c r="C192" s="20" t="s">
        <v>561</v>
      </c>
      <c r="D192" s="20" t="s">
        <v>353</v>
      </c>
      <c r="E192" s="22">
        <v>1154645</v>
      </c>
      <c r="F192" s="22">
        <v>0</v>
      </c>
      <c r="G192" s="22">
        <v>1154645</v>
      </c>
      <c r="H192" s="22">
        <v>271043.28999999998</v>
      </c>
      <c r="I192" s="22">
        <v>271043.28999999998</v>
      </c>
      <c r="J192" s="23">
        <v>0.23474166518713543</v>
      </c>
    </row>
    <row r="193" spans="1:10">
      <c r="A193" s="20"/>
      <c r="B193" s="20"/>
      <c r="C193" s="20"/>
      <c r="D193" s="20" t="s">
        <v>603</v>
      </c>
      <c r="E193" s="22">
        <v>358060</v>
      </c>
      <c r="F193" s="22">
        <v>0</v>
      </c>
      <c r="G193" s="22">
        <v>358060</v>
      </c>
      <c r="H193" s="22">
        <v>57775.040000000001</v>
      </c>
      <c r="I193" s="22">
        <v>57133.16</v>
      </c>
      <c r="J193" s="23">
        <v>0.16135575043288836</v>
      </c>
    </row>
    <row r="194" spans="1:10">
      <c r="A194" s="20"/>
      <c r="B194" s="20"/>
      <c r="C194" s="20"/>
      <c r="D194" s="20" t="s">
        <v>606</v>
      </c>
      <c r="E194" s="22">
        <v>122000</v>
      </c>
      <c r="F194" s="22">
        <v>0</v>
      </c>
      <c r="G194" s="22">
        <v>122000</v>
      </c>
      <c r="H194" s="22">
        <v>0</v>
      </c>
      <c r="I194" s="22">
        <v>0</v>
      </c>
      <c r="J194" s="23">
        <v>0</v>
      </c>
    </row>
    <row r="195" spans="1:10">
      <c r="A195" s="20"/>
      <c r="B195" s="20"/>
      <c r="C195" s="20"/>
      <c r="D195" s="20" t="s">
        <v>605</v>
      </c>
      <c r="E195" s="22">
        <v>1000</v>
      </c>
      <c r="F195" s="22">
        <v>0</v>
      </c>
      <c r="G195" s="22">
        <v>1000</v>
      </c>
      <c r="H195" s="22">
        <v>39.6</v>
      </c>
      <c r="I195" s="22">
        <v>39.6</v>
      </c>
      <c r="J195" s="23">
        <v>3.9600000000000003E-2</v>
      </c>
    </row>
    <row r="196" spans="1:10">
      <c r="A196" s="20"/>
      <c r="B196" s="20"/>
      <c r="C196" s="20" t="s">
        <v>562</v>
      </c>
      <c r="D196" s="20"/>
      <c r="E196" s="22">
        <v>1635705</v>
      </c>
      <c r="F196" s="22">
        <v>0</v>
      </c>
      <c r="G196" s="22">
        <v>1635705</v>
      </c>
      <c r="H196" s="22">
        <v>328857.92999999993</v>
      </c>
      <c r="I196" s="22">
        <v>328216.04999999993</v>
      </c>
      <c r="J196" s="23">
        <v>0.20104965748713854</v>
      </c>
    </row>
    <row r="197" spans="1:10">
      <c r="A197" s="20"/>
      <c r="B197" s="20" t="s">
        <v>383</v>
      </c>
      <c r="C197" s="20"/>
      <c r="D197" s="20"/>
      <c r="E197" s="22">
        <v>1635705</v>
      </c>
      <c r="F197" s="22">
        <v>0</v>
      </c>
      <c r="G197" s="22">
        <v>1635705</v>
      </c>
      <c r="H197" s="22">
        <v>328857.92999999993</v>
      </c>
      <c r="I197" s="22">
        <v>328216.04999999993</v>
      </c>
      <c r="J197" s="23">
        <v>0.20104965748713854</v>
      </c>
    </row>
    <row r="198" spans="1:10">
      <c r="A198" s="20"/>
      <c r="B198" s="20" t="s">
        <v>264</v>
      </c>
      <c r="C198" s="20" t="s">
        <v>635</v>
      </c>
      <c r="D198" s="20" t="s">
        <v>606</v>
      </c>
      <c r="E198" s="22">
        <v>0</v>
      </c>
      <c r="F198" s="22">
        <v>612386.94999999995</v>
      </c>
      <c r="G198" s="22">
        <v>612386.94999999995</v>
      </c>
      <c r="H198" s="22">
        <v>455725.52</v>
      </c>
      <c r="I198" s="22">
        <v>455725.52</v>
      </c>
      <c r="J198" s="23">
        <v>0.74417901949086285</v>
      </c>
    </row>
    <row r="199" spans="1:10">
      <c r="A199" s="20"/>
      <c r="B199" s="20"/>
      <c r="C199" s="20" t="s">
        <v>636</v>
      </c>
      <c r="D199" s="20"/>
      <c r="E199" s="22">
        <v>0</v>
      </c>
      <c r="F199" s="22">
        <v>612386.94999999995</v>
      </c>
      <c r="G199" s="22">
        <v>612386.94999999995</v>
      </c>
      <c r="H199" s="22">
        <v>455725.52</v>
      </c>
      <c r="I199" s="22">
        <v>455725.52</v>
      </c>
      <c r="J199" s="23">
        <v>0.74417901949086285</v>
      </c>
    </row>
    <row r="200" spans="1:10">
      <c r="A200" s="20"/>
      <c r="B200" s="20" t="s">
        <v>637</v>
      </c>
      <c r="C200" s="20"/>
      <c r="D200" s="20"/>
      <c r="E200" s="22">
        <v>0</v>
      </c>
      <c r="F200" s="22">
        <v>612386.94999999995</v>
      </c>
      <c r="G200" s="22">
        <v>612386.94999999995</v>
      </c>
      <c r="H200" s="22">
        <v>455725.52</v>
      </c>
      <c r="I200" s="22">
        <v>455725.52</v>
      </c>
      <c r="J200" s="23">
        <v>0.74417901949086285</v>
      </c>
    </row>
    <row r="201" spans="1:10">
      <c r="A201" s="20"/>
      <c r="B201" s="20" t="s">
        <v>426</v>
      </c>
      <c r="C201" s="20" t="s">
        <v>563</v>
      </c>
      <c r="D201" s="20" t="s">
        <v>353</v>
      </c>
      <c r="E201" s="22">
        <v>1727149</v>
      </c>
      <c r="F201" s="22">
        <v>0</v>
      </c>
      <c r="G201" s="22">
        <v>1727149</v>
      </c>
      <c r="H201" s="22">
        <v>487406.38</v>
      </c>
      <c r="I201" s="22">
        <v>487406.38</v>
      </c>
      <c r="J201" s="23">
        <v>0.28220285568876802</v>
      </c>
    </row>
    <row r="202" spans="1:10">
      <c r="A202" s="20"/>
      <c r="B202" s="20"/>
      <c r="C202" s="20"/>
      <c r="D202" s="20" t="s">
        <v>603</v>
      </c>
      <c r="E202" s="22">
        <v>3418030</v>
      </c>
      <c r="F202" s="22">
        <v>0</v>
      </c>
      <c r="G202" s="22">
        <v>3418030</v>
      </c>
      <c r="H202" s="22">
        <v>954623.90999999992</v>
      </c>
      <c r="I202" s="22">
        <v>826281.63</v>
      </c>
      <c r="J202" s="23">
        <v>0.27929067620822517</v>
      </c>
    </row>
    <row r="203" spans="1:10">
      <c r="A203" s="20"/>
      <c r="B203" s="20"/>
      <c r="C203" s="20"/>
      <c r="D203" s="20" t="s">
        <v>606</v>
      </c>
      <c r="E203" s="22">
        <v>184492</v>
      </c>
      <c r="F203" s="22">
        <v>0</v>
      </c>
      <c r="G203" s="22">
        <v>184492</v>
      </c>
      <c r="H203" s="22">
        <v>1493.62</v>
      </c>
      <c r="I203" s="22">
        <v>1493.62</v>
      </c>
      <c r="J203" s="23">
        <v>8.0958523946837793E-3</v>
      </c>
    </row>
    <row r="204" spans="1:10">
      <c r="A204" s="20"/>
      <c r="B204" s="20"/>
      <c r="C204" s="20"/>
      <c r="D204" s="20" t="s">
        <v>605</v>
      </c>
      <c r="E204" s="22">
        <v>3000</v>
      </c>
      <c r="F204" s="22">
        <v>0</v>
      </c>
      <c r="G204" s="22">
        <v>3000</v>
      </c>
      <c r="H204" s="22">
        <v>568.24</v>
      </c>
      <c r="I204" s="22">
        <v>568.24</v>
      </c>
      <c r="J204" s="23">
        <v>0.18941333333333335</v>
      </c>
    </row>
    <row r="205" spans="1:10">
      <c r="A205" s="20"/>
      <c r="B205" s="20"/>
      <c r="C205" s="20" t="s">
        <v>564</v>
      </c>
      <c r="D205" s="20"/>
      <c r="E205" s="22">
        <v>5332671</v>
      </c>
      <c r="F205" s="22">
        <v>0</v>
      </c>
      <c r="G205" s="22">
        <v>5332671</v>
      </c>
      <c r="H205" s="22">
        <v>1444092.1500000001</v>
      </c>
      <c r="I205" s="22">
        <v>1315749.8700000001</v>
      </c>
      <c r="J205" s="23">
        <v>0.27080090821278868</v>
      </c>
    </row>
    <row r="206" spans="1:10">
      <c r="A206" s="20"/>
      <c r="B206" s="20" t="s">
        <v>435</v>
      </c>
      <c r="C206" s="20"/>
      <c r="D206" s="20"/>
      <c r="E206" s="22">
        <v>5332671</v>
      </c>
      <c r="F206" s="22">
        <v>0</v>
      </c>
      <c r="G206" s="22">
        <v>5332671</v>
      </c>
      <c r="H206" s="22">
        <v>1444092.1500000001</v>
      </c>
      <c r="I206" s="22">
        <v>1315749.8700000001</v>
      </c>
      <c r="J206" s="23">
        <v>0.27080090821278868</v>
      </c>
    </row>
    <row r="207" spans="1:10">
      <c r="A207" s="20" t="s">
        <v>348</v>
      </c>
      <c r="B207" s="20"/>
      <c r="C207" s="20"/>
      <c r="D207" s="20"/>
      <c r="E207" s="22">
        <v>11874238</v>
      </c>
      <c r="F207" s="22">
        <v>761380.62999999989</v>
      </c>
      <c r="G207" s="22">
        <v>12635618.629999999</v>
      </c>
      <c r="H207" s="22">
        <v>3447360.0200000005</v>
      </c>
      <c r="I207" s="22">
        <v>3304472.3400000003</v>
      </c>
      <c r="J207" s="23">
        <v>0.2728287487100266</v>
      </c>
    </row>
    <row r="208" spans="1:10">
      <c r="A208" s="20" t="s">
        <v>265</v>
      </c>
      <c r="B208" s="20" t="s">
        <v>266</v>
      </c>
      <c r="C208" s="20" t="s">
        <v>565</v>
      </c>
      <c r="D208" s="20" t="s">
        <v>353</v>
      </c>
      <c r="E208" s="22">
        <v>175694</v>
      </c>
      <c r="F208" s="22">
        <v>0</v>
      </c>
      <c r="G208" s="22">
        <v>175694</v>
      </c>
      <c r="H208" s="22">
        <v>46259.97</v>
      </c>
      <c r="I208" s="22">
        <v>46259.97</v>
      </c>
      <c r="J208" s="23">
        <v>0.26329851901601647</v>
      </c>
    </row>
    <row r="209" spans="1:10">
      <c r="A209" s="20"/>
      <c r="B209" s="20"/>
      <c r="C209" s="20"/>
      <c r="D209" s="20" t="s">
        <v>603</v>
      </c>
      <c r="E209" s="22">
        <v>1848000</v>
      </c>
      <c r="F209" s="22">
        <v>0</v>
      </c>
      <c r="G209" s="22">
        <v>1848000</v>
      </c>
      <c r="H209" s="22">
        <v>356318.43000000005</v>
      </c>
      <c r="I209" s="22">
        <v>353450.73000000004</v>
      </c>
      <c r="J209" s="23">
        <v>0.19281300324675327</v>
      </c>
    </row>
    <row r="210" spans="1:10">
      <c r="A210" s="20"/>
      <c r="B210" s="20"/>
      <c r="C210" s="20"/>
      <c r="D210" s="20" t="s">
        <v>606</v>
      </c>
      <c r="E210" s="22">
        <v>0</v>
      </c>
      <c r="F210" s="22">
        <v>1384134.35</v>
      </c>
      <c r="G210" s="22">
        <v>1384134.35</v>
      </c>
      <c r="H210" s="22">
        <v>4582.0700000000006</v>
      </c>
      <c r="I210" s="22">
        <v>4582.0700000000006</v>
      </c>
      <c r="J210" s="23">
        <v>3.3104228646590561E-3</v>
      </c>
    </row>
    <row r="211" spans="1:10">
      <c r="A211" s="20"/>
      <c r="B211" s="20"/>
      <c r="C211" s="20"/>
      <c r="D211" s="20" t="s">
        <v>605</v>
      </c>
      <c r="E211" s="22">
        <v>61000</v>
      </c>
      <c r="F211" s="22">
        <v>0</v>
      </c>
      <c r="G211" s="22">
        <v>61000</v>
      </c>
      <c r="H211" s="22">
        <v>0</v>
      </c>
      <c r="I211" s="22">
        <v>0</v>
      </c>
      <c r="J211" s="23">
        <v>0</v>
      </c>
    </row>
    <row r="212" spans="1:10">
      <c r="A212" s="20"/>
      <c r="B212" s="20"/>
      <c r="C212" s="20" t="s">
        <v>566</v>
      </c>
      <c r="D212" s="20"/>
      <c r="E212" s="22">
        <v>2084694</v>
      </c>
      <c r="F212" s="22">
        <v>1384134.35</v>
      </c>
      <c r="G212" s="22">
        <v>3468828.35</v>
      </c>
      <c r="H212" s="22">
        <v>407160.47000000003</v>
      </c>
      <c r="I212" s="22">
        <v>404292.77000000008</v>
      </c>
      <c r="J212" s="23">
        <v>0.11737694371645689</v>
      </c>
    </row>
    <row r="213" spans="1:10">
      <c r="A213" s="20"/>
      <c r="B213" s="20" t="s">
        <v>384</v>
      </c>
      <c r="C213" s="20"/>
      <c r="D213" s="20"/>
      <c r="E213" s="22">
        <v>2084694</v>
      </c>
      <c r="F213" s="22">
        <v>1384134.35</v>
      </c>
      <c r="G213" s="22">
        <v>3468828.35</v>
      </c>
      <c r="H213" s="22">
        <v>407160.47000000003</v>
      </c>
      <c r="I213" s="22">
        <v>404292.77000000008</v>
      </c>
      <c r="J213" s="23">
        <v>0.11737694371645689</v>
      </c>
    </row>
    <row r="214" spans="1:10">
      <c r="A214" s="20"/>
      <c r="B214" s="20" t="s">
        <v>269</v>
      </c>
      <c r="C214" s="20" t="s">
        <v>567</v>
      </c>
      <c r="D214" s="20" t="s">
        <v>353</v>
      </c>
      <c r="E214" s="22">
        <v>5780376</v>
      </c>
      <c r="F214" s="22">
        <v>0</v>
      </c>
      <c r="G214" s="22">
        <v>5780376</v>
      </c>
      <c r="H214" s="22">
        <v>1463402.4300000002</v>
      </c>
      <c r="I214" s="22">
        <v>1463402.4300000002</v>
      </c>
      <c r="J214" s="23">
        <v>0.2531673424012556</v>
      </c>
    </row>
    <row r="215" spans="1:10">
      <c r="A215" s="20"/>
      <c r="B215" s="20"/>
      <c r="C215" s="20"/>
      <c r="D215" s="20" t="s">
        <v>603</v>
      </c>
      <c r="E215" s="22">
        <v>2158500</v>
      </c>
      <c r="F215" s="22">
        <v>0</v>
      </c>
      <c r="G215" s="22">
        <v>2158500</v>
      </c>
      <c r="H215" s="22">
        <v>497913.49000000005</v>
      </c>
      <c r="I215" s="22">
        <v>434790.48000000004</v>
      </c>
      <c r="J215" s="23">
        <v>0.23067569608524441</v>
      </c>
    </row>
    <row r="216" spans="1:10">
      <c r="A216" s="20"/>
      <c r="B216" s="20"/>
      <c r="C216" s="20"/>
      <c r="D216" s="20" t="s">
        <v>606</v>
      </c>
      <c r="E216" s="22">
        <v>1270000</v>
      </c>
      <c r="F216" s="22">
        <v>793292.34000000008</v>
      </c>
      <c r="G216" s="22">
        <v>2063292.34</v>
      </c>
      <c r="H216" s="22">
        <v>144991.53</v>
      </c>
      <c r="I216" s="22">
        <v>104109.32</v>
      </c>
      <c r="J216" s="23">
        <v>7.0271927631932171E-2</v>
      </c>
    </row>
    <row r="217" spans="1:10">
      <c r="A217" s="20"/>
      <c r="B217" s="20"/>
      <c r="C217" s="20"/>
      <c r="D217" s="20" t="s">
        <v>605</v>
      </c>
      <c r="E217" s="22">
        <v>5000</v>
      </c>
      <c r="F217" s="22">
        <v>0</v>
      </c>
      <c r="G217" s="22">
        <v>5000</v>
      </c>
      <c r="H217" s="22">
        <v>164.4</v>
      </c>
      <c r="I217" s="22">
        <v>164.4</v>
      </c>
      <c r="J217" s="23">
        <v>3.288E-2</v>
      </c>
    </row>
    <row r="218" spans="1:10">
      <c r="A218" s="20"/>
      <c r="B218" s="20"/>
      <c r="C218" s="20" t="s">
        <v>568</v>
      </c>
      <c r="D218" s="20"/>
      <c r="E218" s="22">
        <v>9213876</v>
      </c>
      <c r="F218" s="22">
        <v>793292.34000000008</v>
      </c>
      <c r="G218" s="22">
        <v>10007168.34</v>
      </c>
      <c r="H218" s="22">
        <v>2106471.85</v>
      </c>
      <c r="I218" s="22">
        <v>2002466.6300000001</v>
      </c>
      <c r="J218" s="23">
        <v>0.21049629409951548</v>
      </c>
    </row>
    <row r="219" spans="1:10">
      <c r="A219" s="20"/>
      <c r="B219" s="20" t="s">
        <v>385</v>
      </c>
      <c r="C219" s="20"/>
      <c r="D219" s="20"/>
      <c r="E219" s="22">
        <v>9213876</v>
      </c>
      <c r="F219" s="22">
        <v>793292.34000000008</v>
      </c>
      <c r="G219" s="22">
        <v>10007168.34</v>
      </c>
      <c r="H219" s="22">
        <v>2106471.85</v>
      </c>
      <c r="I219" s="22">
        <v>2002466.6300000001</v>
      </c>
      <c r="J219" s="23">
        <v>0.21049629409951548</v>
      </c>
    </row>
    <row r="220" spans="1:10">
      <c r="A220" s="20"/>
      <c r="B220" s="20" t="s">
        <v>275</v>
      </c>
      <c r="C220" s="20" t="s">
        <v>638</v>
      </c>
      <c r="D220" s="20" t="s">
        <v>603</v>
      </c>
      <c r="E220" s="22">
        <v>4650000</v>
      </c>
      <c r="F220" s="22">
        <v>0</v>
      </c>
      <c r="G220" s="22">
        <v>4650000</v>
      </c>
      <c r="H220" s="22">
        <v>1130833.8999999999</v>
      </c>
      <c r="I220" s="22">
        <v>749628.91</v>
      </c>
      <c r="J220" s="23">
        <v>0.24319008602150535</v>
      </c>
    </row>
    <row r="221" spans="1:10">
      <c r="A221" s="20"/>
      <c r="B221" s="20"/>
      <c r="C221" s="20"/>
      <c r="D221" s="20" t="s">
        <v>606</v>
      </c>
      <c r="E221" s="22">
        <v>302760</v>
      </c>
      <c r="F221" s="22">
        <v>0</v>
      </c>
      <c r="G221" s="22">
        <v>302760</v>
      </c>
      <c r="H221" s="22">
        <v>74756.25</v>
      </c>
      <c r="I221" s="22">
        <v>49837.5</v>
      </c>
      <c r="J221" s="23">
        <v>0.24691587395957193</v>
      </c>
    </row>
    <row r="222" spans="1:10">
      <c r="A222" s="20"/>
      <c r="B222" s="20"/>
      <c r="C222" s="20" t="s">
        <v>639</v>
      </c>
      <c r="D222" s="20"/>
      <c r="E222" s="22">
        <v>4952760</v>
      </c>
      <c r="F222" s="22">
        <v>0</v>
      </c>
      <c r="G222" s="22">
        <v>4952760</v>
      </c>
      <c r="H222" s="22">
        <v>1205590.1499999999</v>
      </c>
      <c r="I222" s="22">
        <v>799466.41</v>
      </c>
      <c r="J222" s="23">
        <v>0.2434178417690338</v>
      </c>
    </row>
    <row r="223" spans="1:10">
      <c r="A223" s="20"/>
      <c r="B223" s="20" t="s">
        <v>640</v>
      </c>
      <c r="C223" s="20"/>
      <c r="D223" s="20"/>
      <c r="E223" s="22">
        <v>4952760</v>
      </c>
      <c r="F223" s="22">
        <v>0</v>
      </c>
      <c r="G223" s="22">
        <v>4952760</v>
      </c>
      <c r="H223" s="22">
        <v>1205590.1499999999</v>
      </c>
      <c r="I223" s="22">
        <v>799466.41</v>
      </c>
      <c r="J223" s="23">
        <v>0.2434178417690338</v>
      </c>
    </row>
    <row r="224" spans="1:10">
      <c r="A224" s="20"/>
      <c r="B224" s="20" t="s">
        <v>276</v>
      </c>
      <c r="C224" s="20" t="s">
        <v>569</v>
      </c>
      <c r="D224" s="20" t="s">
        <v>353</v>
      </c>
      <c r="E224" s="22">
        <v>7520690</v>
      </c>
      <c r="F224" s="22">
        <v>0</v>
      </c>
      <c r="G224" s="22">
        <v>7520690</v>
      </c>
      <c r="H224" s="22">
        <v>2183246.35</v>
      </c>
      <c r="I224" s="22">
        <v>2183246.35</v>
      </c>
      <c r="J224" s="23">
        <v>0.29029867605233034</v>
      </c>
    </row>
    <row r="225" spans="1:10">
      <c r="A225" s="20"/>
      <c r="B225" s="20"/>
      <c r="C225" s="20"/>
      <c r="D225" s="20" t="s">
        <v>603</v>
      </c>
      <c r="E225" s="22">
        <v>632000</v>
      </c>
      <c r="F225" s="22">
        <v>0</v>
      </c>
      <c r="G225" s="22">
        <v>632000</v>
      </c>
      <c r="H225" s="22">
        <v>56911.47</v>
      </c>
      <c r="I225" s="22">
        <v>53116.969999999994</v>
      </c>
      <c r="J225" s="23">
        <v>9.0049794303797476E-2</v>
      </c>
    </row>
    <row r="226" spans="1:10">
      <c r="A226" s="20"/>
      <c r="B226" s="20"/>
      <c r="C226" s="20"/>
      <c r="D226" s="20" t="s">
        <v>606</v>
      </c>
      <c r="E226" s="22">
        <v>717000</v>
      </c>
      <c r="F226" s="22">
        <v>0</v>
      </c>
      <c r="G226" s="22">
        <v>717000</v>
      </c>
      <c r="H226" s="22">
        <v>30683.57</v>
      </c>
      <c r="I226" s="22">
        <v>21743.33</v>
      </c>
      <c r="J226" s="23">
        <v>4.2794379358437933E-2</v>
      </c>
    </row>
    <row r="227" spans="1:10">
      <c r="A227" s="20"/>
      <c r="B227" s="20"/>
      <c r="C227" s="20" t="s">
        <v>570</v>
      </c>
      <c r="D227" s="20"/>
      <c r="E227" s="22">
        <v>8869690</v>
      </c>
      <c r="F227" s="22">
        <v>0</v>
      </c>
      <c r="G227" s="22">
        <v>8869690</v>
      </c>
      <c r="H227" s="22">
        <v>2270841.39</v>
      </c>
      <c r="I227" s="22">
        <v>2258106.6500000004</v>
      </c>
      <c r="J227" s="23">
        <v>0.2560226332600124</v>
      </c>
    </row>
    <row r="228" spans="1:10">
      <c r="A228" s="20"/>
      <c r="B228" s="20" t="s">
        <v>386</v>
      </c>
      <c r="C228" s="20"/>
      <c r="D228" s="20"/>
      <c r="E228" s="22">
        <v>8869690</v>
      </c>
      <c r="F228" s="22">
        <v>0</v>
      </c>
      <c r="G228" s="22">
        <v>8869690</v>
      </c>
      <c r="H228" s="22">
        <v>2270841.39</v>
      </c>
      <c r="I228" s="22">
        <v>2258106.6500000004</v>
      </c>
      <c r="J228" s="23">
        <v>0.2560226332600124</v>
      </c>
    </row>
    <row r="229" spans="1:10">
      <c r="A229" s="20"/>
      <c r="B229" s="20" t="s">
        <v>277</v>
      </c>
      <c r="C229" s="20" t="s">
        <v>571</v>
      </c>
      <c r="D229" s="20" t="s">
        <v>353</v>
      </c>
      <c r="E229" s="22">
        <v>396899</v>
      </c>
      <c r="F229" s="22">
        <v>0</v>
      </c>
      <c r="G229" s="22">
        <v>396899</v>
      </c>
      <c r="H229" s="22">
        <v>114622.09999999999</v>
      </c>
      <c r="I229" s="22">
        <v>114622.09999999999</v>
      </c>
      <c r="J229" s="23">
        <v>0.28879412646542318</v>
      </c>
    </row>
    <row r="230" spans="1:10">
      <c r="A230" s="20"/>
      <c r="B230" s="20"/>
      <c r="C230" s="20"/>
      <c r="D230" s="20" t="s">
        <v>603</v>
      </c>
      <c r="E230" s="22">
        <v>153164</v>
      </c>
      <c r="F230" s="22">
        <v>0</v>
      </c>
      <c r="G230" s="22">
        <v>153164</v>
      </c>
      <c r="H230" s="22">
        <v>31833.839999999997</v>
      </c>
      <c r="I230" s="22">
        <v>31581.75</v>
      </c>
      <c r="J230" s="23">
        <v>0.2078415293410984</v>
      </c>
    </row>
    <row r="231" spans="1:10">
      <c r="A231" s="20"/>
      <c r="B231" s="20"/>
      <c r="C231" s="20" t="s">
        <v>572</v>
      </c>
      <c r="D231" s="20"/>
      <c r="E231" s="22">
        <v>550063</v>
      </c>
      <c r="F231" s="22">
        <v>0</v>
      </c>
      <c r="G231" s="22">
        <v>550063</v>
      </c>
      <c r="H231" s="22">
        <v>146455.94</v>
      </c>
      <c r="I231" s="22">
        <v>146203.84999999998</v>
      </c>
      <c r="J231" s="23">
        <v>0.26625302919847366</v>
      </c>
    </row>
    <row r="232" spans="1:10">
      <c r="A232" s="20"/>
      <c r="B232" s="20" t="s">
        <v>387</v>
      </c>
      <c r="C232" s="20"/>
      <c r="D232" s="20"/>
      <c r="E232" s="22">
        <v>550063</v>
      </c>
      <c r="F232" s="22">
        <v>0</v>
      </c>
      <c r="G232" s="22">
        <v>550063</v>
      </c>
      <c r="H232" s="22">
        <v>146455.94</v>
      </c>
      <c r="I232" s="22">
        <v>146203.84999999998</v>
      </c>
      <c r="J232" s="23">
        <v>0.26625302919847366</v>
      </c>
    </row>
    <row r="233" spans="1:10">
      <c r="A233" s="20"/>
      <c r="B233" s="20" t="s">
        <v>278</v>
      </c>
      <c r="C233" s="20" t="s">
        <v>573</v>
      </c>
      <c r="D233" s="20" t="s">
        <v>353</v>
      </c>
      <c r="E233" s="22">
        <v>3503322</v>
      </c>
      <c r="F233" s="22">
        <v>0</v>
      </c>
      <c r="G233" s="22">
        <v>3503322</v>
      </c>
      <c r="H233" s="22">
        <v>856710.78</v>
      </c>
      <c r="I233" s="22">
        <v>856710.78</v>
      </c>
      <c r="J233" s="23">
        <v>0.24454240289645085</v>
      </c>
    </row>
    <row r="234" spans="1:10">
      <c r="A234" s="20"/>
      <c r="B234" s="20"/>
      <c r="C234" s="20"/>
      <c r="D234" s="20" t="s">
        <v>603</v>
      </c>
      <c r="E234" s="22">
        <v>1547325</v>
      </c>
      <c r="F234" s="22">
        <v>0</v>
      </c>
      <c r="G234" s="22">
        <v>1547325</v>
      </c>
      <c r="H234" s="22">
        <v>371991.63</v>
      </c>
      <c r="I234" s="22">
        <v>346286.06</v>
      </c>
      <c r="J234" s="23">
        <v>0.24040950026658911</v>
      </c>
    </row>
    <row r="235" spans="1:10">
      <c r="A235" s="20"/>
      <c r="B235" s="20"/>
      <c r="C235" s="20"/>
      <c r="D235" s="20" t="s">
        <v>604</v>
      </c>
      <c r="E235" s="22">
        <v>55535</v>
      </c>
      <c r="F235" s="22">
        <v>0</v>
      </c>
      <c r="G235" s="22">
        <v>55535</v>
      </c>
      <c r="H235" s="22">
        <v>0</v>
      </c>
      <c r="I235" s="22">
        <v>0</v>
      </c>
      <c r="J235" s="23">
        <v>0</v>
      </c>
    </row>
    <row r="236" spans="1:10">
      <c r="A236" s="20"/>
      <c r="B236" s="20"/>
      <c r="C236" s="20"/>
      <c r="D236" s="20" t="s">
        <v>606</v>
      </c>
      <c r="E236" s="22">
        <v>5004208</v>
      </c>
      <c r="F236" s="22">
        <v>965973.28</v>
      </c>
      <c r="G236" s="22">
        <v>5970181.2800000003</v>
      </c>
      <c r="H236" s="22">
        <v>1356048.45</v>
      </c>
      <c r="I236" s="22">
        <v>1253486.2</v>
      </c>
      <c r="J236" s="23">
        <v>0.22713689692183014</v>
      </c>
    </row>
    <row r="237" spans="1:10">
      <c r="A237" s="20"/>
      <c r="B237" s="20"/>
      <c r="C237" s="20" t="s">
        <v>574</v>
      </c>
      <c r="D237" s="20"/>
      <c r="E237" s="22">
        <v>10110390</v>
      </c>
      <c r="F237" s="22">
        <v>965973.28</v>
      </c>
      <c r="G237" s="22">
        <v>11076363.280000001</v>
      </c>
      <c r="H237" s="22">
        <v>2584750.8600000003</v>
      </c>
      <c r="I237" s="22">
        <v>2456483.04</v>
      </c>
      <c r="J237" s="23">
        <v>0.23335735698260701</v>
      </c>
    </row>
    <row r="238" spans="1:10">
      <c r="A238" s="20"/>
      <c r="B238" s="20" t="s">
        <v>388</v>
      </c>
      <c r="C238" s="20"/>
      <c r="D238" s="20"/>
      <c r="E238" s="22">
        <v>10110390</v>
      </c>
      <c r="F238" s="22">
        <v>965973.28</v>
      </c>
      <c r="G238" s="22">
        <v>11076363.280000001</v>
      </c>
      <c r="H238" s="22">
        <v>2584750.8600000003</v>
      </c>
      <c r="I238" s="22">
        <v>2456483.04</v>
      </c>
      <c r="J238" s="23">
        <v>0.23335735698260701</v>
      </c>
    </row>
    <row r="239" spans="1:10">
      <c r="A239" s="20"/>
      <c r="B239" s="20" t="s">
        <v>281</v>
      </c>
      <c r="C239" s="20" t="s">
        <v>575</v>
      </c>
      <c r="D239" s="20" t="s">
        <v>353</v>
      </c>
      <c r="E239" s="22">
        <v>659364</v>
      </c>
      <c r="F239" s="22">
        <v>0</v>
      </c>
      <c r="G239" s="22">
        <v>659364</v>
      </c>
      <c r="H239" s="22">
        <v>160079.46999999997</v>
      </c>
      <c r="I239" s="22">
        <v>160079.46999999997</v>
      </c>
      <c r="J239" s="23">
        <v>0.24277860180416275</v>
      </c>
    </row>
    <row r="240" spans="1:10">
      <c r="A240" s="20"/>
      <c r="B240" s="20"/>
      <c r="C240" s="20"/>
      <c r="D240" s="20" t="s">
        <v>603</v>
      </c>
      <c r="E240" s="22">
        <v>346754</v>
      </c>
      <c r="F240" s="22">
        <v>0</v>
      </c>
      <c r="G240" s="22">
        <v>346754</v>
      </c>
      <c r="H240" s="22">
        <v>61579.44</v>
      </c>
      <c r="I240" s="22">
        <v>52460.29</v>
      </c>
      <c r="J240" s="23">
        <v>0.17758826141875797</v>
      </c>
    </row>
    <row r="241" spans="1:10">
      <c r="A241" s="20"/>
      <c r="B241" s="20"/>
      <c r="C241" s="20"/>
      <c r="D241" s="20" t="s">
        <v>604</v>
      </c>
      <c r="E241" s="22">
        <v>5500</v>
      </c>
      <c r="F241" s="22">
        <v>0</v>
      </c>
      <c r="G241" s="22">
        <v>5500</v>
      </c>
      <c r="H241" s="22">
        <v>300</v>
      </c>
      <c r="I241" s="22">
        <v>0</v>
      </c>
      <c r="J241" s="23">
        <v>5.4545454545454543E-2</v>
      </c>
    </row>
    <row r="242" spans="1:10">
      <c r="A242" s="20"/>
      <c r="B242" s="20"/>
      <c r="C242" s="20"/>
      <c r="D242" s="20" t="s">
        <v>606</v>
      </c>
      <c r="E242" s="22">
        <v>243306</v>
      </c>
      <c r="F242" s="22">
        <v>0</v>
      </c>
      <c r="G242" s="22">
        <v>243306</v>
      </c>
      <c r="H242" s="22">
        <v>53155.35</v>
      </c>
      <c r="I242" s="22">
        <v>35436.9</v>
      </c>
      <c r="J242" s="23">
        <v>0.2184711844344159</v>
      </c>
    </row>
    <row r="243" spans="1:10">
      <c r="A243" s="20"/>
      <c r="B243" s="20"/>
      <c r="C243" s="20"/>
      <c r="D243" s="20" t="s">
        <v>605</v>
      </c>
      <c r="E243" s="22">
        <v>5000</v>
      </c>
      <c r="F243" s="22">
        <v>0</v>
      </c>
      <c r="G243" s="22">
        <v>5000</v>
      </c>
      <c r="H243" s="22">
        <v>1386.08</v>
      </c>
      <c r="I243" s="22">
        <v>1246.8800000000001</v>
      </c>
      <c r="J243" s="23">
        <v>0.27721599999999996</v>
      </c>
    </row>
    <row r="244" spans="1:10">
      <c r="A244" s="20"/>
      <c r="B244" s="20"/>
      <c r="C244" s="20" t="s">
        <v>576</v>
      </c>
      <c r="D244" s="20"/>
      <c r="E244" s="22">
        <v>1259924</v>
      </c>
      <c r="F244" s="22">
        <v>0</v>
      </c>
      <c r="G244" s="22">
        <v>1259924</v>
      </c>
      <c r="H244" s="22">
        <v>276500.33999999997</v>
      </c>
      <c r="I244" s="22">
        <v>249223.53999999998</v>
      </c>
      <c r="J244" s="23">
        <v>0.21945795143199112</v>
      </c>
    </row>
    <row r="245" spans="1:10">
      <c r="A245" s="20"/>
      <c r="B245" s="20" t="s">
        <v>389</v>
      </c>
      <c r="C245" s="20"/>
      <c r="D245" s="20"/>
      <c r="E245" s="22">
        <v>1259924</v>
      </c>
      <c r="F245" s="22">
        <v>0</v>
      </c>
      <c r="G245" s="22">
        <v>1259924</v>
      </c>
      <c r="H245" s="22">
        <v>276500.33999999997</v>
      </c>
      <c r="I245" s="22">
        <v>249223.53999999998</v>
      </c>
      <c r="J245" s="23">
        <v>0.21945795143199112</v>
      </c>
    </row>
    <row r="246" spans="1:10">
      <c r="A246" s="20"/>
      <c r="B246" s="20" t="s">
        <v>282</v>
      </c>
      <c r="C246" s="20" t="s">
        <v>577</v>
      </c>
      <c r="D246" s="20" t="s">
        <v>353</v>
      </c>
      <c r="E246" s="22">
        <v>872557</v>
      </c>
      <c r="F246" s="22">
        <v>0</v>
      </c>
      <c r="G246" s="22">
        <v>872557</v>
      </c>
      <c r="H246" s="22">
        <v>228892.56</v>
      </c>
      <c r="I246" s="22">
        <v>228892.56</v>
      </c>
      <c r="J246" s="23">
        <v>0.26232390548697676</v>
      </c>
    </row>
    <row r="247" spans="1:10">
      <c r="A247" s="20"/>
      <c r="B247" s="20"/>
      <c r="C247" s="20"/>
      <c r="D247" s="20" t="s">
        <v>603</v>
      </c>
      <c r="E247" s="22">
        <v>130034</v>
      </c>
      <c r="F247" s="22">
        <v>0</v>
      </c>
      <c r="G247" s="22">
        <v>130034</v>
      </c>
      <c r="H247" s="22">
        <v>19926.599999999999</v>
      </c>
      <c r="I247" s="22">
        <v>14698.16</v>
      </c>
      <c r="J247" s="23">
        <v>0.15324145992586552</v>
      </c>
    </row>
    <row r="248" spans="1:10">
      <c r="A248" s="20"/>
      <c r="B248" s="20"/>
      <c r="C248" s="20"/>
      <c r="D248" s="20" t="s">
        <v>604</v>
      </c>
      <c r="E248" s="22">
        <v>68416</v>
      </c>
      <c r="F248" s="22">
        <v>0</v>
      </c>
      <c r="G248" s="22">
        <v>68416</v>
      </c>
      <c r="H248" s="22">
        <v>3000</v>
      </c>
      <c r="I248" s="22">
        <v>3000</v>
      </c>
      <c r="J248" s="23">
        <v>4.3849391955098224E-2</v>
      </c>
    </row>
    <row r="249" spans="1:10">
      <c r="A249" s="20"/>
      <c r="B249" s="20"/>
      <c r="C249" s="20"/>
      <c r="D249" s="20" t="s">
        <v>606</v>
      </c>
      <c r="E249" s="22">
        <v>0</v>
      </c>
      <c r="F249" s="22">
        <v>280223.78999999998</v>
      </c>
      <c r="G249" s="22">
        <v>280223.78999999998</v>
      </c>
      <c r="H249" s="22">
        <v>0</v>
      </c>
      <c r="I249" s="22">
        <v>0</v>
      </c>
      <c r="J249" s="23">
        <v>0</v>
      </c>
    </row>
    <row r="250" spans="1:10">
      <c r="A250" s="20"/>
      <c r="B250" s="20"/>
      <c r="C250" s="20" t="s">
        <v>578</v>
      </c>
      <c r="D250" s="20"/>
      <c r="E250" s="22">
        <v>1071007</v>
      </c>
      <c r="F250" s="22">
        <v>280223.78999999998</v>
      </c>
      <c r="G250" s="22">
        <v>1351230.79</v>
      </c>
      <c r="H250" s="22">
        <v>251819.16</v>
      </c>
      <c r="I250" s="22">
        <v>246590.72</v>
      </c>
      <c r="J250" s="23">
        <v>0.18636280483217824</v>
      </c>
    </row>
    <row r="251" spans="1:10">
      <c r="A251" s="20"/>
      <c r="B251" s="20" t="s">
        <v>390</v>
      </c>
      <c r="C251" s="20"/>
      <c r="D251" s="20"/>
      <c r="E251" s="22">
        <v>1071007</v>
      </c>
      <c r="F251" s="22">
        <v>280223.78999999998</v>
      </c>
      <c r="G251" s="22">
        <v>1351230.79</v>
      </c>
      <c r="H251" s="22">
        <v>251819.16</v>
      </c>
      <c r="I251" s="22">
        <v>246590.72</v>
      </c>
      <c r="J251" s="23">
        <v>0.18636280483217824</v>
      </c>
    </row>
    <row r="252" spans="1:10">
      <c r="A252" s="20"/>
      <c r="B252" s="20" t="s">
        <v>283</v>
      </c>
      <c r="C252" s="20" t="s">
        <v>579</v>
      </c>
      <c r="D252" s="20" t="s">
        <v>353</v>
      </c>
      <c r="E252" s="22">
        <v>1002806</v>
      </c>
      <c r="F252" s="22">
        <v>0</v>
      </c>
      <c r="G252" s="22">
        <v>1002806</v>
      </c>
      <c r="H252" s="22">
        <v>207407.82</v>
      </c>
      <c r="I252" s="22">
        <v>207407.82</v>
      </c>
      <c r="J252" s="23">
        <v>0.20682746214123171</v>
      </c>
    </row>
    <row r="253" spans="1:10">
      <c r="A253" s="20"/>
      <c r="B253" s="20"/>
      <c r="C253" s="20"/>
      <c r="D253" s="20" t="s">
        <v>603</v>
      </c>
      <c r="E253" s="22">
        <v>180160</v>
      </c>
      <c r="F253" s="22">
        <v>0</v>
      </c>
      <c r="G253" s="22">
        <v>180160</v>
      </c>
      <c r="H253" s="22">
        <v>50551.749999999993</v>
      </c>
      <c r="I253" s="22">
        <v>46558.749999999993</v>
      </c>
      <c r="J253" s="23">
        <v>0.28059363898756656</v>
      </c>
    </row>
    <row r="254" spans="1:10">
      <c r="A254" s="20"/>
      <c r="B254" s="20"/>
      <c r="C254" s="20"/>
      <c r="D254" s="20" t="s">
        <v>604</v>
      </c>
      <c r="E254" s="22">
        <v>6300</v>
      </c>
      <c r="F254" s="22">
        <v>0</v>
      </c>
      <c r="G254" s="22">
        <v>6300</v>
      </c>
      <c r="H254" s="22">
        <v>0</v>
      </c>
      <c r="I254" s="22">
        <v>0</v>
      </c>
      <c r="J254" s="23">
        <v>0</v>
      </c>
    </row>
    <row r="255" spans="1:10">
      <c r="A255" s="20"/>
      <c r="B255" s="20"/>
      <c r="C255" s="20"/>
      <c r="D255" s="20" t="s">
        <v>606</v>
      </c>
      <c r="E255" s="22">
        <v>0</v>
      </c>
      <c r="F255" s="22">
        <v>911.63</v>
      </c>
      <c r="G255" s="22">
        <v>911.63</v>
      </c>
      <c r="H255" s="22">
        <v>910.48</v>
      </c>
      <c r="I255" s="22">
        <v>910.48</v>
      </c>
      <c r="J255" s="23">
        <v>0.99873852330441082</v>
      </c>
    </row>
    <row r="256" spans="1:10">
      <c r="A256" s="20"/>
      <c r="B256" s="20"/>
      <c r="C256" s="20" t="s">
        <v>580</v>
      </c>
      <c r="D256" s="20"/>
      <c r="E256" s="22">
        <v>1189266</v>
      </c>
      <c r="F256" s="22">
        <v>911.63</v>
      </c>
      <c r="G256" s="22">
        <v>1190177.6299999999</v>
      </c>
      <c r="H256" s="22">
        <v>258870.05000000002</v>
      </c>
      <c r="I256" s="22">
        <v>254877.05000000002</v>
      </c>
      <c r="J256" s="23">
        <v>0.21750539035085042</v>
      </c>
    </row>
    <row r="257" spans="1:10">
      <c r="A257" s="20"/>
      <c r="B257" s="20" t="s">
        <v>391</v>
      </c>
      <c r="C257" s="20"/>
      <c r="D257" s="20"/>
      <c r="E257" s="22">
        <v>1189266</v>
      </c>
      <c r="F257" s="22">
        <v>911.63</v>
      </c>
      <c r="G257" s="22">
        <v>1190177.6299999999</v>
      </c>
      <c r="H257" s="22">
        <v>258870.05000000002</v>
      </c>
      <c r="I257" s="22">
        <v>254877.05000000002</v>
      </c>
      <c r="J257" s="23">
        <v>0.21750539035085042</v>
      </c>
    </row>
    <row r="258" spans="1:10">
      <c r="A258" s="20"/>
      <c r="B258" s="20" t="s">
        <v>286</v>
      </c>
      <c r="C258" s="20" t="s">
        <v>641</v>
      </c>
      <c r="D258" s="20" t="s">
        <v>606</v>
      </c>
      <c r="E258" s="22">
        <v>0</v>
      </c>
      <c r="F258" s="22">
        <v>97410.37</v>
      </c>
      <c r="G258" s="22">
        <v>97410.37</v>
      </c>
      <c r="H258" s="22">
        <v>47989.54</v>
      </c>
      <c r="I258" s="22">
        <v>47989.54</v>
      </c>
      <c r="J258" s="23">
        <v>0.49265329759039006</v>
      </c>
    </row>
    <row r="259" spans="1:10">
      <c r="A259" s="20"/>
      <c r="B259" s="20"/>
      <c r="C259" s="20" t="s">
        <v>642</v>
      </c>
      <c r="D259" s="20"/>
      <c r="E259" s="22">
        <v>0</v>
      </c>
      <c r="F259" s="22">
        <v>97410.37</v>
      </c>
      <c r="G259" s="22">
        <v>97410.37</v>
      </c>
      <c r="H259" s="22">
        <v>47989.54</v>
      </c>
      <c r="I259" s="22">
        <v>47989.54</v>
      </c>
      <c r="J259" s="23">
        <v>0.49265329759039006</v>
      </c>
    </row>
    <row r="260" spans="1:10">
      <c r="A260" s="20"/>
      <c r="B260" s="20" t="s">
        <v>643</v>
      </c>
      <c r="C260" s="20"/>
      <c r="D260" s="20"/>
      <c r="E260" s="22">
        <v>0</v>
      </c>
      <c r="F260" s="22">
        <v>97410.37</v>
      </c>
      <c r="G260" s="22">
        <v>97410.37</v>
      </c>
      <c r="H260" s="22">
        <v>47989.54</v>
      </c>
      <c r="I260" s="22">
        <v>47989.54</v>
      </c>
      <c r="J260" s="23">
        <v>0.49265329759039006</v>
      </c>
    </row>
    <row r="261" spans="1:10">
      <c r="A261" s="20" t="s">
        <v>349</v>
      </c>
      <c r="B261" s="20"/>
      <c r="C261" s="20"/>
      <c r="D261" s="20"/>
      <c r="E261" s="22">
        <v>39301670</v>
      </c>
      <c r="F261" s="22">
        <v>3521945.7600000007</v>
      </c>
      <c r="G261" s="22">
        <v>42823615.759999998</v>
      </c>
      <c r="H261" s="22">
        <v>9556449.75</v>
      </c>
      <c r="I261" s="22">
        <v>8865700.1999999993</v>
      </c>
      <c r="J261" s="23">
        <v>0.22315840408147727</v>
      </c>
    </row>
    <row r="262" spans="1:10">
      <c r="A262" s="20" t="s">
        <v>287</v>
      </c>
      <c r="B262" s="20" t="s">
        <v>288</v>
      </c>
      <c r="C262" s="20" t="s">
        <v>581</v>
      </c>
      <c r="D262" s="20" t="s">
        <v>353</v>
      </c>
      <c r="E262" s="22">
        <v>563797</v>
      </c>
      <c r="F262" s="22">
        <v>0</v>
      </c>
      <c r="G262" s="22">
        <v>563797</v>
      </c>
      <c r="H262" s="22">
        <v>159796.45000000001</v>
      </c>
      <c r="I262" s="22">
        <v>159796.45000000001</v>
      </c>
      <c r="J262" s="23">
        <v>0.28342905336495228</v>
      </c>
    </row>
    <row r="263" spans="1:10">
      <c r="A263" s="20"/>
      <c r="B263" s="20"/>
      <c r="C263" s="20"/>
      <c r="D263" s="20" t="s">
        <v>603</v>
      </c>
      <c r="E263" s="22">
        <v>10000</v>
      </c>
      <c r="F263" s="22">
        <v>0</v>
      </c>
      <c r="G263" s="22">
        <v>10000</v>
      </c>
      <c r="H263" s="22">
        <v>1681.53</v>
      </c>
      <c r="I263" s="22">
        <v>1578.68</v>
      </c>
      <c r="J263" s="23">
        <v>0.168153</v>
      </c>
    </row>
    <row r="264" spans="1:10">
      <c r="A264" s="20"/>
      <c r="B264" s="20"/>
      <c r="C264" s="20"/>
      <c r="D264" s="20" t="s">
        <v>605</v>
      </c>
      <c r="E264" s="22">
        <v>15000</v>
      </c>
      <c r="F264" s="22">
        <v>0</v>
      </c>
      <c r="G264" s="22">
        <v>15000</v>
      </c>
      <c r="H264" s="22">
        <v>2118.42</v>
      </c>
      <c r="I264" s="22">
        <v>1148.48</v>
      </c>
      <c r="J264" s="23">
        <v>0.14122799999999999</v>
      </c>
    </row>
    <row r="265" spans="1:10">
      <c r="A265" s="20"/>
      <c r="B265" s="20"/>
      <c r="C265" s="20" t="s">
        <v>582</v>
      </c>
      <c r="D265" s="20"/>
      <c r="E265" s="22">
        <v>588797</v>
      </c>
      <c r="F265" s="22">
        <v>0</v>
      </c>
      <c r="G265" s="22">
        <v>588797</v>
      </c>
      <c r="H265" s="22">
        <v>163596.40000000002</v>
      </c>
      <c r="I265" s="22">
        <v>162523.61000000002</v>
      </c>
      <c r="J265" s="23">
        <v>0.27784856240775685</v>
      </c>
    </row>
    <row r="266" spans="1:10">
      <c r="A266" s="20"/>
      <c r="B266" s="20" t="s">
        <v>392</v>
      </c>
      <c r="C266" s="20"/>
      <c r="D266" s="20"/>
      <c r="E266" s="22">
        <v>588797</v>
      </c>
      <c r="F266" s="22">
        <v>0</v>
      </c>
      <c r="G266" s="22">
        <v>588797</v>
      </c>
      <c r="H266" s="22">
        <v>163596.40000000002</v>
      </c>
      <c r="I266" s="22">
        <v>162523.61000000002</v>
      </c>
      <c r="J266" s="23">
        <v>0.27784856240775685</v>
      </c>
    </row>
    <row r="267" spans="1:10">
      <c r="A267" s="20"/>
      <c r="B267" s="20" t="s">
        <v>289</v>
      </c>
      <c r="C267" s="20" t="s">
        <v>583</v>
      </c>
      <c r="D267" s="20" t="s">
        <v>353</v>
      </c>
      <c r="E267" s="22">
        <v>20252410</v>
      </c>
      <c r="F267" s="22">
        <v>0</v>
      </c>
      <c r="G267" s="22">
        <v>20252410</v>
      </c>
      <c r="H267" s="22">
        <v>5174394.4999999991</v>
      </c>
      <c r="I267" s="22">
        <v>5174394.4999999991</v>
      </c>
      <c r="J267" s="23">
        <v>0.25549524723230466</v>
      </c>
    </row>
    <row r="268" spans="1:10">
      <c r="A268" s="20"/>
      <c r="B268" s="20"/>
      <c r="C268" s="20"/>
      <c r="D268" s="20" t="s">
        <v>603</v>
      </c>
      <c r="E268" s="22">
        <v>2020695</v>
      </c>
      <c r="F268" s="22">
        <v>0</v>
      </c>
      <c r="G268" s="22">
        <v>2020695</v>
      </c>
      <c r="H268" s="22">
        <v>431433.26999999996</v>
      </c>
      <c r="I268" s="22">
        <v>420635.64</v>
      </c>
      <c r="J268" s="23">
        <v>0.21350736751464222</v>
      </c>
    </row>
    <row r="269" spans="1:10">
      <c r="A269" s="20"/>
      <c r="B269" s="20"/>
      <c r="C269" s="20"/>
      <c r="D269" s="20" t="s">
        <v>606</v>
      </c>
      <c r="E269" s="22">
        <v>1041250</v>
      </c>
      <c r="F269" s="22">
        <v>67358.75</v>
      </c>
      <c r="G269" s="22">
        <v>1108608.75</v>
      </c>
      <c r="H269" s="22">
        <v>67358.75</v>
      </c>
      <c r="I269" s="22">
        <v>67358.75</v>
      </c>
      <c r="J269" s="23">
        <v>6.075971346969794E-2</v>
      </c>
    </row>
    <row r="270" spans="1:10">
      <c r="A270" s="20"/>
      <c r="B270" s="20"/>
      <c r="C270" s="20" t="s">
        <v>584</v>
      </c>
      <c r="D270" s="20"/>
      <c r="E270" s="22">
        <v>23314355</v>
      </c>
      <c r="F270" s="22">
        <v>67358.75</v>
      </c>
      <c r="G270" s="22">
        <v>23381713.75</v>
      </c>
      <c r="H270" s="22">
        <v>5673186.5199999986</v>
      </c>
      <c r="I270" s="22">
        <v>5662388.8899999987</v>
      </c>
      <c r="J270" s="23">
        <v>0.24263347762522325</v>
      </c>
    </row>
    <row r="271" spans="1:10">
      <c r="A271" s="20"/>
      <c r="B271" s="20" t="s">
        <v>393</v>
      </c>
      <c r="C271" s="20"/>
      <c r="D271" s="20"/>
      <c r="E271" s="22">
        <v>23314355</v>
      </c>
      <c r="F271" s="22">
        <v>67358.75</v>
      </c>
      <c r="G271" s="22">
        <v>23381713.75</v>
      </c>
      <c r="H271" s="22">
        <v>5673186.5199999986</v>
      </c>
      <c r="I271" s="22">
        <v>5662388.8899999987</v>
      </c>
      <c r="J271" s="23">
        <v>0.24263347762522325</v>
      </c>
    </row>
    <row r="272" spans="1:10">
      <c r="A272" s="20"/>
      <c r="B272" s="20" t="s">
        <v>415</v>
      </c>
      <c r="C272" s="20" t="s">
        <v>644</v>
      </c>
      <c r="D272" s="20" t="s">
        <v>606</v>
      </c>
      <c r="E272" s="22">
        <v>290000</v>
      </c>
      <c r="F272" s="22">
        <v>144553.65</v>
      </c>
      <c r="G272" s="22">
        <v>434553.65</v>
      </c>
      <c r="H272" s="22">
        <v>21578.37</v>
      </c>
      <c r="I272" s="22">
        <v>21578.37</v>
      </c>
      <c r="J272" s="23">
        <v>4.9656400308684547E-2</v>
      </c>
    </row>
    <row r="273" spans="1:10">
      <c r="A273" s="20"/>
      <c r="B273" s="20"/>
      <c r="C273" s="20" t="s">
        <v>645</v>
      </c>
      <c r="D273" s="20"/>
      <c r="E273" s="22">
        <v>290000</v>
      </c>
      <c r="F273" s="22">
        <v>144553.65</v>
      </c>
      <c r="G273" s="22">
        <v>434553.65</v>
      </c>
      <c r="H273" s="22">
        <v>21578.37</v>
      </c>
      <c r="I273" s="22">
        <v>21578.37</v>
      </c>
      <c r="J273" s="23">
        <v>4.9656400308684547E-2</v>
      </c>
    </row>
    <row r="274" spans="1:10">
      <c r="A274" s="20"/>
      <c r="B274" s="20" t="s">
        <v>646</v>
      </c>
      <c r="C274" s="20"/>
      <c r="D274" s="20"/>
      <c r="E274" s="22">
        <v>290000</v>
      </c>
      <c r="F274" s="22">
        <v>144553.65</v>
      </c>
      <c r="G274" s="22">
        <v>434553.65</v>
      </c>
      <c r="H274" s="22">
        <v>21578.37</v>
      </c>
      <c r="I274" s="22">
        <v>21578.37</v>
      </c>
      <c r="J274" s="23">
        <v>4.9656400308684547E-2</v>
      </c>
    </row>
    <row r="275" spans="1:10">
      <c r="A275" s="20"/>
      <c r="B275" s="20" t="s">
        <v>292</v>
      </c>
      <c r="C275" s="20" t="s">
        <v>585</v>
      </c>
      <c r="D275" s="20" t="s">
        <v>353</v>
      </c>
      <c r="E275" s="22">
        <v>584528</v>
      </c>
      <c r="F275" s="22">
        <v>0</v>
      </c>
      <c r="G275" s="22">
        <v>584528</v>
      </c>
      <c r="H275" s="22">
        <v>122882.63000000002</v>
      </c>
      <c r="I275" s="22">
        <v>122882.63000000002</v>
      </c>
      <c r="J275" s="23">
        <v>0.21022539553280598</v>
      </c>
    </row>
    <row r="276" spans="1:10">
      <c r="A276" s="20"/>
      <c r="B276" s="20"/>
      <c r="C276" s="20"/>
      <c r="D276" s="20" t="s">
        <v>603</v>
      </c>
      <c r="E276" s="22">
        <v>3874300</v>
      </c>
      <c r="F276" s="22">
        <v>0</v>
      </c>
      <c r="G276" s="22">
        <v>3874300</v>
      </c>
      <c r="H276" s="22">
        <v>576205.39</v>
      </c>
      <c r="I276" s="22">
        <v>576040.15</v>
      </c>
      <c r="J276" s="23">
        <v>0.14872503161861497</v>
      </c>
    </row>
    <row r="277" spans="1:10">
      <c r="A277" s="20"/>
      <c r="B277" s="20"/>
      <c r="C277" s="20"/>
      <c r="D277" s="20" t="s">
        <v>607</v>
      </c>
      <c r="E277" s="22">
        <v>100</v>
      </c>
      <c r="F277" s="22">
        <v>0</v>
      </c>
      <c r="G277" s="22">
        <v>100</v>
      </c>
      <c r="H277" s="22">
        <v>0</v>
      </c>
      <c r="I277" s="22">
        <v>0</v>
      </c>
      <c r="J277" s="23">
        <v>0</v>
      </c>
    </row>
    <row r="278" spans="1:10">
      <c r="A278" s="20"/>
      <c r="B278" s="20"/>
      <c r="C278" s="20"/>
      <c r="D278" s="20" t="s">
        <v>604</v>
      </c>
      <c r="E278" s="22">
        <v>10000</v>
      </c>
      <c r="F278" s="22">
        <v>0</v>
      </c>
      <c r="G278" s="22">
        <v>10000</v>
      </c>
      <c r="H278" s="22">
        <v>0</v>
      </c>
      <c r="I278" s="22">
        <v>0</v>
      </c>
      <c r="J278" s="23">
        <v>0</v>
      </c>
    </row>
    <row r="279" spans="1:10">
      <c r="A279" s="20"/>
      <c r="B279" s="20"/>
      <c r="C279" s="20"/>
      <c r="D279" s="20" t="s">
        <v>606</v>
      </c>
      <c r="E279" s="22">
        <v>2212500</v>
      </c>
      <c r="F279" s="22">
        <v>407470.34</v>
      </c>
      <c r="G279" s="22">
        <v>2619970.34</v>
      </c>
      <c r="H279" s="22">
        <v>360623.6</v>
      </c>
      <c r="I279" s="22">
        <v>333885.14</v>
      </c>
      <c r="J279" s="23">
        <v>0.13764415363572399</v>
      </c>
    </row>
    <row r="280" spans="1:10">
      <c r="A280" s="20"/>
      <c r="B280" s="20"/>
      <c r="C280" s="20" t="s">
        <v>586</v>
      </c>
      <c r="D280" s="20"/>
      <c r="E280" s="22">
        <v>6681428</v>
      </c>
      <c r="F280" s="22">
        <v>407470.34</v>
      </c>
      <c r="G280" s="22">
        <v>7088898.3399999999</v>
      </c>
      <c r="H280" s="22">
        <v>1059711.6200000001</v>
      </c>
      <c r="I280" s="22">
        <v>1032807.92</v>
      </c>
      <c r="J280" s="23">
        <v>0.14948890069708634</v>
      </c>
    </row>
    <row r="281" spans="1:10">
      <c r="A281" s="20"/>
      <c r="B281" s="20" t="s">
        <v>394</v>
      </c>
      <c r="C281" s="20"/>
      <c r="D281" s="20"/>
      <c r="E281" s="22">
        <v>6681428</v>
      </c>
      <c r="F281" s="22">
        <v>407470.34</v>
      </c>
      <c r="G281" s="22">
        <v>7088898.3399999999</v>
      </c>
      <c r="H281" s="22">
        <v>1059711.6200000001</v>
      </c>
      <c r="I281" s="22">
        <v>1032807.92</v>
      </c>
      <c r="J281" s="23">
        <v>0.14948890069708634</v>
      </c>
    </row>
    <row r="282" spans="1:10">
      <c r="A282" s="20"/>
      <c r="B282" s="20" t="s">
        <v>295</v>
      </c>
      <c r="C282" s="20" t="s">
        <v>587</v>
      </c>
      <c r="D282" s="20" t="s">
        <v>353</v>
      </c>
      <c r="E282" s="22">
        <v>57378</v>
      </c>
      <c r="F282" s="22">
        <v>0</v>
      </c>
      <c r="G282" s="22">
        <v>57378</v>
      </c>
      <c r="H282" s="22">
        <v>15500.79</v>
      </c>
      <c r="I282" s="22">
        <v>15500.79</v>
      </c>
      <c r="J282" s="23">
        <v>0.2701521489072467</v>
      </c>
    </row>
    <row r="283" spans="1:10">
      <c r="A283" s="20"/>
      <c r="B283" s="20"/>
      <c r="C283" s="20"/>
      <c r="D283" s="20" t="s">
        <v>603</v>
      </c>
      <c r="E283" s="22">
        <v>3450</v>
      </c>
      <c r="F283" s="22">
        <v>0</v>
      </c>
      <c r="G283" s="22">
        <v>3450</v>
      </c>
      <c r="H283" s="22">
        <v>48.49</v>
      </c>
      <c r="I283" s="22">
        <v>48.49</v>
      </c>
      <c r="J283" s="23">
        <v>1.4055072463768116E-2</v>
      </c>
    </row>
    <row r="284" spans="1:10">
      <c r="A284" s="20"/>
      <c r="B284" s="20"/>
      <c r="C284" s="20"/>
      <c r="D284" s="20" t="s">
        <v>604</v>
      </c>
      <c r="E284" s="22">
        <v>28908</v>
      </c>
      <c r="F284" s="22">
        <v>0</v>
      </c>
      <c r="G284" s="22">
        <v>28908</v>
      </c>
      <c r="H284" s="22">
        <v>0</v>
      </c>
      <c r="I284" s="22">
        <v>0</v>
      </c>
      <c r="J284" s="23">
        <v>0</v>
      </c>
    </row>
    <row r="285" spans="1:10">
      <c r="A285" s="20"/>
      <c r="B285" s="20"/>
      <c r="C285" s="20" t="s">
        <v>588</v>
      </c>
      <c r="D285" s="20"/>
      <c r="E285" s="22">
        <v>89736</v>
      </c>
      <c r="F285" s="22">
        <v>0</v>
      </c>
      <c r="G285" s="22">
        <v>89736</v>
      </c>
      <c r="H285" s="22">
        <v>15549.28</v>
      </c>
      <c r="I285" s="22">
        <v>15549.28</v>
      </c>
      <c r="J285" s="23">
        <v>0.1732780600873674</v>
      </c>
    </row>
    <row r="286" spans="1:10">
      <c r="A286" s="20"/>
      <c r="B286" s="20" t="s">
        <v>395</v>
      </c>
      <c r="C286" s="20"/>
      <c r="D286" s="20"/>
      <c r="E286" s="22">
        <v>89736</v>
      </c>
      <c r="F286" s="22">
        <v>0</v>
      </c>
      <c r="G286" s="22">
        <v>89736</v>
      </c>
      <c r="H286" s="22">
        <v>15549.28</v>
      </c>
      <c r="I286" s="22">
        <v>15549.28</v>
      </c>
      <c r="J286" s="23">
        <v>0.1732780600873674</v>
      </c>
    </row>
    <row r="287" spans="1:10">
      <c r="A287" s="20"/>
      <c r="B287" s="20" t="s">
        <v>296</v>
      </c>
      <c r="C287" s="20" t="s">
        <v>589</v>
      </c>
      <c r="D287" s="20" t="s">
        <v>353</v>
      </c>
      <c r="E287" s="22">
        <v>7683113</v>
      </c>
      <c r="F287" s="22">
        <v>0</v>
      </c>
      <c r="G287" s="22">
        <v>7683113</v>
      </c>
      <c r="H287" s="22">
        <v>1857693.4999999998</v>
      </c>
      <c r="I287" s="22">
        <v>1857693.4999999998</v>
      </c>
      <c r="J287" s="23">
        <v>0.2417891680104145</v>
      </c>
    </row>
    <row r="288" spans="1:10">
      <c r="A288" s="20"/>
      <c r="B288" s="20"/>
      <c r="C288" s="20"/>
      <c r="D288" s="20" t="s">
        <v>603</v>
      </c>
      <c r="E288" s="22">
        <v>431381</v>
      </c>
      <c r="F288" s="22">
        <v>17000</v>
      </c>
      <c r="G288" s="22">
        <v>448381</v>
      </c>
      <c r="H288" s="22">
        <v>80618.75</v>
      </c>
      <c r="I288" s="22">
        <v>72178.959999999992</v>
      </c>
      <c r="J288" s="23">
        <v>0.17979965698814179</v>
      </c>
    </row>
    <row r="289" spans="1:10">
      <c r="A289" s="20"/>
      <c r="B289" s="20"/>
      <c r="C289" s="20"/>
      <c r="D289" s="20" t="s">
        <v>606</v>
      </c>
      <c r="E289" s="22">
        <v>1240000</v>
      </c>
      <c r="F289" s="22">
        <v>7475.7700000000186</v>
      </c>
      <c r="G289" s="22">
        <v>1247475.77</v>
      </c>
      <c r="H289" s="22">
        <v>190494.21</v>
      </c>
      <c r="I289" s="22">
        <v>121737.79000000001</v>
      </c>
      <c r="J289" s="23">
        <v>0.15270373548016888</v>
      </c>
    </row>
    <row r="290" spans="1:10">
      <c r="A290" s="20"/>
      <c r="B290" s="20"/>
      <c r="C290" s="20" t="s">
        <v>590</v>
      </c>
      <c r="D290" s="20"/>
      <c r="E290" s="22">
        <v>9354494</v>
      </c>
      <c r="F290" s="22">
        <v>24475.770000000019</v>
      </c>
      <c r="G290" s="22">
        <v>9378969.7699999996</v>
      </c>
      <c r="H290" s="22">
        <v>2128806.46</v>
      </c>
      <c r="I290" s="22">
        <v>2051610.2499999998</v>
      </c>
      <c r="J290" s="23">
        <v>0.22697657762042239</v>
      </c>
    </row>
    <row r="291" spans="1:10">
      <c r="A291" s="20"/>
      <c r="B291" s="20" t="s">
        <v>396</v>
      </c>
      <c r="C291" s="20"/>
      <c r="D291" s="20"/>
      <c r="E291" s="22">
        <v>9354494</v>
      </c>
      <c r="F291" s="22">
        <v>24475.770000000019</v>
      </c>
      <c r="G291" s="22">
        <v>9378969.7699999996</v>
      </c>
      <c r="H291" s="22">
        <v>2128806.46</v>
      </c>
      <c r="I291" s="22">
        <v>2051610.2499999998</v>
      </c>
      <c r="J291" s="23">
        <v>0.22697657762042239</v>
      </c>
    </row>
    <row r="292" spans="1:10">
      <c r="A292" s="20"/>
      <c r="B292" s="20" t="s">
        <v>299</v>
      </c>
      <c r="C292" s="20" t="s">
        <v>647</v>
      </c>
      <c r="D292" s="20" t="s">
        <v>604</v>
      </c>
      <c r="E292" s="22">
        <v>14114000</v>
      </c>
      <c r="F292" s="22">
        <v>0</v>
      </c>
      <c r="G292" s="22">
        <v>14114000</v>
      </c>
      <c r="H292" s="22">
        <v>5875000</v>
      </c>
      <c r="I292" s="22">
        <v>5875000</v>
      </c>
      <c r="J292" s="23">
        <v>0.41625336545274194</v>
      </c>
    </row>
    <row r="293" spans="1:10">
      <c r="A293" s="20"/>
      <c r="B293" s="20"/>
      <c r="C293" s="20"/>
      <c r="D293" s="20" t="s">
        <v>608</v>
      </c>
      <c r="E293" s="22">
        <v>2510000</v>
      </c>
      <c r="F293" s="22">
        <v>0</v>
      </c>
      <c r="G293" s="22">
        <v>2510000</v>
      </c>
      <c r="H293" s="22">
        <v>0</v>
      </c>
      <c r="I293" s="22">
        <v>0</v>
      </c>
      <c r="J293" s="23">
        <v>0</v>
      </c>
    </row>
    <row r="294" spans="1:10">
      <c r="A294" s="20"/>
      <c r="B294" s="20"/>
      <c r="C294" s="20" t="s">
        <v>648</v>
      </c>
      <c r="D294" s="20"/>
      <c r="E294" s="22">
        <v>16624000</v>
      </c>
      <c r="F294" s="22">
        <v>0</v>
      </c>
      <c r="G294" s="22">
        <v>16624000</v>
      </c>
      <c r="H294" s="22">
        <v>5875000</v>
      </c>
      <c r="I294" s="22">
        <v>5875000</v>
      </c>
      <c r="J294" s="23">
        <v>0.35340471607314727</v>
      </c>
    </row>
    <row r="295" spans="1:10">
      <c r="A295" s="20"/>
      <c r="B295" s="20" t="s">
        <v>649</v>
      </c>
      <c r="C295" s="20"/>
      <c r="D295" s="20"/>
      <c r="E295" s="22">
        <v>16624000</v>
      </c>
      <c r="F295" s="22">
        <v>0</v>
      </c>
      <c r="G295" s="22">
        <v>16624000</v>
      </c>
      <c r="H295" s="22">
        <v>5875000</v>
      </c>
      <c r="I295" s="22">
        <v>5875000</v>
      </c>
      <c r="J295" s="23">
        <v>0.35340471607314727</v>
      </c>
    </row>
    <row r="296" spans="1:10">
      <c r="A296" s="20"/>
      <c r="B296" s="20" t="s">
        <v>302</v>
      </c>
      <c r="C296" s="20" t="s">
        <v>650</v>
      </c>
      <c r="D296" s="20" t="s">
        <v>606</v>
      </c>
      <c r="E296" s="22">
        <v>0</v>
      </c>
      <c r="F296" s="22">
        <v>778804.1</v>
      </c>
      <c r="G296" s="22">
        <v>778804.1</v>
      </c>
      <c r="H296" s="22">
        <v>14296.82</v>
      </c>
      <c r="I296" s="22">
        <v>0</v>
      </c>
      <c r="J296" s="23">
        <v>1.835740207325565E-2</v>
      </c>
    </row>
    <row r="297" spans="1:10">
      <c r="A297" s="20"/>
      <c r="B297" s="20"/>
      <c r="C297" s="20" t="s">
        <v>651</v>
      </c>
      <c r="D297" s="20"/>
      <c r="E297" s="22">
        <v>0</v>
      </c>
      <c r="F297" s="22">
        <v>778804.1</v>
      </c>
      <c r="G297" s="22">
        <v>778804.1</v>
      </c>
      <c r="H297" s="22">
        <v>14296.82</v>
      </c>
      <c r="I297" s="22">
        <v>0</v>
      </c>
      <c r="J297" s="23">
        <v>1.835740207325565E-2</v>
      </c>
    </row>
    <row r="298" spans="1:10">
      <c r="A298" s="20"/>
      <c r="B298" s="20" t="s">
        <v>652</v>
      </c>
      <c r="C298" s="20"/>
      <c r="D298" s="20"/>
      <c r="E298" s="22">
        <v>0</v>
      </c>
      <c r="F298" s="22">
        <v>778804.1</v>
      </c>
      <c r="G298" s="22">
        <v>778804.1</v>
      </c>
      <c r="H298" s="22">
        <v>14296.82</v>
      </c>
      <c r="I298" s="22">
        <v>0</v>
      </c>
      <c r="J298" s="23">
        <v>1.835740207325565E-2</v>
      </c>
    </row>
    <row r="299" spans="1:10">
      <c r="A299" s="20" t="s">
        <v>350</v>
      </c>
      <c r="B299" s="20"/>
      <c r="C299" s="20"/>
      <c r="D299" s="20"/>
      <c r="E299" s="22">
        <v>56942810</v>
      </c>
      <c r="F299" s="22">
        <v>1422662.6099999999</v>
      </c>
      <c r="G299" s="22">
        <v>58365472.609999999</v>
      </c>
      <c r="H299" s="22">
        <v>14951725.469999999</v>
      </c>
      <c r="I299" s="22">
        <v>14821458.319999998</v>
      </c>
      <c r="J299" s="23">
        <v>0.25617415230932705</v>
      </c>
    </row>
    <row r="300" spans="1:10">
      <c r="A300" s="20" t="s">
        <v>303</v>
      </c>
      <c r="B300" s="20" t="s">
        <v>304</v>
      </c>
      <c r="C300" s="20" t="s">
        <v>591</v>
      </c>
      <c r="D300" s="20" t="s">
        <v>353</v>
      </c>
      <c r="E300" s="22">
        <v>350022</v>
      </c>
      <c r="F300" s="22">
        <v>0</v>
      </c>
      <c r="G300" s="22">
        <v>350022</v>
      </c>
      <c r="H300" s="22">
        <v>100724.10999999999</v>
      </c>
      <c r="I300" s="22">
        <v>100724.10999999999</v>
      </c>
      <c r="J300" s="23">
        <v>0.28776508333761874</v>
      </c>
    </row>
    <row r="301" spans="1:10">
      <c r="A301" s="20"/>
      <c r="B301" s="20"/>
      <c r="C301" s="20"/>
      <c r="D301" s="20" t="s">
        <v>603</v>
      </c>
      <c r="E301" s="22">
        <v>161311</v>
      </c>
      <c r="F301" s="22">
        <v>0</v>
      </c>
      <c r="G301" s="22">
        <v>161311</v>
      </c>
      <c r="H301" s="22">
        <v>25353.74</v>
      </c>
      <c r="I301" s="22">
        <v>6901.25</v>
      </c>
      <c r="J301" s="23">
        <v>0.15717303841647501</v>
      </c>
    </row>
    <row r="302" spans="1:10">
      <c r="A302" s="20"/>
      <c r="B302" s="20"/>
      <c r="C302" s="20"/>
      <c r="D302" s="20" t="s">
        <v>605</v>
      </c>
      <c r="E302" s="22">
        <v>103000</v>
      </c>
      <c r="F302" s="22">
        <v>0</v>
      </c>
      <c r="G302" s="22">
        <v>103000</v>
      </c>
      <c r="H302" s="22">
        <v>314.39999999999998</v>
      </c>
      <c r="I302" s="22">
        <v>151.19999999999999</v>
      </c>
      <c r="J302" s="23">
        <v>3.0524271844660192E-3</v>
      </c>
    </row>
    <row r="303" spans="1:10">
      <c r="A303" s="20"/>
      <c r="B303" s="20"/>
      <c r="C303" s="20" t="s">
        <v>592</v>
      </c>
      <c r="D303" s="20"/>
      <c r="E303" s="22">
        <v>614333</v>
      </c>
      <c r="F303" s="22">
        <v>0</v>
      </c>
      <c r="G303" s="22">
        <v>614333</v>
      </c>
      <c r="H303" s="22">
        <v>126392.24999999999</v>
      </c>
      <c r="I303" s="22">
        <v>107776.55999999998</v>
      </c>
      <c r="J303" s="23">
        <v>0.20573898846391125</v>
      </c>
    </row>
    <row r="304" spans="1:10">
      <c r="A304" s="20"/>
      <c r="B304" s="20" t="s">
        <v>397</v>
      </c>
      <c r="C304" s="20"/>
      <c r="D304" s="20"/>
      <c r="E304" s="22">
        <v>614333</v>
      </c>
      <c r="F304" s="22">
        <v>0</v>
      </c>
      <c r="G304" s="22">
        <v>614333</v>
      </c>
      <c r="H304" s="22">
        <v>126392.24999999999</v>
      </c>
      <c r="I304" s="22">
        <v>107776.55999999998</v>
      </c>
      <c r="J304" s="23">
        <v>0.20573898846391125</v>
      </c>
    </row>
    <row r="305" spans="1:10">
      <c r="A305" s="20"/>
      <c r="B305" s="20" t="s">
        <v>305</v>
      </c>
      <c r="C305" s="20" t="s">
        <v>593</v>
      </c>
      <c r="D305" s="20" t="s">
        <v>353</v>
      </c>
      <c r="E305" s="22">
        <v>154434</v>
      </c>
      <c r="F305" s="22">
        <v>0</v>
      </c>
      <c r="G305" s="22">
        <v>154434</v>
      </c>
      <c r="H305" s="22">
        <v>44596.52</v>
      </c>
      <c r="I305" s="22">
        <v>44596.52</v>
      </c>
      <c r="J305" s="23">
        <v>0.28877397464288951</v>
      </c>
    </row>
    <row r="306" spans="1:10">
      <c r="A306" s="20"/>
      <c r="B306" s="20"/>
      <c r="C306" s="20"/>
      <c r="D306" s="20" t="s">
        <v>603</v>
      </c>
      <c r="E306" s="22">
        <v>841352</v>
      </c>
      <c r="F306" s="22">
        <v>-51550</v>
      </c>
      <c r="G306" s="22">
        <v>789802</v>
      </c>
      <c r="H306" s="22">
        <v>76005.13</v>
      </c>
      <c r="I306" s="22">
        <v>72415.399999999994</v>
      </c>
      <c r="J306" s="23">
        <v>9.6233144509636603E-2</v>
      </c>
    </row>
    <row r="307" spans="1:10">
      <c r="A307" s="20"/>
      <c r="B307" s="20"/>
      <c r="C307" s="20"/>
      <c r="D307" s="20" t="s">
        <v>604</v>
      </c>
      <c r="E307" s="22">
        <v>11531445</v>
      </c>
      <c r="F307" s="22">
        <v>51550</v>
      </c>
      <c r="G307" s="22">
        <v>11582995</v>
      </c>
      <c r="H307" s="22">
        <v>2752746</v>
      </c>
      <c r="I307" s="22">
        <v>2682746</v>
      </c>
      <c r="J307" s="23">
        <v>0.23765407824142201</v>
      </c>
    </row>
    <row r="308" spans="1:10">
      <c r="A308" s="20"/>
      <c r="B308" s="20"/>
      <c r="C308" s="20"/>
      <c r="D308" s="20" t="s">
        <v>608</v>
      </c>
      <c r="E308" s="22">
        <v>132000</v>
      </c>
      <c r="F308" s="22">
        <v>0</v>
      </c>
      <c r="G308" s="22">
        <v>132000</v>
      </c>
      <c r="H308" s="22">
        <v>0</v>
      </c>
      <c r="I308" s="22">
        <v>0</v>
      </c>
      <c r="J308" s="23">
        <v>0</v>
      </c>
    </row>
    <row r="309" spans="1:10">
      <c r="A309" s="20"/>
      <c r="B309" s="20"/>
      <c r="C309" s="20" t="s">
        <v>594</v>
      </c>
      <c r="D309" s="20"/>
      <c r="E309" s="22">
        <v>12659231</v>
      </c>
      <c r="F309" s="22">
        <v>0</v>
      </c>
      <c r="G309" s="22">
        <v>12659231</v>
      </c>
      <c r="H309" s="22">
        <v>2873347.65</v>
      </c>
      <c r="I309" s="22">
        <v>2799757.92</v>
      </c>
      <c r="J309" s="23">
        <v>0.22697647669119869</v>
      </c>
    </row>
    <row r="310" spans="1:10">
      <c r="A310" s="20"/>
      <c r="B310" s="20" t="s">
        <v>398</v>
      </c>
      <c r="C310" s="20"/>
      <c r="D310" s="20"/>
      <c r="E310" s="22">
        <v>12659231</v>
      </c>
      <c r="F310" s="22">
        <v>0</v>
      </c>
      <c r="G310" s="22">
        <v>12659231</v>
      </c>
      <c r="H310" s="22">
        <v>2873347.65</v>
      </c>
      <c r="I310" s="22">
        <v>2799757.92</v>
      </c>
      <c r="J310" s="23">
        <v>0.22697647669119869</v>
      </c>
    </row>
    <row r="311" spans="1:10">
      <c r="A311" s="20"/>
      <c r="B311" s="20" t="s">
        <v>314</v>
      </c>
      <c r="C311" s="20" t="s">
        <v>653</v>
      </c>
      <c r="D311" s="20" t="s">
        <v>603</v>
      </c>
      <c r="E311" s="22">
        <v>302720</v>
      </c>
      <c r="F311" s="22">
        <v>0</v>
      </c>
      <c r="G311" s="22">
        <v>302720</v>
      </c>
      <c r="H311" s="22">
        <v>11910.57</v>
      </c>
      <c r="I311" s="22">
        <v>9556.3799999999992</v>
      </c>
      <c r="J311" s="23">
        <v>3.9345170454545456E-2</v>
      </c>
    </row>
    <row r="312" spans="1:10">
      <c r="A312" s="20"/>
      <c r="B312" s="20"/>
      <c r="C312" s="20"/>
      <c r="D312" s="20" t="s">
        <v>604</v>
      </c>
      <c r="E312" s="22">
        <v>2469000</v>
      </c>
      <c r="F312" s="22">
        <v>0</v>
      </c>
      <c r="G312" s="22">
        <v>2469000</v>
      </c>
      <c r="H312" s="22">
        <v>1247000</v>
      </c>
      <c r="I312" s="22">
        <v>1247000</v>
      </c>
      <c r="J312" s="23">
        <v>0.50506277845281489</v>
      </c>
    </row>
    <row r="313" spans="1:10">
      <c r="A313" s="20"/>
      <c r="B313" s="20"/>
      <c r="C313" s="20"/>
      <c r="D313" s="20" t="s">
        <v>608</v>
      </c>
      <c r="E313" s="22">
        <v>10000</v>
      </c>
      <c r="F313" s="22">
        <v>0</v>
      </c>
      <c r="G313" s="22">
        <v>10000</v>
      </c>
      <c r="H313" s="22">
        <v>10000</v>
      </c>
      <c r="I313" s="22">
        <v>10000</v>
      </c>
      <c r="J313" s="23">
        <v>1</v>
      </c>
    </row>
    <row r="314" spans="1:10">
      <c r="A314" s="20"/>
      <c r="B314" s="20"/>
      <c r="C314" s="20" t="s">
        <v>654</v>
      </c>
      <c r="D314" s="20"/>
      <c r="E314" s="22">
        <v>2781720</v>
      </c>
      <c r="F314" s="22">
        <v>0</v>
      </c>
      <c r="G314" s="22">
        <v>2781720</v>
      </c>
      <c r="H314" s="22">
        <v>1268910.57</v>
      </c>
      <c r="I314" s="22">
        <v>1266556.3799999999</v>
      </c>
      <c r="J314" s="23">
        <v>0.45616042232863124</v>
      </c>
    </row>
    <row r="315" spans="1:10">
      <c r="A315" s="20"/>
      <c r="B315" s="20" t="s">
        <v>655</v>
      </c>
      <c r="C315" s="20"/>
      <c r="D315" s="20"/>
      <c r="E315" s="22">
        <v>2781720</v>
      </c>
      <c r="F315" s="22">
        <v>0</v>
      </c>
      <c r="G315" s="22">
        <v>2781720</v>
      </c>
      <c r="H315" s="22">
        <v>1268910.57</v>
      </c>
      <c r="I315" s="22">
        <v>1266556.3799999999</v>
      </c>
      <c r="J315" s="23">
        <v>0.45616042232863124</v>
      </c>
    </row>
    <row r="316" spans="1:10">
      <c r="A316" s="20"/>
      <c r="B316" s="20" t="s">
        <v>319</v>
      </c>
      <c r="C316" s="20" t="s">
        <v>656</v>
      </c>
      <c r="D316" s="20" t="s">
        <v>606</v>
      </c>
      <c r="E316" s="22">
        <v>0</v>
      </c>
      <c r="F316" s="22">
        <v>142553.10999999999</v>
      </c>
      <c r="G316" s="22">
        <v>142553.10999999999</v>
      </c>
      <c r="H316" s="22">
        <v>140909.82999999999</v>
      </c>
      <c r="I316" s="22">
        <v>140909.82999999999</v>
      </c>
      <c r="J316" s="23">
        <v>0.98847250684323895</v>
      </c>
    </row>
    <row r="317" spans="1:10">
      <c r="A317" s="20"/>
      <c r="B317" s="20"/>
      <c r="C317" s="20" t="s">
        <v>657</v>
      </c>
      <c r="D317" s="20"/>
      <c r="E317" s="22">
        <v>0</v>
      </c>
      <c r="F317" s="22">
        <v>142553.10999999999</v>
      </c>
      <c r="G317" s="22">
        <v>142553.10999999999</v>
      </c>
      <c r="H317" s="22">
        <v>140909.82999999999</v>
      </c>
      <c r="I317" s="22">
        <v>140909.82999999999</v>
      </c>
      <c r="J317" s="23">
        <v>0.98847250684323895</v>
      </c>
    </row>
    <row r="318" spans="1:10">
      <c r="A318" s="20"/>
      <c r="B318" s="20" t="s">
        <v>658</v>
      </c>
      <c r="C318" s="20"/>
      <c r="D318" s="20"/>
      <c r="E318" s="22">
        <v>0</v>
      </c>
      <c r="F318" s="22">
        <v>142553.10999999999</v>
      </c>
      <c r="G318" s="22">
        <v>142553.10999999999</v>
      </c>
      <c r="H318" s="22">
        <v>140909.82999999999</v>
      </c>
      <c r="I318" s="22">
        <v>140909.82999999999</v>
      </c>
      <c r="J318" s="23">
        <v>0.98847250684323895</v>
      </c>
    </row>
    <row r="319" spans="1:10">
      <c r="A319" s="20" t="s">
        <v>351</v>
      </c>
      <c r="B319" s="20"/>
      <c r="C319" s="20"/>
      <c r="D319" s="20"/>
      <c r="E319" s="22">
        <v>16055284</v>
      </c>
      <c r="F319" s="22">
        <v>142553.10999999999</v>
      </c>
      <c r="G319" s="22">
        <v>16197837.109999999</v>
      </c>
      <c r="H319" s="22">
        <v>4409560.3</v>
      </c>
      <c r="I319" s="22">
        <v>4315000.6899999995</v>
      </c>
      <c r="J319" s="23">
        <v>0.27223142633516711</v>
      </c>
    </row>
    <row r="320" spans="1:10">
      <c r="A320" s="20" t="s">
        <v>320</v>
      </c>
      <c r="B320" s="20" t="s">
        <v>321</v>
      </c>
      <c r="C320" s="20" t="s">
        <v>595</v>
      </c>
      <c r="D320" s="20" t="s">
        <v>353</v>
      </c>
      <c r="E320" s="22">
        <v>4813080</v>
      </c>
      <c r="F320" s="22">
        <v>0</v>
      </c>
      <c r="G320" s="22">
        <v>4813080</v>
      </c>
      <c r="H320" s="22">
        <v>1262860.58</v>
      </c>
      <c r="I320" s="22">
        <v>1262860.58</v>
      </c>
      <c r="J320" s="23">
        <v>0.26238096603422345</v>
      </c>
    </row>
    <row r="321" spans="1:10">
      <c r="A321" s="20"/>
      <c r="B321" s="20"/>
      <c r="C321" s="20"/>
      <c r="D321" s="20" t="s">
        <v>603</v>
      </c>
      <c r="E321" s="22">
        <v>1247172</v>
      </c>
      <c r="F321" s="22">
        <v>0</v>
      </c>
      <c r="G321" s="22">
        <v>1247172</v>
      </c>
      <c r="H321" s="22">
        <v>290554.01999999996</v>
      </c>
      <c r="I321" s="22">
        <v>271216.19</v>
      </c>
      <c r="J321" s="23">
        <v>0.23297028797952485</v>
      </c>
    </row>
    <row r="322" spans="1:10">
      <c r="A322" s="20"/>
      <c r="B322" s="20"/>
      <c r="C322" s="20"/>
      <c r="D322" s="20" t="s">
        <v>604</v>
      </c>
      <c r="E322" s="22">
        <v>2599800</v>
      </c>
      <c r="F322" s="22">
        <v>0</v>
      </c>
      <c r="G322" s="22">
        <v>2599800</v>
      </c>
      <c r="H322" s="22">
        <v>880501.18</v>
      </c>
      <c r="I322" s="22">
        <v>865769.18</v>
      </c>
      <c r="J322" s="23">
        <v>0.33868035233479499</v>
      </c>
    </row>
    <row r="323" spans="1:10">
      <c r="A323" s="20"/>
      <c r="B323" s="20"/>
      <c r="C323" s="20"/>
      <c r="D323" s="20" t="s">
        <v>606</v>
      </c>
      <c r="E323" s="22">
        <v>45000</v>
      </c>
      <c r="F323" s="22">
        <v>173417.01</v>
      </c>
      <c r="G323" s="22">
        <v>218417.01</v>
      </c>
      <c r="H323" s="22">
        <v>25950.799999999999</v>
      </c>
      <c r="I323" s="22">
        <v>25950.799999999999</v>
      </c>
      <c r="J323" s="23">
        <v>0.11881309061047945</v>
      </c>
    </row>
    <row r="324" spans="1:10">
      <c r="A324" s="20"/>
      <c r="B324" s="20"/>
      <c r="C324" s="20" t="s">
        <v>596</v>
      </c>
      <c r="D324" s="20"/>
      <c r="E324" s="22">
        <v>8705052</v>
      </c>
      <c r="F324" s="22">
        <v>173417.01</v>
      </c>
      <c r="G324" s="22">
        <v>8878469.0099999998</v>
      </c>
      <c r="H324" s="22">
        <v>2459866.58</v>
      </c>
      <c r="I324" s="22">
        <v>2425796.75</v>
      </c>
      <c r="J324" s="23">
        <v>0.2770597697901972</v>
      </c>
    </row>
    <row r="325" spans="1:10">
      <c r="A325" s="20"/>
      <c r="B325" s="20" t="s">
        <v>399</v>
      </c>
      <c r="C325" s="20"/>
      <c r="D325" s="20"/>
      <c r="E325" s="22">
        <v>8705052</v>
      </c>
      <c r="F325" s="22">
        <v>173417.01</v>
      </c>
      <c r="G325" s="22">
        <v>8878469.0099999998</v>
      </c>
      <c r="H325" s="22">
        <v>2459866.58</v>
      </c>
      <c r="I325" s="22">
        <v>2425796.75</v>
      </c>
      <c r="J325" s="23">
        <v>0.2770597697901972</v>
      </c>
    </row>
    <row r="326" spans="1:10">
      <c r="A326" s="20"/>
      <c r="B326" s="20" t="s">
        <v>327</v>
      </c>
      <c r="C326" s="20" t="s">
        <v>597</v>
      </c>
      <c r="D326" s="20" t="s">
        <v>353</v>
      </c>
      <c r="E326" s="22">
        <v>1575235</v>
      </c>
      <c r="F326" s="22">
        <v>0</v>
      </c>
      <c r="G326" s="22">
        <v>1575235</v>
      </c>
      <c r="H326" s="22">
        <v>377713.55000000005</v>
      </c>
      <c r="I326" s="22">
        <v>377713.55000000005</v>
      </c>
      <c r="J326" s="23">
        <v>0.23978234993508907</v>
      </c>
    </row>
    <row r="327" spans="1:10">
      <c r="A327" s="20"/>
      <c r="B327" s="20"/>
      <c r="C327" s="20"/>
      <c r="D327" s="20" t="s">
        <v>603</v>
      </c>
      <c r="E327" s="22">
        <v>9592615</v>
      </c>
      <c r="F327" s="22">
        <v>0</v>
      </c>
      <c r="G327" s="22">
        <v>9592615</v>
      </c>
      <c r="H327" s="22">
        <v>2183532.87</v>
      </c>
      <c r="I327" s="22">
        <v>2163951.84</v>
      </c>
      <c r="J327" s="23">
        <v>0.22762644701158133</v>
      </c>
    </row>
    <row r="328" spans="1:10">
      <c r="A328" s="20"/>
      <c r="B328" s="20"/>
      <c r="C328" s="20"/>
      <c r="D328" s="20" t="s">
        <v>604</v>
      </c>
      <c r="E328" s="22">
        <v>856090</v>
      </c>
      <c r="F328" s="22">
        <v>0</v>
      </c>
      <c r="G328" s="22">
        <v>856090</v>
      </c>
      <c r="H328" s="22">
        <v>67120</v>
      </c>
      <c r="I328" s="22">
        <v>67120</v>
      </c>
      <c r="J328" s="23">
        <v>7.840297165017697E-2</v>
      </c>
    </row>
    <row r="329" spans="1:10">
      <c r="A329" s="20"/>
      <c r="B329" s="20"/>
      <c r="C329" s="20"/>
      <c r="D329" s="20" t="s">
        <v>606</v>
      </c>
      <c r="E329" s="22">
        <v>75000</v>
      </c>
      <c r="F329" s="22">
        <v>0</v>
      </c>
      <c r="G329" s="22">
        <v>75000</v>
      </c>
      <c r="H329" s="22">
        <v>2971.33</v>
      </c>
      <c r="I329" s="22">
        <v>2971.33</v>
      </c>
      <c r="J329" s="23">
        <v>3.9617733333333335E-2</v>
      </c>
    </row>
    <row r="330" spans="1:10">
      <c r="A330" s="20"/>
      <c r="B330" s="20"/>
      <c r="C330" s="20" t="s">
        <v>598</v>
      </c>
      <c r="D330" s="20"/>
      <c r="E330" s="22">
        <v>12098940</v>
      </c>
      <c r="F330" s="22">
        <v>0</v>
      </c>
      <c r="G330" s="22">
        <v>12098940</v>
      </c>
      <c r="H330" s="22">
        <v>2631337.75</v>
      </c>
      <c r="I330" s="22">
        <v>2611756.7199999997</v>
      </c>
      <c r="J330" s="23">
        <v>0.21748498215546155</v>
      </c>
    </row>
    <row r="331" spans="1:10">
      <c r="A331" s="20"/>
      <c r="B331" s="20" t="s">
        <v>400</v>
      </c>
      <c r="C331" s="20"/>
      <c r="D331" s="20"/>
      <c r="E331" s="22">
        <v>12098940</v>
      </c>
      <c r="F331" s="22">
        <v>0</v>
      </c>
      <c r="G331" s="22">
        <v>12098940</v>
      </c>
      <c r="H331" s="22">
        <v>2631337.75</v>
      </c>
      <c r="I331" s="22">
        <v>2611756.7199999997</v>
      </c>
      <c r="J331" s="23">
        <v>0.21748498215546155</v>
      </c>
    </row>
    <row r="332" spans="1:10">
      <c r="A332" s="20"/>
      <c r="B332" s="20" t="s">
        <v>338</v>
      </c>
      <c r="C332" s="20" t="s">
        <v>599</v>
      </c>
      <c r="D332" s="20" t="s">
        <v>353</v>
      </c>
      <c r="E332" s="22">
        <v>279329</v>
      </c>
      <c r="F332" s="22">
        <v>0</v>
      </c>
      <c r="G332" s="22">
        <v>279329</v>
      </c>
      <c r="H332" s="22">
        <v>80811.97</v>
      </c>
      <c r="I332" s="22">
        <v>80811.97</v>
      </c>
      <c r="J332" s="23">
        <v>0.28930748329031358</v>
      </c>
    </row>
    <row r="333" spans="1:10">
      <c r="A333" s="20"/>
      <c r="B333" s="20"/>
      <c r="C333" s="20"/>
      <c r="D333" s="20" t="s">
        <v>603</v>
      </c>
      <c r="E333" s="22">
        <v>44000</v>
      </c>
      <c r="F333" s="22">
        <v>0</v>
      </c>
      <c r="G333" s="22">
        <v>44000</v>
      </c>
      <c r="H333" s="22">
        <v>887.51</v>
      </c>
      <c r="I333" s="22">
        <v>203.86</v>
      </c>
      <c r="J333" s="23">
        <v>2.0170681818181817E-2</v>
      </c>
    </row>
    <row r="334" spans="1:10">
      <c r="A334" s="20"/>
      <c r="B334" s="20"/>
      <c r="C334" s="20"/>
      <c r="D334" s="20" t="s">
        <v>605</v>
      </c>
      <c r="E334" s="22">
        <v>4500</v>
      </c>
      <c r="F334" s="22">
        <v>0</v>
      </c>
      <c r="G334" s="22">
        <v>4500</v>
      </c>
      <c r="H334" s="22">
        <v>223.2</v>
      </c>
      <c r="I334" s="22">
        <v>223.2</v>
      </c>
      <c r="J334" s="23">
        <v>4.9599999999999998E-2</v>
      </c>
    </row>
    <row r="335" spans="1:10">
      <c r="A335" s="20"/>
      <c r="B335" s="20"/>
      <c r="C335" s="20" t="s">
        <v>600</v>
      </c>
      <c r="D335" s="20"/>
      <c r="E335" s="22">
        <v>327829</v>
      </c>
      <c r="F335" s="22">
        <v>0</v>
      </c>
      <c r="G335" s="22">
        <v>327829</v>
      </c>
      <c r="H335" s="22">
        <v>81922.679999999993</v>
      </c>
      <c r="I335" s="22">
        <v>81239.03</v>
      </c>
      <c r="J335" s="23">
        <v>0.24989454868239233</v>
      </c>
    </row>
    <row r="336" spans="1:10">
      <c r="A336" s="20"/>
      <c r="B336" s="20" t="s">
        <v>401</v>
      </c>
      <c r="C336" s="20"/>
      <c r="D336" s="20"/>
      <c r="E336" s="22">
        <v>327829</v>
      </c>
      <c r="F336" s="22">
        <v>0</v>
      </c>
      <c r="G336" s="22">
        <v>327829</v>
      </c>
      <c r="H336" s="22">
        <v>81922.679999999993</v>
      </c>
      <c r="I336" s="22">
        <v>81239.03</v>
      </c>
      <c r="J336" s="23">
        <v>0.24989454868239233</v>
      </c>
    </row>
    <row r="337" spans="1:10">
      <c r="A337" s="20"/>
      <c r="B337" s="20" t="s">
        <v>339</v>
      </c>
      <c r="C337" s="20" t="s">
        <v>601</v>
      </c>
      <c r="D337" s="20" t="s">
        <v>353</v>
      </c>
      <c r="E337" s="22">
        <v>688233</v>
      </c>
      <c r="F337" s="22">
        <v>9000</v>
      </c>
      <c r="G337" s="22">
        <v>697233</v>
      </c>
      <c r="H337" s="22">
        <v>279923.15000000002</v>
      </c>
      <c r="I337" s="22">
        <v>279923.15000000002</v>
      </c>
      <c r="J337" s="23">
        <v>0.40147719628875861</v>
      </c>
    </row>
    <row r="338" spans="1:10">
      <c r="A338" s="20"/>
      <c r="B338" s="20"/>
      <c r="C338" s="20"/>
      <c r="D338" s="20" t="s">
        <v>603</v>
      </c>
      <c r="E338" s="22">
        <v>320313</v>
      </c>
      <c r="F338" s="22">
        <v>18092</v>
      </c>
      <c r="G338" s="22">
        <v>338405</v>
      </c>
      <c r="H338" s="22">
        <v>58213.95</v>
      </c>
      <c r="I338" s="22">
        <v>43143.869999999995</v>
      </c>
      <c r="J338" s="23">
        <v>0.17202449727397645</v>
      </c>
    </row>
    <row r="339" spans="1:10">
      <c r="A339" s="20"/>
      <c r="B339" s="20"/>
      <c r="C339" s="20"/>
      <c r="D339" s="20" t="s">
        <v>604</v>
      </c>
      <c r="E339" s="22">
        <v>158230</v>
      </c>
      <c r="F339" s="22">
        <v>0</v>
      </c>
      <c r="G339" s="22">
        <v>158230</v>
      </c>
      <c r="H339" s="22">
        <v>0</v>
      </c>
      <c r="I339" s="22">
        <v>0</v>
      </c>
      <c r="J339" s="23">
        <v>0</v>
      </c>
    </row>
    <row r="340" spans="1:10">
      <c r="A340" s="20"/>
      <c r="B340" s="20"/>
      <c r="C340" s="20"/>
      <c r="D340" s="20" t="s">
        <v>606</v>
      </c>
      <c r="E340" s="22">
        <v>57000</v>
      </c>
      <c r="F340" s="22">
        <v>0</v>
      </c>
      <c r="G340" s="22">
        <v>57000</v>
      </c>
      <c r="H340" s="22">
        <v>5829.78</v>
      </c>
      <c r="I340" s="22">
        <v>5829.78</v>
      </c>
      <c r="J340" s="23">
        <v>0.10227684210526315</v>
      </c>
    </row>
    <row r="341" spans="1:10">
      <c r="A341" s="20"/>
      <c r="B341" s="20"/>
      <c r="C341" s="20" t="s">
        <v>602</v>
      </c>
      <c r="D341" s="20"/>
      <c r="E341" s="22">
        <v>1223776</v>
      </c>
      <c r="F341" s="22">
        <v>27092</v>
      </c>
      <c r="G341" s="22">
        <v>1250868</v>
      </c>
      <c r="H341" s="22">
        <v>343966.88000000006</v>
      </c>
      <c r="I341" s="22">
        <v>328896.80000000005</v>
      </c>
      <c r="J341" s="23">
        <v>0.27498255611303518</v>
      </c>
    </row>
    <row r="342" spans="1:10">
      <c r="A342" s="20"/>
      <c r="B342" s="20" t="s">
        <v>402</v>
      </c>
      <c r="C342" s="20"/>
      <c r="D342" s="20"/>
      <c r="E342" s="22">
        <v>1223776</v>
      </c>
      <c r="F342" s="22">
        <v>27092</v>
      </c>
      <c r="G342" s="22">
        <v>1250868</v>
      </c>
      <c r="H342" s="22">
        <v>343966.88000000006</v>
      </c>
      <c r="I342" s="22">
        <v>328896.80000000005</v>
      </c>
      <c r="J342" s="23">
        <v>0.27498255611303518</v>
      </c>
    </row>
    <row r="343" spans="1:10">
      <c r="A343" s="20"/>
      <c r="B343" s="20" t="s">
        <v>411</v>
      </c>
      <c r="C343" s="20" t="s">
        <v>659</v>
      </c>
      <c r="D343" s="20" t="s">
        <v>606</v>
      </c>
      <c r="E343" s="22">
        <v>0</v>
      </c>
      <c r="F343" s="22">
        <v>884727.46</v>
      </c>
      <c r="G343" s="22">
        <v>884727.46</v>
      </c>
      <c r="H343" s="22">
        <v>39533.82</v>
      </c>
      <c r="I343" s="22">
        <v>39533.82</v>
      </c>
      <c r="J343" s="23">
        <v>4.4684743932329171E-2</v>
      </c>
    </row>
    <row r="344" spans="1:10">
      <c r="A344" s="20"/>
      <c r="B344" s="20"/>
      <c r="C344" s="20" t="s">
        <v>660</v>
      </c>
      <c r="D344" s="20"/>
      <c r="E344" s="22">
        <v>0</v>
      </c>
      <c r="F344" s="22">
        <v>884727.46</v>
      </c>
      <c r="G344" s="22">
        <v>884727.46</v>
      </c>
      <c r="H344" s="22">
        <v>39533.82</v>
      </c>
      <c r="I344" s="22">
        <v>39533.82</v>
      </c>
      <c r="J344" s="23">
        <v>4.4684743932329171E-2</v>
      </c>
    </row>
    <row r="345" spans="1:10">
      <c r="A345" s="20"/>
      <c r="B345" s="20" t="s">
        <v>661</v>
      </c>
      <c r="C345" s="20"/>
      <c r="D345" s="20"/>
      <c r="E345" s="22">
        <v>0</v>
      </c>
      <c r="F345" s="22">
        <v>884727.46</v>
      </c>
      <c r="G345" s="22">
        <v>884727.46</v>
      </c>
      <c r="H345" s="22">
        <v>39533.82</v>
      </c>
      <c r="I345" s="22">
        <v>39533.82</v>
      </c>
      <c r="J345" s="23">
        <v>4.4684743932329171E-2</v>
      </c>
    </row>
    <row r="346" spans="1:10">
      <c r="A346" s="20" t="s">
        <v>352</v>
      </c>
      <c r="B346" s="20"/>
      <c r="C346" s="20"/>
      <c r="D346" s="20"/>
      <c r="E346" s="22">
        <v>22355597</v>
      </c>
      <c r="F346" s="22">
        <v>1085236.47</v>
      </c>
      <c r="G346" s="22">
        <v>23440833.469999999</v>
      </c>
      <c r="H346" s="22">
        <v>5556627.7100000009</v>
      </c>
      <c r="I346" s="22">
        <v>5487223.120000001</v>
      </c>
      <c r="J346" s="23">
        <v>0.23704906726595174</v>
      </c>
    </row>
    <row r="347" spans="1:10">
      <c r="A347" s="20" t="s">
        <v>343</v>
      </c>
      <c r="B347" s="20"/>
      <c r="C347" s="20"/>
      <c r="D347" s="20"/>
      <c r="E347" s="22">
        <v>265030000</v>
      </c>
      <c r="F347" s="22">
        <v>9863763.5199999996</v>
      </c>
      <c r="G347" s="22">
        <v>274893763.51999998</v>
      </c>
      <c r="H347" s="22">
        <v>62459168.750000007</v>
      </c>
      <c r="I347" s="22">
        <v>59097132.029999979</v>
      </c>
      <c r="J347" s="23">
        <v>0.22721202529374862</v>
      </c>
    </row>
    <row r="348" spans="1:10" ht="13.5">
      <c r="A348"/>
      <c r="B348"/>
      <c r="C348"/>
      <c r="D348"/>
      <c r="E348"/>
      <c r="F348"/>
    </row>
    <row r="349" spans="1:10" ht="13.5">
      <c r="A349"/>
      <c r="B349"/>
      <c r="C349"/>
      <c r="D349"/>
      <c r="E349"/>
      <c r="F349"/>
    </row>
    <row r="350" spans="1:10" ht="13.5">
      <c r="A350"/>
      <c r="B350"/>
      <c r="C350"/>
      <c r="D350"/>
      <c r="E350"/>
      <c r="F350"/>
    </row>
  </sheetData>
  <pageMargins left="0.70866141732283472" right="0.70866141732283472" top="0.62992125984251968" bottom="0.47244094488188981" header="0.27559055118110237" footer="0.19685039370078741"/>
  <pageSetup paperSize="9" scale="95" fitToHeight="0" orientation="landscape" verticalDpi="0" r:id="rId2"/>
  <headerFooter>
    <oddHeader>&amp;C&amp;"Arial,Negrita"&amp;12AYUNTAMIENTO DE VALLADOLID  -  ESTADO DE EJECUCIÓN GASTOS PRIMER TRIMESTRE 2017</oddHeader>
    <oddFooter>&amp;R&amp;8&amp;P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1211"/>
  <sheetViews>
    <sheetView view="pageLayout" zoomScaleNormal="100" workbookViewId="0"/>
  </sheetViews>
  <sheetFormatPr baseColWidth="10" defaultColWidth="11.3984375" defaultRowHeight="13"/>
  <cols>
    <col min="1" max="1" width="6.3984375" style="1" customWidth="1"/>
    <col min="2" max="2" width="5.296875" style="1" customWidth="1"/>
    <col min="3" max="3" width="39.8984375" style="1" customWidth="1"/>
    <col min="4" max="5" width="5.296875" style="8" customWidth="1"/>
    <col min="6" max="6" width="5.8984375" style="1" customWidth="1"/>
    <col min="7" max="7" width="40.69921875" style="1" customWidth="1"/>
    <col min="8" max="8" width="12.296875" style="1" customWidth="1"/>
    <col min="9" max="9" width="12.3984375" style="1" customWidth="1"/>
    <col min="10" max="10" width="12.3984375" style="1" bestFit="1" customWidth="1"/>
    <col min="11" max="11" width="15.69921875" style="1" bestFit="1" customWidth="1"/>
    <col min="12" max="12" width="11.3984375" style="1"/>
    <col min="13" max="13" width="12.3984375" style="1" customWidth="1"/>
    <col min="14" max="16384" width="11.3984375" style="1"/>
  </cols>
  <sheetData>
    <row r="1" spans="1:13" ht="26">
      <c r="A1" s="4" t="s">
        <v>5</v>
      </c>
      <c r="B1" s="4" t="s">
        <v>6</v>
      </c>
      <c r="C1" s="10" t="s">
        <v>410</v>
      </c>
      <c r="D1" s="4" t="s">
        <v>342</v>
      </c>
      <c r="E1" s="4" t="s">
        <v>341</v>
      </c>
      <c r="F1" s="4" t="s">
        <v>7</v>
      </c>
      <c r="G1" s="5" t="s">
        <v>340</v>
      </c>
      <c r="H1" s="6" t="s">
        <v>0</v>
      </c>
      <c r="I1" s="6" t="s">
        <v>1</v>
      </c>
      <c r="J1" s="6" t="s">
        <v>2</v>
      </c>
      <c r="K1" s="6" t="s">
        <v>3</v>
      </c>
      <c r="L1" s="6" t="s">
        <v>409</v>
      </c>
      <c r="M1" s="6" t="s">
        <v>4</v>
      </c>
    </row>
    <row r="2" spans="1:13">
      <c r="A2" s="17" t="s">
        <v>8</v>
      </c>
      <c r="B2" s="17" t="s">
        <v>9</v>
      </c>
      <c r="C2" s="2" t="str">
        <f>VLOOKUP(B2,Hoja1!B:C,2,FALSE)</f>
        <v>Órganos de Gobierno</v>
      </c>
      <c r="D2" s="3" t="str">
        <f>LEFT(F2,1)</f>
        <v>1</v>
      </c>
      <c r="E2" s="3" t="str">
        <f>LEFT(F2,2)</f>
        <v>10</v>
      </c>
      <c r="F2" s="17" t="s">
        <v>10</v>
      </c>
      <c r="G2" s="18" t="s">
        <v>11</v>
      </c>
      <c r="H2" s="19">
        <v>930987</v>
      </c>
      <c r="I2" s="19">
        <v>0</v>
      </c>
      <c r="J2" s="19">
        <v>930987</v>
      </c>
      <c r="K2" s="19">
        <v>266168.76</v>
      </c>
      <c r="L2" s="9">
        <f>IF(J2=0," ",K2/J2)</f>
        <v>0.28589954532125583</v>
      </c>
      <c r="M2" s="19">
        <v>266168.76</v>
      </c>
    </row>
    <row r="3" spans="1:13">
      <c r="A3" s="17" t="s">
        <v>8</v>
      </c>
      <c r="B3" s="17" t="s">
        <v>9</v>
      </c>
      <c r="C3" s="2" t="str">
        <f>VLOOKUP(B3,Hoja1!B:C,2,FALSE)</f>
        <v>Órganos de Gobierno</v>
      </c>
      <c r="D3" s="3" t="str">
        <f t="shared" ref="D3:D66" si="0">LEFT(F3,1)</f>
        <v>1</v>
      </c>
      <c r="E3" s="3" t="str">
        <f t="shared" ref="E3:E66" si="1">LEFT(F3,2)</f>
        <v>10</v>
      </c>
      <c r="F3" s="17" t="s">
        <v>12</v>
      </c>
      <c r="G3" s="18" t="s">
        <v>13</v>
      </c>
      <c r="H3" s="19">
        <v>165037</v>
      </c>
      <c r="I3" s="19">
        <v>-149986.49</v>
      </c>
      <c r="J3" s="19">
        <v>15050.51</v>
      </c>
      <c r="K3" s="19">
        <v>15050.51</v>
      </c>
      <c r="L3" s="9">
        <f t="shared" ref="L3:L66" si="2">IF(J3=0," ",K3/J3)</f>
        <v>1</v>
      </c>
      <c r="M3" s="19">
        <v>15050.51</v>
      </c>
    </row>
    <row r="4" spans="1:13">
      <c r="A4" s="17" t="s">
        <v>8</v>
      </c>
      <c r="B4" s="17" t="s">
        <v>9</v>
      </c>
      <c r="C4" s="2" t="str">
        <f>VLOOKUP(B4,Hoja1!B:C,2,FALSE)</f>
        <v>Órganos de Gobierno</v>
      </c>
      <c r="D4" s="3" t="str">
        <f t="shared" si="0"/>
        <v>1</v>
      </c>
      <c r="E4" s="3" t="str">
        <f t="shared" si="1"/>
        <v>11</v>
      </c>
      <c r="F4" s="17" t="s">
        <v>14</v>
      </c>
      <c r="G4" s="18" t="s">
        <v>11</v>
      </c>
      <c r="H4" s="19">
        <v>166796</v>
      </c>
      <c r="I4" s="19">
        <v>0</v>
      </c>
      <c r="J4" s="19">
        <v>166796</v>
      </c>
      <c r="K4" s="19">
        <v>50116.32</v>
      </c>
      <c r="L4" s="9">
        <f t="shared" si="2"/>
        <v>0.30046475934674693</v>
      </c>
      <c r="M4" s="19">
        <v>50116.32</v>
      </c>
    </row>
    <row r="5" spans="1:13">
      <c r="A5" s="17" t="s">
        <v>8</v>
      </c>
      <c r="B5" s="17" t="s">
        <v>9</v>
      </c>
      <c r="C5" s="2" t="str">
        <f>VLOOKUP(B5,Hoja1!B:C,2,FALSE)</f>
        <v>Órganos de Gobierno</v>
      </c>
      <c r="D5" s="3" t="str">
        <f t="shared" si="0"/>
        <v>1</v>
      </c>
      <c r="E5" s="3" t="str">
        <f t="shared" si="1"/>
        <v>11</v>
      </c>
      <c r="F5" s="17" t="s">
        <v>15</v>
      </c>
      <c r="G5" s="18" t="s">
        <v>16</v>
      </c>
      <c r="H5" s="19">
        <v>296648</v>
      </c>
      <c r="I5" s="19">
        <v>0</v>
      </c>
      <c r="J5" s="19">
        <v>296648</v>
      </c>
      <c r="K5" s="19">
        <v>85061.91</v>
      </c>
      <c r="L5" s="9">
        <f t="shared" si="2"/>
        <v>0.28674358161861874</v>
      </c>
      <c r="M5" s="19">
        <v>85061.91</v>
      </c>
    </row>
    <row r="6" spans="1:13">
      <c r="A6" s="17" t="s">
        <v>8</v>
      </c>
      <c r="B6" s="17" t="s">
        <v>9</v>
      </c>
      <c r="C6" s="2" t="str">
        <f>VLOOKUP(B6,Hoja1!B:C,2,FALSE)</f>
        <v>Órganos de Gobierno</v>
      </c>
      <c r="D6" s="3" t="str">
        <f t="shared" si="0"/>
        <v>1</v>
      </c>
      <c r="E6" s="3" t="str">
        <f t="shared" si="1"/>
        <v>12</v>
      </c>
      <c r="F6" s="17" t="s">
        <v>17</v>
      </c>
      <c r="G6" s="18" t="s">
        <v>18</v>
      </c>
      <c r="H6" s="19">
        <v>19968</v>
      </c>
      <c r="I6" s="19">
        <v>0</v>
      </c>
      <c r="J6" s="19">
        <v>19968</v>
      </c>
      <c r="K6" s="19">
        <v>5817.84</v>
      </c>
      <c r="L6" s="9">
        <f t="shared" si="2"/>
        <v>0.29135817307692308</v>
      </c>
      <c r="M6" s="19">
        <v>5817.84</v>
      </c>
    </row>
    <row r="7" spans="1:13">
      <c r="A7" s="17" t="s">
        <v>8</v>
      </c>
      <c r="B7" s="17" t="s">
        <v>9</v>
      </c>
      <c r="C7" s="2" t="str">
        <f>VLOOKUP(B7,Hoja1!B:C,2,FALSE)</f>
        <v>Órganos de Gobierno</v>
      </c>
      <c r="D7" s="3" t="str">
        <f t="shared" si="0"/>
        <v>1</v>
      </c>
      <c r="E7" s="3" t="str">
        <f t="shared" si="1"/>
        <v>12</v>
      </c>
      <c r="F7" s="17" t="s">
        <v>19</v>
      </c>
      <c r="G7" s="18" t="s">
        <v>20</v>
      </c>
      <c r="H7" s="19">
        <v>8392</v>
      </c>
      <c r="I7" s="19">
        <v>0</v>
      </c>
      <c r="J7" s="19">
        <v>8392</v>
      </c>
      <c r="K7" s="19">
        <v>2445.36</v>
      </c>
      <c r="L7" s="9">
        <f t="shared" si="2"/>
        <v>0.29139180171591994</v>
      </c>
      <c r="M7" s="19">
        <v>2445.36</v>
      </c>
    </row>
    <row r="8" spans="1:13">
      <c r="A8" s="17" t="s">
        <v>8</v>
      </c>
      <c r="B8" s="17" t="s">
        <v>9</v>
      </c>
      <c r="C8" s="2" t="str">
        <f>VLOOKUP(B8,Hoja1!B:C,2,FALSE)</f>
        <v>Órganos de Gobierno</v>
      </c>
      <c r="D8" s="3" t="str">
        <f t="shared" si="0"/>
        <v>1</v>
      </c>
      <c r="E8" s="3" t="str">
        <f t="shared" si="1"/>
        <v>12</v>
      </c>
      <c r="F8" s="17" t="s">
        <v>21</v>
      </c>
      <c r="G8" s="18" t="s">
        <v>22</v>
      </c>
      <c r="H8" s="19">
        <v>12435</v>
      </c>
      <c r="I8" s="19">
        <v>0</v>
      </c>
      <c r="J8" s="19">
        <v>12435</v>
      </c>
      <c r="K8" s="19">
        <v>3552.8</v>
      </c>
      <c r="L8" s="9">
        <f t="shared" si="2"/>
        <v>0.28570969039002814</v>
      </c>
      <c r="M8" s="19">
        <v>3552.8</v>
      </c>
    </row>
    <row r="9" spans="1:13">
      <c r="A9" s="17" t="s">
        <v>8</v>
      </c>
      <c r="B9" s="17" t="s">
        <v>9</v>
      </c>
      <c r="C9" s="2" t="str">
        <f>VLOOKUP(B9,Hoja1!B:C,2,FALSE)</f>
        <v>Órganos de Gobierno</v>
      </c>
      <c r="D9" s="3" t="str">
        <f t="shared" si="0"/>
        <v>1</v>
      </c>
      <c r="E9" s="3" t="str">
        <f t="shared" si="1"/>
        <v>12</v>
      </c>
      <c r="F9" s="17" t="s">
        <v>23</v>
      </c>
      <c r="G9" s="18" t="s">
        <v>24</v>
      </c>
      <c r="H9" s="19">
        <v>24259</v>
      </c>
      <c r="I9" s="19">
        <v>0</v>
      </c>
      <c r="J9" s="19">
        <v>24259</v>
      </c>
      <c r="K9" s="19">
        <v>6931.04</v>
      </c>
      <c r="L9" s="9">
        <f t="shared" si="2"/>
        <v>0.28571004575621417</v>
      </c>
      <c r="M9" s="19">
        <v>6931.04</v>
      </c>
    </row>
    <row r="10" spans="1:13">
      <c r="A10" s="17" t="s">
        <v>8</v>
      </c>
      <c r="B10" s="17" t="s">
        <v>9</v>
      </c>
      <c r="C10" s="2" t="str">
        <f>VLOOKUP(B10,Hoja1!B:C,2,FALSE)</f>
        <v>Órganos de Gobierno</v>
      </c>
      <c r="D10" s="3" t="str">
        <f t="shared" si="0"/>
        <v>1</v>
      </c>
      <c r="E10" s="3" t="str">
        <f t="shared" si="1"/>
        <v>12</v>
      </c>
      <c r="F10" s="17" t="s">
        <v>25</v>
      </c>
      <c r="G10" s="18" t="s">
        <v>26</v>
      </c>
      <c r="H10" s="19">
        <v>3953</v>
      </c>
      <c r="I10" s="19">
        <v>0</v>
      </c>
      <c r="J10" s="19">
        <v>3953</v>
      </c>
      <c r="K10" s="19">
        <v>1081.92</v>
      </c>
      <c r="L10" s="9">
        <f t="shared" si="2"/>
        <v>0.27369592714394131</v>
      </c>
      <c r="M10" s="19">
        <v>1081.92</v>
      </c>
    </row>
    <row r="11" spans="1:13">
      <c r="A11" s="17" t="s">
        <v>8</v>
      </c>
      <c r="B11" s="17" t="s">
        <v>9</v>
      </c>
      <c r="C11" s="2" t="str">
        <f>VLOOKUP(B11,Hoja1!B:C,2,FALSE)</f>
        <v>Órganos de Gobierno</v>
      </c>
      <c r="D11" s="3" t="str">
        <f t="shared" si="0"/>
        <v>2</v>
      </c>
      <c r="E11" s="3" t="str">
        <f t="shared" si="1"/>
        <v>22</v>
      </c>
      <c r="F11" s="17" t="s">
        <v>27</v>
      </c>
      <c r="G11" s="18" t="s">
        <v>28</v>
      </c>
      <c r="H11" s="19">
        <v>1900</v>
      </c>
      <c r="I11" s="19">
        <v>0</v>
      </c>
      <c r="J11" s="19">
        <v>1900</v>
      </c>
      <c r="K11" s="19">
        <v>0</v>
      </c>
      <c r="L11" s="9">
        <f t="shared" si="2"/>
        <v>0</v>
      </c>
      <c r="M11" s="19">
        <v>0</v>
      </c>
    </row>
    <row r="12" spans="1:13">
      <c r="A12" s="17" t="s">
        <v>8</v>
      </c>
      <c r="B12" s="17" t="s">
        <v>9</v>
      </c>
      <c r="C12" s="2" t="str">
        <f>VLOOKUP(B12,Hoja1!B:C,2,FALSE)</f>
        <v>Órganos de Gobierno</v>
      </c>
      <c r="D12" s="3" t="str">
        <f t="shared" si="0"/>
        <v>2</v>
      </c>
      <c r="E12" s="3" t="str">
        <f t="shared" si="1"/>
        <v>22</v>
      </c>
      <c r="F12" s="17" t="s">
        <v>29</v>
      </c>
      <c r="G12" s="18" t="s">
        <v>30</v>
      </c>
      <c r="H12" s="19">
        <v>1910</v>
      </c>
      <c r="I12" s="19">
        <v>0</v>
      </c>
      <c r="J12" s="19">
        <v>1910</v>
      </c>
      <c r="K12" s="19">
        <v>0</v>
      </c>
      <c r="L12" s="9">
        <f t="shared" si="2"/>
        <v>0</v>
      </c>
      <c r="M12" s="19">
        <v>0</v>
      </c>
    </row>
    <row r="13" spans="1:13">
      <c r="A13" s="17" t="s">
        <v>8</v>
      </c>
      <c r="B13" s="17" t="s">
        <v>9</v>
      </c>
      <c r="C13" s="2" t="str">
        <f>VLOOKUP(B13,Hoja1!B:C,2,FALSE)</f>
        <v>Órganos de Gobierno</v>
      </c>
      <c r="D13" s="3" t="str">
        <f t="shared" si="0"/>
        <v>2</v>
      </c>
      <c r="E13" s="3" t="str">
        <f t="shared" si="1"/>
        <v>22</v>
      </c>
      <c r="F13" s="17" t="s">
        <v>31</v>
      </c>
      <c r="G13" s="18" t="s">
        <v>32</v>
      </c>
      <c r="H13" s="19">
        <v>2200</v>
      </c>
      <c r="I13" s="19">
        <v>0</v>
      </c>
      <c r="J13" s="19">
        <v>2200</v>
      </c>
      <c r="K13" s="19">
        <v>0</v>
      </c>
      <c r="L13" s="9">
        <f t="shared" si="2"/>
        <v>0</v>
      </c>
      <c r="M13" s="19">
        <v>0</v>
      </c>
    </row>
    <row r="14" spans="1:13">
      <c r="A14" s="17" t="s">
        <v>8</v>
      </c>
      <c r="B14" s="17" t="s">
        <v>9</v>
      </c>
      <c r="C14" s="2" t="str">
        <f>VLOOKUP(B14,Hoja1!B:C,2,FALSE)</f>
        <v>Órganos de Gobierno</v>
      </c>
      <c r="D14" s="3" t="str">
        <f t="shared" si="0"/>
        <v>2</v>
      </c>
      <c r="E14" s="3" t="str">
        <f t="shared" si="1"/>
        <v>22</v>
      </c>
      <c r="F14" s="17" t="s">
        <v>33</v>
      </c>
      <c r="G14" s="18" t="s">
        <v>34</v>
      </c>
      <c r="H14" s="19">
        <v>64500</v>
      </c>
      <c r="I14" s="19">
        <v>0</v>
      </c>
      <c r="J14" s="19">
        <v>64500</v>
      </c>
      <c r="K14" s="19">
        <v>0</v>
      </c>
      <c r="L14" s="9">
        <f t="shared" si="2"/>
        <v>0</v>
      </c>
      <c r="M14" s="19">
        <v>0</v>
      </c>
    </row>
    <row r="15" spans="1:13">
      <c r="A15" s="17" t="s">
        <v>8</v>
      </c>
      <c r="B15" s="17" t="s">
        <v>9</v>
      </c>
      <c r="C15" s="2" t="str">
        <f>VLOOKUP(B15,Hoja1!B:C,2,FALSE)</f>
        <v>Órganos de Gobierno</v>
      </c>
      <c r="D15" s="3" t="str">
        <f t="shared" si="0"/>
        <v>2</v>
      </c>
      <c r="E15" s="3" t="str">
        <f t="shared" si="1"/>
        <v>23</v>
      </c>
      <c r="F15" s="17" t="s">
        <v>35</v>
      </c>
      <c r="G15" s="18" t="s">
        <v>36</v>
      </c>
      <c r="H15" s="19">
        <v>13000</v>
      </c>
      <c r="I15" s="19">
        <v>0</v>
      </c>
      <c r="J15" s="19">
        <v>13000</v>
      </c>
      <c r="K15" s="19">
        <v>571.34</v>
      </c>
      <c r="L15" s="9">
        <f t="shared" si="2"/>
        <v>4.3949230769230768E-2</v>
      </c>
      <c r="M15" s="19">
        <v>571.34</v>
      </c>
    </row>
    <row r="16" spans="1:13">
      <c r="A16" s="17" t="s">
        <v>8</v>
      </c>
      <c r="B16" s="17" t="s">
        <v>9</v>
      </c>
      <c r="C16" s="2" t="str">
        <f>VLOOKUP(B16,Hoja1!B:C,2,FALSE)</f>
        <v>Órganos de Gobierno</v>
      </c>
      <c r="D16" s="3" t="str">
        <f t="shared" si="0"/>
        <v>2</v>
      </c>
      <c r="E16" s="3" t="str">
        <f t="shared" si="1"/>
        <v>23</v>
      </c>
      <c r="F16" s="17" t="s">
        <v>37</v>
      </c>
      <c r="G16" s="18" t="s">
        <v>38</v>
      </c>
      <c r="H16" s="19">
        <v>1250</v>
      </c>
      <c r="I16" s="19">
        <v>0</v>
      </c>
      <c r="J16" s="19">
        <v>1250</v>
      </c>
      <c r="K16" s="19">
        <v>0</v>
      </c>
      <c r="L16" s="9">
        <f t="shared" si="2"/>
        <v>0</v>
      </c>
      <c r="M16" s="19">
        <v>0</v>
      </c>
    </row>
    <row r="17" spans="1:13">
      <c r="A17" s="17" t="s">
        <v>8</v>
      </c>
      <c r="B17" s="17" t="s">
        <v>9</v>
      </c>
      <c r="C17" s="2" t="str">
        <f>VLOOKUP(B17,Hoja1!B:C,2,FALSE)</f>
        <v>Órganos de Gobierno</v>
      </c>
      <c r="D17" s="3" t="str">
        <f t="shared" si="0"/>
        <v>2</v>
      </c>
      <c r="E17" s="3" t="str">
        <f t="shared" si="1"/>
        <v>23</v>
      </c>
      <c r="F17" s="17" t="s">
        <v>39</v>
      </c>
      <c r="G17" s="18" t="s">
        <v>40</v>
      </c>
      <c r="H17" s="19">
        <v>1000</v>
      </c>
      <c r="I17" s="19">
        <v>0</v>
      </c>
      <c r="J17" s="19">
        <v>1000</v>
      </c>
      <c r="K17" s="19">
        <v>0</v>
      </c>
      <c r="L17" s="9">
        <f t="shared" si="2"/>
        <v>0</v>
      </c>
      <c r="M17" s="19">
        <v>0</v>
      </c>
    </row>
    <row r="18" spans="1:13">
      <c r="A18" s="17" t="s">
        <v>8</v>
      </c>
      <c r="B18" s="17" t="s">
        <v>9</v>
      </c>
      <c r="C18" s="2" t="str">
        <f>VLOOKUP(B18,Hoja1!B:C,2,FALSE)</f>
        <v>Órganos de Gobierno</v>
      </c>
      <c r="D18" s="3" t="str">
        <f t="shared" si="0"/>
        <v>2</v>
      </c>
      <c r="E18" s="3" t="str">
        <f t="shared" si="1"/>
        <v>23</v>
      </c>
      <c r="F18" s="17" t="s">
        <v>41</v>
      </c>
      <c r="G18" s="18" t="s">
        <v>36</v>
      </c>
      <c r="H18" s="19">
        <v>13000</v>
      </c>
      <c r="I18" s="19">
        <v>0</v>
      </c>
      <c r="J18" s="19">
        <v>13000</v>
      </c>
      <c r="K18" s="19">
        <v>2832.99</v>
      </c>
      <c r="L18" s="9">
        <f t="shared" si="2"/>
        <v>0.21792230769230767</v>
      </c>
      <c r="M18" s="19">
        <v>2832.99</v>
      </c>
    </row>
    <row r="19" spans="1:13">
      <c r="A19" s="17" t="s">
        <v>8</v>
      </c>
      <c r="B19" s="17" t="s">
        <v>9</v>
      </c>
      <c r="C19" s="2" t="str">
        <f>VLOOKUP(B19,Hoja1!B:C,2,FALSE)</f>
        <v>Órganos de Gobierno</v>
      </c>
      <c r="D19" s="3" t="str">
        <f t="shared" si="0"/>
        <v>2</v>
      </c>
      <c r="E19" s="3" t="str">
        <f t="shared" si="1"/>
        <v>23</v>
      </c>
      <c r="F19" s="17" t="s">
        <v>42</v>
      </c>
      <c r="G19" s="18" t="s">
        <v>38</v>
      </c>
      <c r="H19" s="19">
        <v>2000</v>
      </c>
      <c r="I19" s="19">
        <v>0</v>
      </c>
      <c r="J19" s="19">
        <v>2000</v>
      </c>
      <c r="K19" s="19">
        <v>0</v>
      </c>
      <c r="L19" s="9">
        <f t="shared" si="2"/>
        <v>0</v>
      </c>
      <c r="M19" s="19">
        <v>0</v>
      </c>
    </row>
    <row r="20" spans="1:13">
      <c r="A20" s="17" t="s">
        <v>8</v>
      </c>
      <c r="B20" s="17" t="s">
        <v>9</v>
      </c>
      <c r="C20" s="2" t="str">
        <f>VLOOKUP(B20,Hoja1!B:C,2,FALSE)</f>
        <v>Órganos de Gobierno</v>
      </c>
      <c r="D20" s="3" t="str">
        <f t="shared" si="0"/>
        <v>2</v>
      </c>
      <c r="E20" s="3" t="str">
        <f t="shared" si="1"/>
        <v>23</v>
      </c>
      <c r="F20" s="17" t="s">
        <v>43</v>
      </c>
      <c r="G20" s="18" t="s">
        <v>44</v>
      </c>
      <c r="H20" s="19">
        <v>500</v>
      </c>
      <c r="I20" s="19">
        <v>0</v>
      </c>
      <c r="J20" s="19">
        <v>500</v>
      </c>
      <c r="K20" s="19">
        <v>0</v>
      </c>
      <c r="L20" s="9">
        <f t="shared" si="2"/>
        <v>0</v>
      </c>
      <c r="M20" s="19">
        <v>0</v>
      </c>
    </row>
    <row r="21" spans="1:13">
      <c r="A21" s="17" t="s">
        <v>8</v>
      </c>
      <c r="B21" s="17" t="s">
        <v>9</v>
      </c>
      <c r="C21" s="2" t="str">
        <f>VLOOKUP(B21,Hoja1!B:C,2,FALSE)</f>
        <v>Órganos de Gobierno</v>
      </c>
      <c r="D21" s="3" t="str">
        <f t="shared" si="0"/>
        <v>2</v>
      </c>
      <c r="E21" s="3" t="str">
        <f t="shared" si="1"/>
        <v>23</v>
      </c>
      <c r="F21" s="17" t="s">
        <v>100</v>
      </c>
      <c r="G21" s="18" t="s">
        <v>101</v>
      </c>
      <c r="H21" s="19">
        <v>0</v>
      </c>
      <c r="I21" s="19">
        <v>149986.49</v>
      </c>
      <c r="J21" s="19">
        <v>149986.49</v>
      </c>
      <c r="K21" s="19">
        <v>0</v>
      </c>
      <c r="L21" s="9">
        <f t="shared" si="2"/>
        <v>0</v>
      </c>
      <c r="M21" s="19">
        <v>0</v>
      </c>
    </row>
    <row r="22" spans="1:13">
      <c r="A22" s="17" t="s">
        <v>8</v>
      </c>
      <c r="B22" s="17" t="s">
        <v>9</v>
      </c>
      <c r="C22" s="2" t="str">
        <f>VLOOKUP(B22,Hoja1!B:C,2,FALSE)</f>
        <v>Órganos de Gobierno</v>
      </c>
      <c r="D22" s="3" t="str">
        <f t="shared" si="0"/>
        <v>4</v>
      </c>
      <c r="E22" s="3" t="str">
        <f t="shared" si="1"/>
        <v>48</v>
      </c>
      <c r="F22" s="17" t="s">
        <v>45</v>
      </c>
      <c r="G22" s="18" t="s">
        <v>46</v>
      </c>
      <c r="H22" s="19">
        <v>16380</v>
      </c>
      <c r="I22" s="19">
        <v>0</v>
      </c>
      <c r="J22" s="19">
        <v>16380</v>
      </c>
      <c r="K22" s="19">
        <v>6825.55</v>
      </c>
      <c r="L22" s="9">
        <f t="shared" si="2"/>
        <v>0.41670024420024421</v>
      </c>
      <c r="M22" s="19">
        <v>6825.55</v>
      </c>
    </row>
    <row r="23" spans="1:13">
      <c r="A23" s="17" t="s">
        <v>8</v>
      </c>
      <c r="B23" s="17" t="s">
        <v>47</v>
      </c>
      <c r="C23" s="2" t="str">
        <f>VLOOKUP(B23,Hoja1!B:C,2,FALSE)</f>
        <v>Secretaría General</v>
      </c>
      <c r="D23" s="3" t="str">
        <f t="shared" si="0"/>
        <v>1</v>
      </c>
      <c r="E23" s="3" t="str">
        <f t="shared" si="1"/>
        <v>12</v>
      </c>
      <c r="F23" s="17" t="s">
        <v>48</v>
      </c>
      <c r="G23" s="18" t="s">
        <v>49</v>
      </c>
      <c r="H23" s="19">
        <v>177891</v>
      </c>
      <c r="I23" s="19">
        <v>0</v>
      </c>
      <c r="J23" s="19">
        <v>177891</v>
      </c>
      <c r="K23" s="19">
        <v>47046.3</v>
      </c>
      <c r="L23" s="9">
        <f t="shared" si="2"/>
        <v>0.26446700507614213</v>
      </c>
      <c r="M23" s="19">
        <v>47046.3</v>
      </c>
    </row>
    <row r="24" spans="1:13">
      <c r="A24" s="17" t="s">
        <v>8</v>
      </c>
      <c r="B24" s="17" t="s">
        <v>47</v>
      </c>
      <c r="C24" s="2" t="str">
        <f>VLOOKUP(B24,Hoja1!B:C,2,FALSE)</f>
        <v>Secretaría General</v>
      </c>
      <c r="D24" s="3" t="str">
        <f t="shared" si="0"/>
        <v>1</v>
      </c>
      <c r="E24" s="3" t="str">
        <f t="shared" si="1"/>
        <v>12</v>
      </c>
      <c r="F24" s="17" t="s">
        <v>17</v>
      </c>
      <c r="G24" s="18" t="s">
        <v>18</v>
      </c>
      <c r="H24" s="19">
        <v>109822</v>
      </c>
      <c r="I24" s="19">
        <v>0</v>
      </c>
      <c r="J24" s="19">
        <v>109822</v>
      </c>
      <c r="K24" s="19">
        <v>28871.03</v>
      </c>
      <c r="L24" s="9">
        <f t="shared" si="2"/>
        <v>0.26288931179545083</v>
      </c>
      <c r="M24" s="19">
        <v>28871.03</v>
      </c>
    </row>
    <row r="25" spans="1:13">
      <c r="A25" s="17" t="s">
        <v>8</v>
      </c>
      <c r="B25" s="17" t="s">
        <v>47</v>
      </c>
      <c r="C25" s="2" t="str">
        <f>VLOOKUP(B25,Hoja1!B:C,2,FALSE)</f>
        <v>Secretaría General</v>
      </c>
      <c r="D25" s="3" t="str">
        <f t="shared" si="0"/>
        <v>1</v>
      </c>
      <c r="E25" s="3" t="str">
        <f t="shared" si="1"/>
        <v>12</v>
      </c>
      <c r="F25" s="17" t="s">
        <v>52</v>
      </c>
      <c r="G25" s="18" t="s">
        <v>53</v>
      </c>
      <c r="H25" s="19">
        <v>16925</v>
      </c>
      <c r="I25" s="19">
        <v>0</v>
      </c>
      <c r="J25" s="19">
        <v>16925</v>
      </c>
      <c r="K25" s="19">
        <v>2421</v>
      </c>
      <c r="L25" s="9">
        <f t="shared" si="2"/>
        <v>0.14304283604135892</v>
      </c>
      <c r="M25" s="19">
        <v>2421</v>
      </c>
    </row>
    <row r="26" spans="1:13">
      <c r="A26" s="17" t="s">
        <v>8</v>
      </c>
      <c r="B26" s="17" t="s">
        <v>47</v>
      </c>
      <c r="C26" s="2" t="str">
        <f>VLOOKUP(B26,Hoja1!B:C,2,FALSE)</f>
        <v>Secretaría General</v>
      </c>
      <c r="D26" s="3" t="str">
        <f t="shared" si="0"/>
        <v>1</v>
      </c>
      <c r="E26" s="3" t="str">
        <f t="shared" si="1"/>
        <v>12</v>
      </c>
      <c r="F26" s="17" t="s">
        <v>19</v>
      </c>
      <c r="G26" s="18" t="s">
        <v>20</v>
      </c>
      <c r="H26" s="19">
        <v>80211</v>
      </c>
      <c r="I26" s="19">
        <v>0</v>
      </c>
      <c r="J26" s="19">
        <v>80211</v>
      </c>
      <c r="K26" s="19">
        <v>22702.89</v>
      </c>
      <c r="L26" s="9">
        <f t="shared" si="2"/>
        <v>0.28303960803381084</v>
      </c>
      <c r="M26" s="19">
        <v>22702.89</v>
      </c>
    </row>
    <row r="27" spans="1:13">
      <c r="A27" s="17" t="s">
        <v>8</v>
      </c>
      <c r="B27" s="17" t="s">
        <v>47</v>
      </c>
      <c r="C27" s="2" t="str">
        <f>VLOOKUP(B27,Hoja1!B:C,2,FALSE)</f>
        <v>Secretaría General</v>
      </c>
      <c r="D27" s="3" t="str">
        <f t="shared" si="0"/>
        <v>1</v>
      </c>
      <c r="E27" s="3" t="str">
        <f t="shared" si="1"/>
        <v>12</v>
      </c>
      <c r="F27" s="17" t="s">
        <v>21</v>
      </c>
      <c r="G27" s="18" t="s">
        <v>22</v>
      </c>
      <c r="H27" s="19">
        <v>211722</v>
      </c>
      <c r="I27" s="19">
        <v>0</v>
      </c>
      <c r="J27" s="19">
        <v>211722</v>
      </c>
      <c r="K27" s="19">
        <v>52305.75</v>
      </c>
      <c r="L27" s="9">
        <f t="shared" si="2"/>
        <v>0.24704919658797858</v>
      </c>
      <c r="M27" s="19">
        <v>52305.75</v>
      </c>
    </row>
    <row r="28" spans="1:13">
      <c r="A28" s="17" t="s">
        <v>8</v>
      </c>
      <c r="B28" s="17" t="s">
        <v>47</v>
      </c>
      <c r="C28" s="2" t="str">
        <f>VLOOKUP(B28,Hoja1!B:C,2,FALSE)</f>
        <v>Secretaría General</v>
      </c>
      <c r="D28" s="3" t="str">
        <f t="shared" si="0"/>
        <v>1</v>
      </c>
      <c r="E28" s="3" t="str">
        <f t="shared" si="1"/>
        <v>12</v>
      </c>
      <c r="F28" s="17" t="s">
        <v>23</v>
      </c>
      <c r="G28" s="18" t="s">
        <v>24</v>
      </c>
      <c r="H28" s="19">
        <v>531963</v>
      </c>
      <c r="I28" s="19">
        <v>0</v>
      </c>
      <c r="J28" s="19">
        <v>531963</v>
      </c>
      <c r="K28" s="19">
        <v>137572.63</v>
      </c>
      <c r="L28" s="9">
        <f t="shared" si="2"/>
        <v>0.25861315542622326</v>
      </c>
      <c r="M28" s="19">
        <v>137572.63</v>
      </c>
    </row>
    <row r="29" spans="1:13">
      <c r="A29" s="17" t="s">
        <v>8</v>
      </c>
      <c r="B29" s="17" t="s">
        <v>47</v>
      </c>
      <c r="C29" s="2" t="str">
        <f>VLOOKUP(B29,Hoja1!B:C,2,FALSE)</f>
        <v>Secretaría General</v>
      </c>
      <c r="D29" s="3" t="str">
        <f t="shared" si="0"/>
        <v>1</v>
      </c>
      <c r="E29" s="3" t="str">
        <f t="shared" si="1"/>
        <v>12</v>
      </c>
      <c r="F29" s="17" t="s">
        <v>25</v>
      </c>
      <c r="G29" s="18" t="s">
        <v>26</v>
      </c>
      <c r="H29" s="19">
        <v>40375</v>
      </c>
      <c r="I29" s="19">
        <v>0</v>
      </c>
      <c r="J29" s="19">
        <v>40375</v>
      </c>
      <c r="K29" s="19">
        <v>10112</v>
      </c>
      <c r="L29" s="9">
        <f t="shared" si="2"/>
        <v>0.25045201238390091</v>
      </c>
      <c r="M29" s="19">
        <v>10112</v>
      </c>
    </row>
    <row r="30" spans="1:13">
      <c r="A30" s="17" t="s">
        <v>8</v>
      </c>
      <c r="B30" s="17" t="s">
        <v>47</v>
      </c>
      <c r="C30" s="2" t="str">
        <f>VLOOKUP(B30,Hoja1!B:C,2,FALSE)</f>
        <v>Secretaría General</v>
      </c>
      <c r="D30" s="3" t="str">
        <f t="shared" si="0"/>
        <v>2</v>
      </c>
      <c r="E30" s="3" t="str">
        <f t="shared" si="1"/>
        <v>20</v>
      </c>
      <c r="F30" s="17" t="s">
        <v>54</v>
      </c>
      <c r="G30" s="18" t="s">
        <v>55</v>
      </c>
      <c r="H30" s="19">
        <v>3600</v>
      </c>
      <c r="I30" s="19">
        <v>0</v>
      </c>
      <c r="J30" s="19">
        <v>3600</v>
      </c>
      <c r="K30" s="19">
        <v>810.72</v>
      </c>
      <c r="L30" s="9">
        <f t="shared" si="2"/>
        <v>0.22520000000000001</v>
      </c>
      <c r="M30" s="19">
        <v>651</v>
      </c>
    </row>
    <row r="31" spans="1:13">
      <c r="A31" s="17" t="s">
        <v>8</v>
      </c>
      <c r="B31" s="17" t="s">
        <v>47</v>
      </c>
      <c r="C31" s="2" t="str">
        <f>VLOOKUP(B31,Hoja1!B:C,2,FALSE)</f>
        <v>Secretaría General</v>
      </c>
      <c r="D31" s="3" t="str">
        <f t="shared" si="0"/>
        <v>2</v>
      </c>
      <c r="E31" s="3" t="str">
        <f t="shared" si="1"/>
        <v>21</v>
      </c>
      <c r="F31" s="17" t="s">
        <v>56</v>
      </c>
      <c r="G31" s="18" t="s">
        <v>57</v>
      </c>
      <c r="H31" s="19">
        <v>2500</v>
      </c>
      <c r="I31" s="19">
        <v>0</v>
      </c>
      <c r="J31" s="19">
        <v>2500</v>
      </c>
      <c r="K31" s="19">
        <v>738.06</v>
      </c>
      <c r="L31" s="9">
        <f t="shared" si="2"/>
        <v>0.29522399999999999</v>
      </c>
      <c r="M31" s="19">
        <v>383.87</v>
      </c>
    </row>
    <row r="32" spans="1:13">
      <c r="A32" s="17" t="s">
        <v>8</v>
      </c>
      <c r="B32" s="17" t="s">
        <v>47</v>
      </c>
      <c r="C32" s="2" t="str">
        <f>VLOOKUP(B32,Hoja1!B:C,2,FALSE)</f>
        <v>Secretaría General</v>
      </c>
      <c r="D32" s="3" t="str">
        <f t="shared" si="0"/>
        <v>2</v>
      </c>
      <c r="E32" s="3" t="str">
        <f t="shared" si="1"/>
        <v>22</v>
      </c>
      <c r="F32" s="17" t="s">
        <v>58</v>
      </c>
      <c r="G32" s="18" t="s">
        <v>59</v>
      </c>
      <c r="H32" s="19">
        <v>50000</v>
      </c>
      <c r="I32" s="19">
        <v>0</v>
      </c>
      <c r="J32" s="19">
        <v>50000</v>
      </c>
      <c r="K32" s="19">
        <v>13414.43</v>
      </c>
      <c r="L32" s="9">
        <f t="shared" si="2"/>
        <v>0.26828859999999999</v>
      </c>
      <c r="M32" s="19">
        <v>13414.43</v>
      </c>
    </row>
    <row r="33" spans="1:13">
      <c r="A33" s="17" t="s">
        <v>8</v>
      </c>
      <c r="B33" s="17" t="s">
        <v>47</v>
      </c>
      <c r="C33" s="2" t="str">
        <f>VLOOKUP(B33,Hoja1!B:C,2,FALSE)</f>
        <v>Secretaría General</v>
      </c>
      <c r="D33" s="3" t="str">
        <f t="shared" si="0"/>
        <v>2</v>
      </c>
      <c r="E33" s="3" t="str">
        <f t="shared" si="1"/>
        <v>22</v>
      </c>
      <c r="F33" s="17" t="s">
        <v>60</v>
      </c>
      <c r="G33" s="18" t="s">
        <v>61</v>
      </c>
      <c r="H33" s="19">
        <v>100000</v>
      </c>
      <c r="I33" s="19">
        <v>0</v>
      </c>
      <c r="J33" s="19">
        <v>100000</v>
      </c>
      <c r="K33" s="19">
        <v>13733.08</v>
      </c>
      <c r="L33" s="9">
        <f t="shared" si="2"/>
        <v>0.1373308</v>
      </c>
      <c r="M33" s="19">
        <v>13733.08</v>
      </c>
    </row>
    <row r="34" spans="1:13">
      <c r="A34" s="17" t="s">
        <v>8</v>
      </c>
      <c r="B34" s="17" t="s">
        <v>47</v>
      </c>
      <c r="C34" s="2" t="str">
        <f>VLOOKUP(B34,Hoja1!B:C,2,FALSE)</f>
        <v>Secretaría General</v>
      </c>
      <c r="D34" s="3" t="str">
        <f t="shared" si="0"/>
        <v>2</v>
      </c>
      <c r="E34" s="3" t="str">
        <f t="shared" si="1"/>
        <v>22</v>
      </c>
      <c r="F34" s="17" t="s">
        <v>62</v>
      </c>
      <c r="G34" s="18" t="s">
        <v>63</v>
      </c>
      <c r="H34" s="19">
        <v>0</v>
      </c>
      <c r="I34" s="19">
        <v>0</v>
      </c>
      <c r="J34" s="19">
        <v>0</v>
      </c>
      <c r="K34" s="19">
        <v>162.26</v>
      </c>
      <c r="L34" s="9" t="str">
        <f t="shared" si="2"/>
        <v xml:space="preserve"> </v>
      </c>
      <c r="M34" s="19">
        <v>162.26</v>
      </c>
    </row>
    <row r="35" spans="1:13">
      <c r="A35" s="17" t="s">
        <v>8</v>
      </c>
      <c r="B35" s="17" t="s">
        <v>47</v>
      </c>
      <c r="C35" s="2" t="str">
        <f>VLOOKUP(B35,Hoja1!B:C,2,FALSE)</f>
        <v>Secretaría General</v>
      </c>
      <c r="D35" s="3" t="str">
        <f t="shared" si="0"/>
        <v>2</v>
      </c>
      <c r="E35" s="3" t="str">
        <f t="shared" si="1"/>
        <v>22</v>
      </c>
      <c r="F35" s="17" t="s">
        <v>64</v>
      </c>
      <c r="G35" s="18" t="s">
        <v>65</v>
      </c>
      <c r="H35" s="19">
        <v>82645</v>
      </c>
      <c r="I35" s="19">
        <v>0</v>
      </c>
      <c r="J35" s="19">
        <v>82645</v>
      </c>
      <c r="K35" s="19">
        <v>18428.240000000002</v>
      </c>
      <c r="L35" s="9">
        <f t="shared" si="2"/>
        <v>0.22298070058684738</v>
      </c>
      <c r="M35" s="19">
        <v>13821.18</v>
      </c>
    </row>
    <row r="36" spans="1:13">
      <c r="A36" s="17" t="s">
        <v>8</v>
      </c>
      <c r="B36" s="17" t="s">
        <v>47</v>
      </c>
      <c r="C36" s="2" t="str">
        <f>VLOOKUP(B36,Hoja1!B:C,2,FALSE)</f>
        <v>Secretaría General</v>
      </c>
      <c r="D36" s="3" t="str">
        <f t="shared" si="0"/>
        <v>2</v>
      </c>
      <c r="E36" s="3" t="str">
        <f t="shared" si="1"/>
        <v>23</v>
      </c>
      <c r="F36" s="17" t="s">
        <v>39</v>
      </c>
      <c r="G36" s="18" t="s">
        <v>40</v>
      </c>
      <c r="H36" s="19">
        <v>1200</v>
      </c>
      <c r="I36" s="19">
        <v>0</v>
      </c>
      <c r="J36" s="19">
        <v>1200</v>
      </c>
      <c r="K36" s="19">
        <v>0</v>
      </c>
      <c r="L36" s="9">
        <f t="shared" si="2"/>
        <v>0</v>
      </c>
      <c r="M36" s="19">
        <v>0</v>
      </c>
    </row>
    <row r="37" spans="1:13">
      <c r="A37" s="17" t="s">
        <v>8</v>
      </c>
      <c r="B37" s="17" t="s">
        <v>47</v>
      </c>
      <c r="C37" s="2" t="str">
        <f>VLOOKUP(B37,Hoja1!B:C,2,FALSE)</f>
        <v>Secretaría General</v>
      </c>
      <c r="D37" s="3" t="str">
        <f t="shared" si="0"/>
        <v>8</v>
      </c>
      <c r="E37" s="3" t="str">
        <f t="shared" si="1"/>
        <v>83</v>
      </c>
      <c r="F37" s="17" t="s">
        <v>116</v>
      </c>
      <c r="G37" s="18" t="s">
        <v>416</v>
      </c>
      <c r="H37" s="19">
        <v>2000</v>
      </c>
      <c r="I37" s="19">
        <v>0</v>
      </c>
      <c r="J37" s="19">
        <v>2000</v>
      </c>
      <c r="K37" s="19">
        <v>0</v>
      </c>
      <c r="L37" s="9">
        <f t="shared" si="2"/>
        <v>0</v>
      </c>
      <c r="M37" s="19">
        <v>0</v>
      </c>
    </row>
    <row r="38" spans="1:13">
      <c r="A38" s="17" t="s">
        <v>8</v>
      </c>
      <c r="B38" s="17" t="s">
        <v>66</v>
      </c>
      <c r="C38" s="2" t="str">
        <f>VLOOKUP(B38,Hoja1!B:C,2,FALSE)</f>
        <v>Unidad de Régimen Interior</v>
      </c>
      <c r="D38" s="3" t="str">
        <f t="shared" si="0"/>
        <v>1</v>
      </c>
      <c r="E38" s="3" t="str">
        <f t="shared" si="1"/>
        <v>12</v>
      </c>
      <c r="F38" s="17" t="s">
        <v>17</v>
      </c>
      <c r="G38" s="18" t="s">
        <v>18</v>
      </c>
      <c r="H38" s="19">
        <v>9984</v>
      </c>
      <c r="I38" s="19">
        <v>0</v>
      </c>
      <c r="J38" s="19">
        <v>9984</v>
      </c>
      <c r="K38" s="19">
        <v>2908.92</v>
      </c>
      <c r="L38" s="9">
        <f t="shared" si="2"/>
        <v>0.29135817307692308</v>
      </c>
      <c r="M38" s="19">
        <v>2908.92</v>
      </c>
    </row>
    <row r="39" spans="1:13">
      <c r="A39" s="17" t="s">
        <v>8</v>
      </c>
      <c r="B39" s="17" t="s">
        <v>66</v>
      </c>
      <c r="C39" s="2" t="str">
        <f>VLOOKUP(B39,Hoja1!B:C,2,FALSE)</f>
        <v>Unidad de Régimen Interior</v>
      </c>
      <c r="D39" s="3" t="str">
        <f t="shared" si="0"/>
        <v>1</v>
      </c>
      <c r="E39" s="3" t="str">
        <f t="shared" si="1"/>
        <v>12</v>
      </c>
      <c r="F39" s="17" t="s">
        <v>52</v>
      </c>
      <c r="G39" s="18" t="s">
        <v>53</v>
      </c>
      <c r="H39" s="19">
        <v>59237</v>
      </c>
      <c r="I39" s="19">
        <v>0</v>
      </c>
      <c r="J39" s="19">
        <v>59237</v>
      </c>
      <c r="K39" s="19">
        <v>16947</v>
      </c>
      <c r="L39" s="9">
        <f t="shared" si="2"/>
        <v>0.28608808683761838</v>
      </c>
      <c r="M39" s="19">
        <v>16947</v>
      </c>
    </row>
    <row r="40" spans="1:13">
      <c r="A40" s="17" t="s">
        <v>8</v>
      </c>
      <c r="B40" s="17" t="s">
        <v>66</v>
      </c>
      <c r="C40" s="2" t="str">
        <f>VLOOKUP(B40,Hoja1!B:C,2,FALSE)</f>
        <v>Unidad de Régimen Interior</v>
      </c>
      <c r="D40" s="3" t="str">
        <f t="shared" si="0"/>
        <v>1</v>
      </c>
      <c r="E40" s="3" t="str">
        <f t="shared" si="1"/>
        <v>12</v>
      </c>
      <c r="F40" s="17" t="s">
        <v>67</v>
      </c>
      <c r="G40" s="18" t="s">
        <v>68</v>
      </c>
      <c r="H40" s="19">
        <v>38777</v>
      </c>
      <c r="I40" s="19">
        <v>0</v>
      </c>
      <c r="J40" s="19">
        <v>38777</v>
      </c>
      <c r="K40" s="19">
        <v>4431.68</v>
      </c>
      <c r="L40" s="9">
        <f t="shared" si="2"/>
        <v>0.11428630373675118</v>
      </c>
      <c r="M40" s="19">
        <v>4431.68</v>
      </c>
    </row>
    <row r="41" spans="1:13">
      <c r="A41" s="17" t="s">
        <v>8</v>
      </c>
      <c r="B41" s="17" t="s">
        <v>66</v>
      </c>
      <c r="C41" s="2" t="str">
        <f>VLOOKUP(B41,Hoja1!B:C,2,FALSE)</f>
        <v>Unidad de Régimen Interior</v>
      </c>
      <c r="D41" s="3" t="str">
        <f t="shared" si="0"/>
        <v>1</v>
      </c>
      <c r="E41" s="3" t="str">
        <f t="shared" si="1"/>
        <v>12</v>
      </c>
      <c r="F41" s="17" t="s">
        <v>19</v>
      </c>
      <c r="G41" s="18" t="s">
        <v>20</v>
      </c>
      <c r="H41" s="19">
        <v>21574</v>
      </c>
      <c r="I41" s="19">
        <v>0</v>
      </c>
      <c r="J41" s="19">
        <v>21574</v>
      </c>
      <c r="K41" s="19">
        <v>6268.16</v>
      </c>
      <c r="L41" s="9">
        <f t="shared" si="2"/>
        <v>0.29054231945860759</v>
      </c>
      <c r="M41" s="19">
        <v>6268.16</v>
      </c>
    </row>
    <row r="42" spans="1:13">
      <c r="A42" s="17" t="s">
        <v>8</v>
      </c>
      <c r="B42" s="17" t="s">
        <v>66</v>
      </c>
      <c r="C42" s="2" t="str">
        <f>VLOOKUP(B42,Hoja1!B:C,2,FALSE)</f>
        <v>Unidad de Régimen Interior</v>
      </c>
      <c r="D42" s="3" t="str">
        <f t="shared" si="0"/>
        <v>1</v>
      </c>
      <c r="E42" s="3" t="str">
        <f t="shared" si="1"/>
        <v>12</v>
      </c>
      <c r="F42" s="17" t="s">
        <v>21</v>
      </c>
      <c r="G42" s="18" t="s">
        <v>22</v>
      </c>
      <c r="H42" s="19">
        <v>54796</v>
      </c>
      <c r="I42" s="19">
        <v>0</v>
      </c>
      <c r="J42" s="19">
        <v>54796</v>
      </c>
      <c r="K42" s="19">
        <v>12503.8</v>
      </c>
      <c r="L42" s="9">
        <f t="shared" si="2"/>
        <v>0.22818818891889917</v>
      </c>
      <c r="M42" s="19">
        <v>12503.8</v>
      </c>
    </row>
    <row r="43" spans="1:13">
      <c r="A43" s="17" t="s">
        <v>8</v>
      </c>
      <c r="B43" s="17" t="s">
        <v>66</v>
      </c>
      <c r="C43" s="2" t="str">
        <f>VLOOKUP(B43,Hoja1!B:C,2,FALSE)</f>
        <v>Unidad de Régimen Interior</v>
      </c>
      <c r="D43" s="3" t="str">
        <f t="shared" si="0"/>
        <v>1</v>
      </c>
      <c r="E43" s="3" t="str">
        <f t="shared" si="1"/>
        <v>12</v>
      </c>
      <c r="F43" s="17" t="s">
        <v>23</v>
      </c>
      <c r="G43" s="18" t="s">
        <v>24</v>
      </c>
      <c r="H43" s="19">
        <v>147193</v>
      </c>
      <c r="I43" s="19">
        <v>0</v>
      </c>
      <c r="J43" s="19">
        <v>147193</v>
      </c>
      <c r="K43" s="19">
        <v>34336.400000000001</v>
      </c>
      <c r="L43" s="9">
        <f t="shared" si="2"/>
        <v>0.23327468018180214</v>
      </c>
      <c r="M43" s="19">
        <v>34336.400000000001</v>
      </c>
    </row>
    <row r="44" spans="1:13">
      <c r="A44" s="17" t="s">
        <v>8</v>
      </c>
      <c r="B44" s="17" t="s">
        <v>66</v>
      </c>
      <c r="C44" s="2" t="str">
        <f>VLOOKUP(B44,Hoja1!B:C,2,FALSE)</f>
        <v>Unidad de Régimen Interior</v>
      </c>
      <c r="D44" s="3" t="str">
        <f t="shared" si="0"/>
        <v>1</v>
      </c>
      <c r="E44" s="3" t="str">
        <f t="shared" si="1"/>
        <v>12</v>
      </c>
      <c r="F44" s="17" t="s">
        <v>25</v>
      </c>
      <c r="G44" s="18" t="s">
        <v>26</v>
      </c>
      <c r="H44" s="19">
        <v>22740</v>
      </c>
      <c r="I44" s="19">
        <v>0</v>
      </c>
      <c r="J44" s="19">
        <v>22740</v>
      </c>
      <c r="K44" s="19">
        <v>6544.08</v>
      </c>
      <c r="L44" s="9">
        <f t="shared" si="2"/>
        <v>0.28777836411609498</v>
      </c>
      <c r="M44" s="19">
        <v>6544.08</v>
      </c>
    </row>
    <row r="45" spans="1:13">
      <c r="A45" s="17" t="s">
        <v>8</v>
      </c>
      <c r="B45" s="17" t="s">
        <v>66</v>
      </c>
      <c r="C45" s="2" t="str">
        <f>VLOOKUP(B45,Hoja1!B:C,2,FALSE)</f>
        <v>Unidad de Régimen Interior</v>
      </c>
      <c r="D45" s="3" t="str">
        <f t="shared" si="0"/>
        <v>1</v>
      </c>
      <c r="E45" s="3" t="str">
        <f t="shared" si="1"/>
        <v>13</v>
      </c>
      <c r="F45" s="17" t="s">
        <v>69</v>
      </c>
      <c r="G45" s="18" t="s">
        <v>11</v>
      </c>
      <c r="H45" s="19">
        <v>201594</v>
      </c>
      <c r="I45" s="19">
        <v>0</v>
      </c>
      <c r="J45" s="19">
        <v>201594</v>
      </c>
      <c r="K45" s="19">
        <v>57195.44</v>
      </c>
      <c r="L45" s="9">
        <f t="shared" si="2"/>
        <v>0.28371598361062333</v>
      </c>
      <c r="M45" s="19">
        <v>57195.44</v>
      </c>
    </row>
    <row r="46" spans="1:13">
      <c r="A46" s="17" t="s">
        <v>8</v>
      </c>
      <c r="B46" s="17" t="s">
        <v>66</v>
      </c>
      <c r="C46" s="2" t="str">
        <f>VLOOKUP(B46,Hoja1!B:C,2,FALSE)</f>
        <v>Unidad de Régimen Interior</v>
      </c>
      <c r="D46" s="3" t="str">
        <f t="shared" si="0"/>
        <v>1</v>
      </c>
      <c r="E46" s="3" t="str">
        <f t="shared" si="1"/>
        <v>13</v>
      </c>
      <c r="F46" s="17" t="s">
        <v>70</v>
      </c>
      <c r="G46" s="18" t="s">
        <v>71</v>
      </c>
      <c r="H46" s="19">
        <v>15000</v>
      </c>
      <c r="I46" s="19">
        <v>0</v>
      </c>
      <c r="J46" s="19">
        <v>15000</v>
      </c>
      <c r="K46" s="19">
        <v>1076.55</v>
      </c>
      <c r="L46" s="9">
        <f t="shared" si="2"/>
        <v>7.177E-2</v>
      </c>
      <c r="M46" s="19">
        <v>1076.55</v>
      </c>
    </row>
    <row r="47" spans="1:13">
      <c r="A47" s="17" t="s">
        <v>8</v>
      </c>
      <c r="B47" s="17" t="s">
        <v>66</v>
      </c>
      <c r="C47" s="2" t="str">
        <f>VLOOKUP(B47,Hoja1!B:C,2,FALSE)</f>
        <v>Unidad de Régimen Interior</v>
      </c>
      <c r="D47" s="3" t="str">
        <f t="shared" si="0"/>
        <v>1</v>
      </c>
      <c r="E47" s="3" t="str">
        <f t="shared" si="1"/>
        <v>13</v>
      </c>
      <c r="F47" s="17" t="s">
        <v>72</v>
      </c>
      <c r="G47" s="18" t="s">
        <v>13</v>
      </c>
      <c r="H47" s="19">
        <v>182088</v>
      </c>
      <c r="I47" s="19">
        <v>0</v>
      </c>
      <c r="J47" s="19">
        <v>182088</v>
      </c>
      <c r="K47" s="19">
        <v>55753.66</v>
      </c>
      <c r="L47" s="9">
        <f t="shared" si="2"/>
        <v>0.30619074293748078</v>
      </c>
      <c r="M47" s="19">
        <v>55753.66</v>
      </c>
    </row>
    <row r="48" spans="1:13">
      <c r="A48" s="17" t="s">
        <v>8</v>
      </c>
      <c r="B48" s="17" t="s">
        <v>66</v>
      </c>
      <c r="C48" s="2" t="str">
        <f>VLOOKUP(B48,Hoja1!B:C,2,FALSE)</f>
        <v>Unidad de Régimen Interior</v>
      </c>
      <c r="D48" s="3" t="str">
        <f t="shared" si="0"/>
        <v>1</v>
      </c>
      <c r="E48" s="3" t="str">
        <f t="shared" si="1"/>
        <v>15</v>
      </c>
      <c r="F48" s="17" t="s">
        <v>75</v>
      </c>
      <c r="G48" s="18" t="s">
        <v>76</v>
      </c>
      <c r="H48" s="19">
        <v>15000</v>
      </c>
      <c r="I48" s="19">
        <v>0</v>
      </c>
      <c r="J48" s="19">
        <v>15000</v>
      </c>
      <c r="K48" s="19">
        <v>1523.25</v>
      </c>
      <c r="L48" s="9">
        <f t="shared" si="2"/>
        <v>0.10155</v>
      </c>
      <c r="M48" s="19">
        <v>1523.25</v>
      </c>
    </row>
    <row r="49" spans="1:13">
      <c r="A49" s="17" t="s">
        <v>8</v>
      </c>
      <c r="B49" s="17" t="s">
        <v>66</v>
      </c>
      <c r="C49" s="2" t="str">
        <f>VLOOKUP(B49,Hoja1!B:C,2,FALSE)</f>
        <v>Unidad de Régimen Interior</v>
      </c>
      <c r="D49" s="3" t="str">
        <f t="shared" si="0"/>
        <v>2</v>
      </c>
      <c r="E49" s="3" t="str">
        <f t="shared" si="1"/>
        <v>20</v>
      </c>
      <c r="F49" s="17" t="s">
        <v>54</v>
      </c>
      <c r="G49" s="18" t="s">
        <v>55</v>
      </c>
      <c r="H49" s="19">
        <v>6500</v>
      </c>
      <c r="I49" s="19">
        <v>0</v>
      </c>
      <c r="J49" s="19">
        <v>6500</v>
      </c>
      <c r="K49" s="19">
        <v>882.44</v>
      </c>
      <c r="L49" s="9">
        <f t="shared" si="2"/>
        <v>0.13576000000000002</v>
      </c>
      <c r="M49" s="19">
        <v>882.44</v>
      </c>
    </row>
    <row r="50" spans="1:13">
      <c r="A50" s="17" t="s">
        <v>8</v>
      </c>
      <c r="B50" s="17" t="s">
        <v>66</v>
      </c>
      <c r="C50" s="2" t="str">
        <f>VLOOKUP(B50,Hoja1!B:C,2,FALSE)</f>
        <v>Unidad de Régimen Interior</v>
      </c>
      <c r="D50" s="3" t="str">
        <f t="shared" si="0"/>
        <v>2</v>
      </c>
      <c r="E50" s="3" t="str">
        <f t="shared" si="1"/>
        <v>21</v>
      </c>
      <c r="F50" s="17" t="s">
        <v>56</v>
      </c>
      <c r="G50" s="18" t="s">
        <v>57</v>
      </c>
      <c r="H50" s="19">
        <v>15500</v>
      </c>
      <c r="I50" s="19">
        <v>0</v>
      </c>
      <c r="J50" s="19">
        <v>15500</v>
      </c>
      <c r="K50" s="19">
        <v>2139.06</v>
      </c>
      <c r="L50" s="9">
        <f t="shared" si="2"/>
        <v>0.13800387096774194</v>
      </c>
      <c r="M50" s="19">
        <v>2139.06</v>
      </c>
    </row>
    <row r="51" spans="1:13">
      <c r="A51" s="17" t="s">
        <v>8</v>
      </c>
      <c r="B51" s="17" t="s">
        <v>66</v>
      </c>
      <c r="C51" s="2" t="str">
        <f>VLOOKUP(B51,Hoja1!B:C,2,FALSE)</f>
        <v>Unidad de Régimen Interior</v>
      </c>
      <c r="D51" s="3" t="str">
        <f t="shared" si="0"/>
        <v>2</v>
      </c>
      <c r="E51" s="3" t="str">
        <f t="shared" si="1"/>
        <v>21</v>
      </c>
      <c r="F51" s="17" t="s">
        <v>77</v>
      </c>
      <c r="G51" s="18" t="s">
        <v>78</v>
      </c>
      <c r="H51" s="19">
        <v>7500</v>
      </c>
      <c r="I51" s="19">
        <v>0</v>
      </c>
      <c r="J51" s="19">
        <v>7500</v>
      </c>
      <c r="K51" s="19">
        <v>330.61</v>
      </c>
      <c r="L51" s="9">
        <f t="shared" si="2"/>
        <v>4.4081333333333333E-2</v>
      </c>
      <c r="M51" s="19">
        <v>330.61</v>
      </c>
    </row>
    <row r="52" spans="1:13">
      <c r="A52" s="17" t="s">
        <v>8</v>
      </c>
      <c r="B52" s="17" t="s">
        <v>66</v>
      </c>
      <c r="C52" s="2" t="str">
        <f>VLOOKUP(B52,Hoja1!B:C,2,FALSE)</f>
        <v>Unidad de Régimen Interior</v>
      </c>
      <c r="D52" s="3" t="str">
        <f t="shared" si="0"/>
        <v>2</v>
      </c>
      <c r="E52" s="3" t="str">
        <f t="shared" si="1"/>
        <v>22</v>
      </c>
      <c r="F52" s="17" t="s">
        <v>27</v>
      </c>
      <c r="G52" s="18" t="s">
        <v>28</v>
      </c>
      <c r="H52" s="19">
        <v>0</v>
      </c>
      <c r="I52" s="19">
        <v>115000</v>
      </c>
      <c r="J52" s="19">
        <v>115000</v>
      </c>
      <c r="K52" s="19">
        <v>0</v>
      </c>
      <c r="L52" s="9">
        <f t="shared" si="2"/>
        <v>0</v>
      </c>
      <c r="M52" s="19">
        <v>0</v>
      </c>
    </row>
    <row r="53" spans="1:13">
      <c r="A53" s="17" t="s">
        <v>8</v>
      </c>
      <c r="B53" s="17" t="s">
        <v>66</v>
      </c>
      <c r="C53" s="2" t="str">
        <f>VLOOKUP(B53,Hoja1!B:C,2,FALSE)</f>
        <v>Unidad de Régimen Interior</v>
      </c>
      <c r="D53" s="3" t="str">
        <f t="shared" si="0"/>
        <v>2</v>
      </c>
      <c r="E53" s="3" t="str">
        <f t="shared" si="1"/>
        <v>22</v>
      </c>
      <c r="F53" s="17" t="s">
        <v>79</v>
      </c>
      <c r="G53" s="18" t="s">
        <v>80</v>
      </c>
      <c r="H53" s="19">
        <v>9500</v>
      </c>
      <c r="I53" s="19">
        <v>0</v>
      </c>
      <c r="J53" s="19">
        <v>9500</v>
      </c>
      <c r="K53" s="19">
        <v>199.16</v>
      </c>
      <c r="L53" s="9">
        <f t="shared" si="2"/>
        <v>2.096421052631579E-2</v>
      </c>
      <c r="M53" s="19">
        <v>199.16</v>
      </c>
    </row>
    <row r="54" spans="1:13">
      <c r="A54" s="17" t="s">
        <v>8</v>
      </c>
      <c r="B54" s="17" t="s">
        <v>66</v>
      </c>
      <c r="C54" s="2" t="str">
        <f>VLOOKUP(B54,Hoja1!B:C,2,FALSE)</f>
        <v>Unidad de Régimen Interior</v>
      </c>
      <c r="D54" s="3" t="str">
        <f t="shared" si="0"/>
        <v>2</v>
      </c>
      <c r="E54" s="3" t="str">
        <f t="shared" si="1"/>
        <v>22</v>
      </c>
      <c r="F54" s="17" t="s">
        <v>81</v>
      </c>
      <c r="G54" s="18" t="s">
        <v>82</v>
      </c>
      <c r="H54" s="19">
        <v>14500</v>
      </c>
      <c r="I54" s="19">
        <v>0</v>
      </c>
      <c r="J54" s="19">
        <v>14500</v>
      </c>
      <c r="K54" s="19">
        <v>0</v>
      </c>
      <c r="L54" s="9">
        <f t="shared" si="2"/>
        <v>0</v>
      </c>
      <c r="M54" s="19">
        <v>0</v>
      </c>
    </row>
    <row r="55" spans="1:13">
      <c r="A55" s="17" t="s">
        <v>8</v>
      </c>
      <c r="B55" s="17" t="s">
        <v>66</v>
      </c>
      <c r="C55" s="2" t="str">
        <f>VLOOKUP(B55,Hoja1!B:C,2,FALSE)</f>
        <v>Unidad de Régimen Interior</v>
      </c>
      <c r="D55" s="3" t="str">
        <f t="shared" si="0"/>
        <v>2</v>
      </c>
      <c r="E55" s="3" t="str">
        <f t="shared" si="1"/>
        <v>22</v>
      </c>
      <c r="F55" s="17" t="s">
        <v>83</v>
      </c>
      <c r="G55" s="18" t="s">
        <v>84</v>
      </c>
      <c r="H55" s="19">
        <v>1500</v>
      </c>
      <c r="I55" s="19">
        <v>0</v>
      </c>
      <c r="J55" s="19">
        <v>1500</v>
      </c>
      <c r="K55" s="19">
        <v>0</v>
      </c>
      <c r="L55" s="9">
        <f t="shared" si="2"/>
        <v>0</v>
      </c>
      <c r="M55" s="19">
        <v>0</v>
      </c>
    </row>
    <row r="56" spans="1:13">
      <c r="A56" s="17" t="s">
        <v>8</v>
      </c>
      <c r="B56" s="17" t="s">
        <v>66</v>
      </c>
      <c r="C56" s="2" t="str">
        <f>VLOOKUP(B56,Hoja1!B:C,2,FALSE)</f>
        <v>Unidad de Régimen Interior</v>
      </c>
      <c r="D56" s="3" t="str">
        <f t="shared" si="0"/>
        <v>2</v>
      </c>
      <c r="E56" s="3" t="str">
        <f t="shared" si="1"/>
        <v>22</v>
      </c>
      <c r="F56" s="17" t="s">
        <v>85</v>
      </c>
      <c r="G56" s="18" t="s">
        <v>86</v>
      </c>
      <c r="H56" s="19">
        <v>2000</v>
      </c>
      <c r="I56" s="19">
        <v>0</v>
      </c>
      <c r="J56" s="19">
        <v>2000</v>
      </c>
      <c r="K56" s="19">
        <v>0</v>
      </c>
      <c r="L56" s="9">
        <f t="shared" si="2"/>
        <v>0</v>
      </c>
      <c r="M56" s="19">
        <v>0</v>
      </c>
    </row>
    <row r="57" spans="1:13">
      <c r="A57" s="17" t="s">
        <v>8</v>
      </c>
      <c r="B57" s="17" t="s">
        <v>66</v>
      </c>
      <c r="C57" s="2" t="str">
        <f>VLOOKUP(B57,Hoja1!B:C,2,FALSE)</f>
        <v>Unidad de Régimen Interior</v>
      </c>
      <c r="D57" s="3" t="str">
        <f t="shared" si="0"/>
        <v>2</v>
      </c>
      <c r="E57" s="3" t="str">
        <f t="shared" si="1"/>
        <v>22</v>
      </c>
      <c r="F57" s="17" t="s">
        <v>31</v>
      </c>
      <c r="G57" s="18" t="s">
        <v>32</v>
      </c>
      <c r="H57" s="19">
        <v>2350</v>
      </c>
      <c r="I57" s="19">
        <v>0</v>
      </c>
      <c r="J57" s="19">
        <v>2350</v>
      </c>
      <c r="K57" s="19">
        <v>0</v>
      </c>
      <c r="L57" s="9">
        <f t="shared" si="2"/>
        <v>0</v>
      </c>
      <c r="M57" s="19">
        <v>0</v>
      </c>
    </row>
    <row r="58" spans="1:13">
      <c r="A58" s="17" t="s">
        <v>8</v>
      </c>
      <c r="B58" s="17" t="s">
        <v>66</v>
      </c>
      <c r="C58" s="2" t="str">
        <f>VLOOKUP(B58,Hoja1!B:C,2,FALSE)</f>
        <v>Unidad de Régimen Interior</v>
      </c>
      <c r="D58" s="3" t="str">
        <f t="shared" si="0"/>
        <v>2</v>
      </c>
      <c r="E58" s="3" t="str">
        <f t="shared" si="1"/>
        <v>22</v>
      </c>
      <c r="F58" s="17" t="s">
        <v>33</v>
      </c>
      <c r="G58" s="18" t="s">
        <v>34</v>
      </c>
      <c r="H58" s="19">
        <v>17000</v>
      </c>
      <c r="I58" s="19">
        <v>0</v>
      </c>
      <c r="J58" s="19">
        <v>17000</v>
      </c>
      <c r="K58" s="19">
        <v>0</v>
      </c>
      <c r="L58" s="9">
        <f t="shared" si="2"/>
        <v>0</v>
      </c>
      <c r="M58" s="19">
        <v>0</v>
      </c>
    </row>
    <row r="59" spans="1:13">
      <c r="A59" s="17" t="s">
        <v>8</v>
      </c>
      <c r="B59" s="17" t="s">
        <v>66</v>
      </c>
      <c r="C59" s="2" t="str">
        <f>VLOOKUP(B59,Hoja1!B:C,2,FALSE)</f>
        <v>Unidad de Régimen Interior</v>
      </c>
      <c r="D59" s="3" t="str">
        <f t="shared" si="0"/>
        <v>2</v>
      </c>
      <c r="E59" s="3" t="str">
        <f t="shared" si="1"/>
        <v>22</v>
      </c>
      <c r="F59" s="17" t="s">
        <v>87</v>
      </c>
      <c r="G59" s="18" t="s">
        <v>88</v>
      </c>
      <c r="H59" s="19">
        <v>5225</v>
      </c>
      <c r="I59" s="19">
        <v>0</v>
      </c>
      <c r="J59" s="19">
        <v>5225</v>
      </c>
      <c r="K59" s="19">
        <v>0</v>
      </c>
      <c r="L59" s="9">
        <f t="shared" si="2"/>
        <v>0</v>
      </c>
      <c r="M59" s="19">
        <v>0</v>
      </c>
    </row>
    <row r="60" spans="1:13">
      <c r="A60" s="17" t="s">
        <v>8</v>
      </c>
      <c r="B60" s="17" t="s">
        <v>66</v>
      </c>
      <c r="C60" s="2" t="str">
        <f>VLOOKUP(B60,Hoja1!B:C,2,FALSE)</f>
        <v>Unidad de Régimen Interior</v>
      </c>
      <c r="D60" s="3" t="str">
        <f t="shared" si="0"/>
        <v>2</v>
      </c>
      <c r="E60" s="3" t="str">
        <f t="shared" si="1"/>
        <v>22</v>
      </c>
      <c r="F60" s="17" t="s">
        <v>89</v>
      </c>
      <c r="G60" s="18" t="s">
        <v>90</v>
      </c>
      <c r="H60" s="19">
        <v>1500</v>
      </c>
      <c r="I60" s="19">
        <v>0</v>
      </c>
      <c r="J60" s="19">
        <v>1500</v>
      </c>
      <c r="K60" s="19">
        <v>0</v>
      </c>
      <c r="L60" s="9">
        <f t="shared" si="2"/>
        <v>0</v>
      </c>
      <c r="M60" s="19">
        <v>0</v>
      </c>
    </row>
    <row r="61" spans="1:13">
      <c r="A61" s="17" t="s">
        <v>8</v>
      </c>
      <c r="B61" s="17" t="s">
        <v>66</v>
      </c>
      <c r="C61" s="2" t="str">
        <f>VLOOKUP(B61,Hoja1!B:C,2,FALSE)</f>
        <v>Unidad de Régimen Interior</v>
      </c>
      <c r="D61" s="3" t="str">
        <f t="shared" si="0"/>
        <v>2</v>
      </c>
      <c r="E61" s="3" t="str">
        <f t="shared" si="1"/>
        <v>22</v>
      </c>
      <c r="F61" s="17" t="s">
        <v>62</v>
      </c>
      <c r="G61" s="18" t="s">
        <v>63</v>
      </c>
      <c r="H61" s="19">
        <v>10500</v>
      </c>
      <c r="I61" s="19">
        <v>0</v>
      </c>
      <c r="J61" s="19">
        <v>10500</v>
      </c>
      <c r="K61" s="19">
        <v>2296.77</v>
      </c>
      <c r="L61" s="9">
        <f t="shared" si="2"/>
        <v>0.21873999999999999</v>
      </c>
      <c r="M61" s="19">
        <v>2296.77</v>
      </c>
    </row>
    <row r="62" spans="1:13">
      <c r="A62" s="17" t="s">
        <v>8</v>
      </c>
      <c r="B62" s="17" t="s">
        <v>66</v>
      </c>
      <c r="C62" s="2" t="str">
        <f>VLOOKUP(B62,Hoja1!B:C,2,FALSE)</f>
        <v>Unidad de Régimen Interior</v>
      </c>
      <c r="D62" s="3" t="str">
        <f t="shared" si="0"/>
        <v>2</v>
      </c>
      <c r="E62" s="3" t="str">
        <f t="shared" si="1"/>
        <v>22</v>
      </c>
      <c r="F62" s="17" t="s">
        <v>184</v>
      </c>
      <c r="G62" s="18" t="s">
        <v>185</v>
      </c>
      <c r="H62" s="19">
        <v>489000</v>
      </c>
      <c r="I62" s="19">
        <v>0</v>
      </c>
      <c r="J62" s="19">
        <v>489000</v>
      </c>
      <c r="K62" s="19">
        <v>0</v>
      </c>
      <c r="L62" s="9">
        <f t="shared" si="2"/>
        <v>0</v>
      </c>
      <c r="M62" s="19">
        <v>0</v>
      </c>
    </row>
    <row r="63" spans="1:13">
      <c r="A63" s="17" t="s">
        <v>8</v>
      </c>
      <c r="B63" s="17" t="s">
        <v>66</v>
      </c>
      <c r="C63" s="2" t="str">
        <f>VLOOKUP(B63,Hoja1!B:C,2,FALSE)</f>
        <v>Unidad de Régimen Interior</v>
      </c>
      <c r="D63" s="3" t="str">
        <f t="shared" si="0"/>
        <v>2</v>
      </c>
      <c r="E63" s="3" t="str">
        <f t="shared" si="1"/>
        <v>22</v>
      </c>
      <c r="F63" s="17" t="s">
        <v>64</v>
      </c>
      <c r="G63" s="18" t="s">
        <v>65</v>
      </c>
      <c r="H63" s="19">
        <v>4000</v>
      </c>
      <c r="I63" s="19">
        <v>0</v>
      </c>
      <c r="J63" s="19">
        <v>4000</v>
      </c>
      <c r="K63" s="19">
        <v>660</v>
      </c>
      <c r="L63" s="9">
        <f t="shared" si="2"/>
        <v>0.16500000000000001</v>
      </c>
      <c r="M63" s="19">
        <v>660</v>
      </c>
    </row>
    <row r="64" spans="1:13">
      <c r="A64" s="17" t="s">
        <v>8</v>
      </c>
      <c r="B64" s="17" t="s">
        <v>66</v>
      </c>
      <c r="C64" s="2" t="str">
        <f>VLOOKUP(B64,Hoja1!B:C,2,FALSE)</f>
        <v>Unidad de Régimen Interior</v>
      </c>
      <c r="D64" s="3" t="str">
        <f t="shared" si="0"/>
        <v>2</v>
      </c>
      <c r="E64" s="3" t="str">
        <f t="shared" si="1"/>
        <v>23</v>
      </c>
      <c r="F64" s="17" t="s">
        <v>39</v>
      </c>
      <c r="G64" s="18" t="s">
        <v>40</v>
      </c>
      <c r="H64" s="19">
        <v>1300</v>
      </c>
      <c r="I64" s="19">
        <v>0</v>
      </c>
      <c r="J64" s="19">
        <v>1300</v>
      </c>
      <c r="K64" s="19">
        <v>112.2</v>
      </c>
      <c r="L64" s="9">
        <f t="shared" si="2"/>
        <v>8.6307692307692307E-2</v>
      </c>
      <c r="M64" s="19">
        <v>56.1</v>
      </c>
    </row>
    <row r="65" spans="1:13">
      <c r="A65" s="17" t="s">
        <v>8</v>
      </c>
      <c r="B65" s="17" t="s">
        <v>66</v>
      </c>
      <c r="C65" s="2" t="str">
        <f>VLOOKUP(B65,Hoja1!B:C,2,FALSE)</f>
        <v>Unidad de Régimen Interior</v>
      </c>
      <c r="D65" s="3" t="str">
        <f t="shared" si="0"/>
        <v>2</v>
      </c>
      <c r="E65" s="3" t="str">
        <f t="shared" si="1"/>
        <v>23</v>
      </c>
      <c r="F65" s="17" t="s">
        <v>43</v>
      </c>
      <c r="G65" s="18" t="s">
        <v>44</v>
      </c>
      <c r="H65" s="19">
        <v>1300</v>
      </c>
      <c r="I65" s="19">
        <v>0</v>
      </c>
      <c r="J65" s="19">
        <v>1300</v>
      </c>
      <c r="K65" s="19">
        <v>0</v>
      </c>
      <c r="L65" s="9">
        <f t="shared" si="2"/>
        <v>0</v>
      </c>
      <c r="M65" s="19">
        <v>0</v>
      </c>
    </row>
    <row r="66" spans="1:13">
      <c r="A66" s="17" t="s">
        <v>8</v>
      </c>
      <c r="B66" s="17" t="s">
        <v>91</v>
      </c>
      <c r="C66" s="2" t="str">
        <f>VLOOKUP(B66,Hoja1!B:C,2,FALSE)</f>
        <v>Imprenta Municipal</v>
      </c>
      <c r="D66" s="3" t="str">
        <f t="shared" si="0"/>
        <v>1</v>
      </c>
      <c r="E66" s="3" t="str">
        <f t="shared" si="1"/>
        <v>12</v>
      </c>
      <c r="F66" s="17" t="s">
        <v>67</v>
      </c>
      <c r="G66" s="18" t="s">
        <v>68</v>
      </c>
      <c r="H66" s="19">
        <v>7755</v>
      </c>
      <c r="I66" s="19">
        <v>0</v>
      </c>
      <c r="J66" s="19">
        <v>7755</v>
      </c>
      <c r="K66" s="19">
        <v>2215.84</v>
      </c>
      <c r="L66" s="9">
        <f t="shared" si="2"/>
        <v>0.28573049645390075</v>
      </c>
      <c r="M66" s="19">
        <v>2215.84</v>
      </c>
    </row>
    <row r="67" spans="1:13">
      <c r="A67" s="17" t="s">
        <v>8</v>
      </c>
      <c r="B67" s="17" t="s">
        <v>91</v>
      </c>
      <c r="C67" s="2" t="str">
        <f>VLOOKUP(B67,Hoja1!B:C,2,FALSE)</f>
        <v>Imprenta Municipal</v>
      </c>
      <c r="D67" s="3" t="str">
        <f t="shared" ref="D67:D130" si="3">LEFT(F67,1)</f>
        <v>1</v>
      </c>
      <c r="E67" s="3" t="str">
        <f t="shared" ref="E67:E130" si="4">LEFT(F67,2)</f>
        <v>12</v>
      </c>
      <c r="F67" s="17" t="s">
        <v>19</v>
      </c>
      <c r="G67" s="18" t="s">
        <v>20</v>
      </c>
      <c r="H67" s="19">
        <v>2477</v>
      </c>
      <c r="I67" s="19">
        <v>0</v>
      </c>
      <c r="J67" s="19">
        <v>2477</v>
      </c>
      <c r="K67" s="19">
        <v>721.33</v>
      </c>
      <c r="L67" s="9">
        <f t="shared" ref="L67:L130" si="5">IF(J67=0," ",K67/J67)</f>
        <v>0.29121114251110214</v>
      </c>
      <c r="M67" s="19">
        <v>721.33</v>
      </c>
    </row>
    <row r="68" spans="1:13">
      <c r="A68" s="17" t="s">
        <v>8</v>
      </c>
      <c r="B68" s="17" t="s">
        <v>91</v>
      </c>
      <c r="C68" s="2" t="str">
        <f>VLOOKUP(B68,Hoja1!B:C,2,FALSE)</f>
        <v>Imprenta Municipal</v>
      </c>
      <c r="D68" s="3" t="str">
        <f t="shared" si="3"/>
        <v>1</v>
      </c>
      <c r="E68" s="3" t="str">
        <f t="shared" si="4"/>
        <v>12</v>
      </c>
      <c r="F68" s="17" t="s">
        <v>21</v>
      </c>
      <c r="G68" s="18" t="s">
        <v>22</v>
      </c>
      <c r="H68" s="19">
        <v>3678</v>
      </c>
      <c r="I68" s="19">
        <v>0</v>
      </c>
      <c r="J68" s="19">
        <v>3678</v>
      </c>
      <c r="K68" s="19">
        <v>1050.72</v>
      </c>
      <c r="L68" s="9">
        <f t="shared" si="5"/>
        <v>0.28567699836867866</v>
      </c>
      <c r="M68" s="19">
        <v>1050.72</v>
      </c>
    </row>
    <row r="69" spans="1:13">
      <c r="A69" s="17" t="s">
        <v>8</v>
      </c>
      <c r="B69" s="17" t="s">
        <v>91</v>
      </c>
      <c r="C69" s="2" t="str">
        <f>VLOOKUP(B69,Hoja1!B:C,2,FALSE)</f>
        <v>Imprenta Municipal</v>
      </c>
      <c r="D69" s="3" t="str">
        <f t="shared" si="3"/>
        <v>1</v>
      </c>
      <c r="E69" s="3" t="str">
        <f t="shared" si="4"/>
        <v>12</v>
      </c>
      <c r="F69" s="17" t="s">
        <v>23</v>
      </c>
      <c r="G69" s="18" t="s">
        <v>24</v>
      </c>
      <c r="H69" s="19">
        <v>9423</v>
      </c>
      <c r="I69" s="19">
        <v>0</v>
      </c>
      <c r="J69" s="19">
        <v>9423</v>
      </c>
      <c r="K69" s="19">
        <v>2692.32</v>
      </c>
      <c r="L69" s="9">
        <f t="shared" si="5"/>
        <v>0.28571792422795289</v>
      </c>
      <c r="M69" s="19">
        <v>2692.32</v>
      </c>
    </row>
    <row r="70" spans="1:13">
      <c r="A70" s="17" t="s">
        <v>8</v>
      </c>
      <c r="B70" s="17" t="s">
        <v>91</v>
      </c>
      <c r="C70" s="2" t="str">
        <f>VLOOKUP(B70,Hoja1!B:C,2,FALSE)</f>
        <v>Imprenta Municipal</v>
      </c>
      <c r="D70" s="3" t="str">
        <f t="shared" si="3"/>
        <v>1</v>
      </c>
      <c r="E70" s="3" t="str">
        <f t="shared" si="4"/>
        <v>12</v>
      </c>
      <c r="F70" s="17" t="s">
        <v>25</v>
      </c>
      <c r="G70" s="18" t="s">
        <v>26</v>
      </c>
      <c r="H70" s="19">
        <v>3975</v>
      </c>
      <c r="I70" s="19">
        <v>0</v>
      </c>
      <c r="J70" s="19">
        <v>3975</v>
      </c>
      <c r="K70" s="19">
        <v>1157.52</v>
      </c>
      <c r="L70" s="9">
        <f t="shared" si="5"/>
        <v>0.29120000000000001</v>
      </c>
      <c r="M70" s="19">
        <v>1157.52</v>
      </c>
    </row>
    <row r="71" spans="1:13">
      <c r="A71" s="17" t="s">
        <v>8</v>
      </c>
      <c r="B71" s="17" t="s">
        <v>91</v>
      </c>
      <c r="C71" s="2" t="str">
        <f>VLOOKUP(B71,Hoja1!B:C,2,FALSE)</f>
        <v>Imprenta Municipal</v>
      </c>
      <c r="D71" s="3" t="str">
        <f t="shared" si="3"/>
        <v>1</v>
      </c>
      <c r="E71" s="3" t="str">
        <f t="shared" si="4"/>
        <v>13</v>
      </c>
      <c r="F71" s="17" t="s">
        <v>69</v>
      </c>
      <c r="G71" s="18" t="s">
        <v>11</v>
      </c>
      <c r="H71" s="19">
        <v>78620</v>
      </c>
      <c r="I71" s="19">
        <v>0</v>
      </c>
      <c r="J71" s="19">
        <v>78620</v>
      </c>
      <c r="K71" s="19">
        <v>16708.099999999999</v>
      </c>
      <c r="L71" s="9">
        <f t="shared" si="5"/>
        <v>0.21251717120325614</v>
      </c>
      <c r="M71" s="19">
        <v>16708.099999999999</v>
      </c>
    </row>
    <row r="72" spans="1:13">
      <c r="A72" s="17" t="s">
        <v>8</v>
      </c>
      <c r="B72" s="17" t="s">
        <v>91</v>
      </c>
      <c r="C72" s="2" t="str">
        <f>VLOOKUP(B72,Hoja1!B:C,2,FALSE)</f>
        <v>Imprenta Municipal</v>
      </c>
      <c r="D72" s="3" t="str">
        <f t="shared" si="3"/>
        <v>1</v>
      </c>
      <c r="E72" s="3" t="str">
        <f t="shared" si="4"/>
        <v>13</v>
      </c>
      <c r="F72" s="17" t="s">
        <v>72</v>
      </c>
      <c r="G72" s="18" t="s">
        <v>13</v>
      </c>
      <c r="H72" s="19">
        <v>77329</v>
      </c>
      <c r="I72" s="19">
        <v>0</v>
      </c>
      <c r="J72" s="19">
        <v>77329</v>
      </c>
      <c r="K72" s="19">
        <v>15572.61</v>
      </c>
      <c r="L72" s="9">
        <f t="shared" si="5"/>
        <v>0.20138124119023912</v>
      </c>
      <c r="M72" s="19">
        <v>15572.61</v>
      </c>
    </row>
    <row r="73" spans="1:13">
      <c r="A73" s="17" t="s">
        <v>8</v>
      </c>
      <c r="B73" s="17" t="s">
        <v>91</v>
      </c>
      <c r="C73" s="2" t="str">
        <f>VLOOKUP(B73,Hoja1!B:C,2,FALSE)</f>
        <v>Imprenta Municipal</v>
      </c>
      <c r="D73" s="3" t="str">
        <f t="shared" si="3"/>
        <v>2</v>
      </c>
      <c r="E73" s="3" t="str">
        <f t="shared" si="4"/>
        <v>20</v>
      </c>
      <c r="F73" s="17" t="s">
        <v>54</v>
      </c>
      <c r="G73" s="18" t="s">
        <v>55</v>
      </c>
      <c r="H73" s="19">
        <v>0</v>
      </c>
      <c r="I73" s="19">
        <v>4500</v>
      </c>
      <c r="J73" s="19">
        <v>4500</v>
      </c>
      <c r="K73" s="19">
        <v>0</v>
      </c>
      <c r="L73" s="9">
        <f t="shared" si="5"/>
        <v>0</v>
      </c>
      <c r="M73" s="19">
        <v>0</v>
      </c>
    </row>
    <row r="74" spans="1:13">
      <c r="A74" s="17" t="s">
        <v>8</v>
      </c>
      <c r="B74" s="17" t="s">
        <v>91</v>
      </c>
      <c r="C74" s="2" t="str">
        <f>VLOOKUP(B74,Hoja1!B:C,2,FALSE)</f>
        <v>Imprenta Municipal</v>
      </c>
      <c r="D74" s="3" t="str">
        <f t="shared" si="3"/>
        <v>2</v>
      </c>
      <c r="E74" s="3" t="str">
        <f t="shared" si="4"/>
        <v>21</v>
      </c>
      <c r="F74" s="17" t="s">
        <v>56</v>
      </c>
      <c r="G74" s="18" t="s">
        <v>57</v>
      </c>
      <c r="H74" s="19">
        <v>14000</v>
      </c>
      <c r="I74" s="19">
        <v>0</v>
      </c>
      <c r="J74" s="19">
        <v>14000</v>
      </c>
      <c r="K74" s="19">
        <v>3246.18</v>
      </c>
      <c r="L74" s="9">
        <f t="shared" si="5"/>
        <v>0.23186999999999999</v>
      </c>
      <c r="M74" s="19">
        <v>3246.18</v>
      </c>
    </row>
    <row r="75" spans="1:13">
      <c r="A75" s="17" t="s">
        <v>8</v>
      </c>
      <c r="B75" s="17" t="s">
        <v>91</v>
      </c>
      <c r="C75" s="2" t="str">
        <f>VLOOKUP(B75,Hoja1!B:C,2,FALSE)</f>
        <v>Imprenta Municipal</v>
      </c>
      <c r="D75" s="3" t="str">
        <f t="shared" si="3"/>
        <v>2</v>
      </c>
      <c r="E75" s="3" t="str">
        <f t="shared" si="4"/>
        <v>21</v>
      </c>
      <c r="F75" s="17" t="s">
        <v>77</v>
      </c>
      <c r="G75" s="18" t="s">
        <v>78</v>
      </c>
      <c r="H75" s="19">
        <v>800</v>
      </c>
      <c r="I75" s="19">
        <v>0</v>
      </c>
      <c r="J75" s="19">
        <v>800</v>
      </c>
      <c r="K75" s="19">
        <v>0</v>
      </c>
      <c r="L75" s="9">
        <f t="shared" si="5"/>
        <v>0</v>
      </c>
      <c r="M75" s="19">
        <v>0</v>
      </c>
    </row>
    <row r="76" spans="1:13">
      <c r="A76" s="17" t="s">
        <v>8</v>
      </c>
      <c r="B76" s="17" t="s">
        <v>91</v>
      </c>
      <c r="C76" s="2" t="str">
        <f>VLOOKUP(B76,Hoja1!B:C,2,FALSE)</f>
        <v>Imprenta Municipal</v>
      </c>
      <c r="D76" s="3" t="str">
        <f t="shared" si="3"/>
        <v>2</v>
      </c>
      <c r="E76" s="3" t="str">
        <f t="shared" si="4"/>
        <v>22</v>
      </c>
      <c r="F76" s="17" t="s">
        <v>92</v>
      </c>
      <c r="G76" s="18" t="s">
        <v>93</v>
      </c>
      <c r="H76" s="19">
        <v>6200</v>
      </c>
      <c r="I76" s="19">
        <v>0</v>
      </c>
      <c r="J76" s="19">
        <v>6200</v>
      </c>
      <c r="K76" s="19">
        <v>1920.91</v>
      </c>
      <c r="L76" s="9">
        <f t="shared" si="5"/>
        <v>0.30982419354838708</v>
      </c>
      <c r="M76" s="19">
        <v>1920.91</v>
      </c>
    </row>
    <row r="77" spans="1:13">
      <c r="A77" s="17" t="s">
        <v>8</v>
      </c>
      <c r="B77" s="17" t="s">
        <v>91</v>
      </c>
      <c r="C77" s="2" t="str">
        <f>VLOOKUP(B77,Hoja1!B:C,2,FALSE)</f>
        <v>Imprenta Municipal</v>
      </c>
      <c r="D77" s="3" t="str">
        <f t="shared" si="3"/>
        <v>2</v>
      </c>
      <c r="E77" s="3" t="str">
        <f t="shared" si="4"/>
        <v>22</v>
      </c>
      <c r="F77" s="17" t="s">
        <v>81</v>
      </c>
      <c r="G77" s="18" t="s">
        <v>82</v>
      </c>
      <c r="H77" s="19">
        <v>3000</v>
      </c>
      <c r="I77" s="19">
        <v>0</v>
      </c>
      <c r="J77" s="19">
        <v>3000</v>
      </c>
      <c r="K77" s="19">
        <v>0</v>
      </c>
      <c r="L77" s="9">
        <f t="shared" si="5"/>
        <v>0</v>
      </c>
      <c r="M77" s="19">
        <v>0</v>
      </c>
    </row>
    <row r="78" spans="1:13">
      <c r="A78" s="17" t="s">
        <v>8</v>
      </c>
      <c r="B78" s="17" t="s">
        <v>91</v>
      </c>
      <c r="C78" s="2" t="str">
        <f>VLOOKUP(B78,Hoja1!B:C,2,FALSE)</f>
        <v>Imprenta Municipal</v>
      </c>
      <c r="D78" s="3" t="str">
        <f t="shared" si="3"/>
        <v>2</v>
      </c>
      <c r="E78" s="3" t="str">
        <f t="shared" si="4"/>
        <v>22</v>
      </c>
      <c r="F78" s="17" t="s">
        <v>85</v>
      </c>
      <c r="G78" s="18" t="s">
        <v>86</v>
      </c>
      <c r="H78" s="19">
        <v>118245</v>
      </c>
      <c r="I78" s="19">
        <v>-4500</v>
      </c>
      <c r="J78" s="19">
        <v>113745</v>
      </c>
      <c r="K78" s="19">
        <v>9836.7999999999993</v>
      </c>
      <c r="L78" s="9">
        <f t="shared" si="5"/>
        <v>8.6481164007209108E-2</v>
      </c>
      <c r="M78" s="19">
        <v>9836.7999999999993</v>
      </c>
    </row>
    <row r="79" spans="1:13">
      <c r="A79" s="17" t="s">
        <v>8</v>
      </c>
      <c r="B79" s="17" t="s">
        <v>91</v>
      </c>
      <c r="C79" s="2" t="str">
        <f>VLOOKUP(B79,Hoja1!B:C,2,FALSE)</f>
        <v>Imprenta Municipal</v>
      </c>
      <c r="D79" s="3" t="str">
        <f t="shared" si="3"/>
        <v>2</v>
      </c>
      <c r="E79" s="3" t="str">
        <f t="shared" si="4"/>
        <v>22</v>
      </c>
      <c r="F79" s="17" t="s">
        <v>62</v>
      </c>
      <c r="G79" s="18" t="s">
        <v>63</v>
      </c>
      <c r="H79" s="19">
        <v>3500</v>
      </c>
      <c r="I79" s="19">
        <v>0</v>
      </c>
      <c r="J79" s="19">
        <v>3500</v>
      </c>
      <c r="K79" s="19">
        <v>5781.36</v>
      </c>
      <c r="L79" s="9">
        <f t="shared" si="5"/>
        <v>1.6518171428571429</v>
      </c>
      <c r="M79" s="19">
        <v>5781.36</v>
      </c>
    </row>
    <row r="80" spans="1:13">
      <c r="A80" s="17" t="s">
        <v>8</v>
      </c>
      <c r="B80" s="17" t="s">
        <v>91</v>
      </c>
      <c r="C80" s="2" t="str">
        <f>VLOOKUP(B80,Hoja1!B:C,2,FALSE)</f>
        <v>Imprenta Municipal</v>
      </c>
      <c r="D80" s="3" t="str">
        <f t="shared" si="3"/>
        <v>6</v>
      </c>
      <c r="E80" s="3" t="str">
        <f t="shared" si="4"/>
        <v>62</v>
      </c>
      <c r="F80" s="17" t="s">
        <v>97</v>
      </c>
      <c r="G80" s="18" t="s">
        <v>98</v>
      </c>
      <c r="H80" s="19">
        <v>183920</v>
      </c>
      <c r="I80" s="19">
        <v>0</v>
      </c>
      <c r="J80" s="19">
        <v>183920</v>
      </c>
      <c r="K80" s="19">
        <v>0</v>
      </c>
      <c r="L80" s="9">
        <f t="shared" si="5"/>
        <v>0</v>
      </c>
      <c r="M80" s="19">
        <v>0</v>
      </c>
    </row>
    <row r="81" spans="1:13">
      <c r="A81" s="17" t="s">
        <v>8</v>
      </c>
      <c r="B81" s="17" t="s">
        <v>94</v>
      </c>
      <c r="C81" s="2" t="str">
        <f>VLOOKUP(B81,Hoja1!B:C,2,FALSE)</f>
        <v>Archivo Municipal</v>
      </c>
      <c r="D81" s="3" t="str">
        <f t="shared" si="3"/>
        <v>1</v>
      </c>
      <c r="E81" s="3" t="str">
        <f t="shared" si="4"/>
        <v>12</v>
      </c>
      <c r="F81" s="17" t="s">
        <v>48</v>
      </c>
      <c r="G81" s="18" t="s">
        <v>49</v>
      </c>
      <c r="H81" s="19">
        <v>14824</v>
      </c>
      <c r="I81" s="19">
        <v>0</v>
      </c>
      <c r="J81" s="19">
        <v>14824</v>
      </c>
      <c r="K81" s="19">
        <v>4480.6000000000004</v>
      </c>
      <c r="L81" s="9">
        <f t="shared" si="5"/>
        <v>0.30225310307609282</v>
      </c>
      <c r="M81" s="19">
        <v>4480.6000000000004</v>
      </c>
    </row>
    <row r="82" spans="1:13">
      <c r="A82" s="17" t="s">
        <v>8</v>
      </c>
      <c r="B82" s="17" t="s">
        <v>94</v>
      </c>
      <c r="C82" s="2" t="str">
        <f>VLOOKUP(B82,Hoja1!B:C,2,FALSE)</f>
        <v>Archivo Municipal</v>
      </c>
      <c r="D82" s="3" t="str">
        <f t="shared" si="3"/>
        <v>1</v>
      </c>
      <c r="E82" s="3" t="str">
        <f t="shared" si="4"/>
        <v>12</v>
      </c>
      <c r="F82" s="17" t="s">
        <v>50</v>
      </c>
      <c r="G82" s="18" t="s">
        <v>51</v>
      </c>
      <c r="H82" s="19">
        <v>52142</v>
      </c>
      <c r="I82" s="19">
        <v>0</v>
      </c>
      <c r="J82" s="19">
        <v>52142</v>
      </c>
      <c r="K82" s="19">
        <v>14334.84</v>
      </c>
      <c r="L82" s="9">
        <f t="shared" si="5"/>
        <v>0.27491925894672242</v>
      </c>
      <c r="M82" s="19">
        <v>14334.84</v>
      </c>
    </row>
    <row r="83" spans="1:13">
      <c r="A83" s="17" t="s">
        <v>8</v>
      </c>
      <c r="B83" s="17" t="s">
        <v>94</v>
      </c>
      <c r="C83" s="2" t="str">
        <f>VLOOKUP(B83,Hoja1!B:C,2,FALSE)</f>
        <v>Archivo Municipal</v>
      </c>
      <c r="D83" s="3" t="str">
        <f t="shared" si="3"/>
        <v>1</v>
      </c>
      <c r="E83" s="3" t="str">
        <f t="shared" si="4"/>
        <v>12</v>
      </c>
      <c r="F83" s="17" t="s">
        <v>17</v>
      </c>
      <c r="G83" s="18" t="s">
        <v>18</v>
      </c>
      <c r="H83" s="19">
        <v>9984</v>
      </c>
      <c r="I83" s="19">
        <v>0</v>
      </c>
      <c r="J83" s="19">
        <v>9984</v>
      </c>
      <c r="K83" s="19">
        <v>2908.92</v>
      </c>
      <c r="L83" s="9">
        <f t="shared" si="5"/>
        <v>0.29135817307692308</v>
      </c>
      <c r="M83" s="19">
        <v>2908.92</v>
      </c>
    </row>
    <row r="84" spans="1:13">
      <c r="A84" s="17" t="s">
        <v>8</v>
      </c>
      <c r="B84" s="17" t="s">
        <v>94</v>
      </c>
      <c r="C84" s="2" t="str">
        <f>VLOOKUP(B84,Hoja1!B:C,2,FALSE)</f>
        <v>Archivo Municipal</v>
      </c>
      <c r="D84" s="3" t="str">
        <f t="shared" si="3"/>
        <v>1</v>
      </c>
      <c r="E84" s="3" t="str">
        <f t="shared" si="4"/>
        <v>12</v>
      </c>
      <c r="F84" s="17" t="s">
        <v>52</v>
      </c>
      <c r="G84" s="18" t="s">
        <v>53</v>
      </c>
      <c r="H84" s="19">
        <v>8462</v>
      </c>
      <c r="I84" s="19">
        <v>0</v>
      </c>
      <c r="J84" s="19">
        <v>8462</v>
      </c>
      <c r="K84" s="19">
        <v>2421</v>
      </c>
      <c r="L84" s="9">
        <f t="shared" si="5"/>
        <v>0.28610257622311508</v>
      </c>
      <c r="M84" s="19">
        <v>2421</v>
      </c>
    </row>
    <row r="85" spans="1:13">
      <c r="A85" s="17" t="s">
        <v>8</v>
      </c>
      <c r="B85" s="17" t="s">
        <v>94</v>
      </c>
      <c r="C85" s="2" t="str">
        <f>VLOOKUP(B85,Hoja1!B:C,2,FALSE)</f>
        <v>Archivo Municipal</v>
      </c>
      <c r="D85" s="3" t="str">
        <f t="shared" si="3"/>
        <v>1</v>
      </c>
      <c r="E85" s="3" t="str">
        <f t="shared" si="4"/>
        <v>12</v>
      </c>
      <c r="F85" s="17" t="s">
        <v>19</v>
      </c>
      <c r="G85" s="18" t="s">
        <v>20</v>
      </c>
      <c r="H85" s="19">
        <v>26922</v>
      </c>
      <c r="I85" s="19">
        <v>0</v>
      </c>
      <c r="J85" s="19">
        <v>26922</v>
      </c>
      <c r="K85" s="19">
        <v>7809.36</v>
      </c>
      <c r="L85" s="9">
        <f t="shared" si="5"/>
        <v>0.29007354579897482</v>
      </c>
      <c r="M85" s="19">
        <v>7809.36</v>
      </c>
    </row>
    <row r="86" spans="1:13">
      <c r="A86" s="17" t="s">
        <v>8</v>
      </c>
      <c r="B86" s="17" t="s">
        <v>94</v>
      </c>
      <c r="C86" s="2" t="str">
        <f>VLOOKUP(B86,Hoja1!B:C,2,FALSE)</f>
        <v>Archivo Municipal</v>
      </c>
      <c r="D86" s="3" t="str">
        <f t="shared" si="3"/>
        <v>1</v>
      </c>
      <c r="E86" s="3" t="str">
        <f t="shared" si="4"/>
        <v>12</v>
      </c>
      <c r="F86" s="17" t="s">
        <v>21</v>
      </c>
      <c r="G86" s="18" t="s">
        <v>22</v>
      </c>
      <c r="H86" s="19">
        <v>48638</v>
      </c>
      <c r="I86" s="19">
        <v>0</v>
      </c>
      <c r="J86" s="19">
        <v>48638</v>
      </c>
      <c r="K86" s="19">
        <v>13363.76</v>
      </c>
      <c r="L86" s="9">
        <f t="shared" si="5"/>
        <v>0.27475965294625604</v>
      </c>
      <c r="M86" s="19">
        <v>13363.76</v>
      </c>
    </row>
    <row r="87" spans="1:13">
      <c r="A87" s="17" t="s">
        <v>8</v>
      </c>
      <c r="B87" s="17" t="s">
        <v>94</v>
      </c>
      <c r="C87" s="2" t="str">
        <f>VLOOKUP(B87,Hoja1!B:C,2,FALSE)</f>
        <v>Archivo Municipal</v>
      </c>
      <c r="D87" s="3" t="str">
        <f t="shared" si="3"/>
        <v>1</v>
      </c>
      <c r="E87" s="3" t="str">
        <f t="shared" si="4"/>
        <v>12</v>
      </c>
      <c r="F87" s="17" t="s">
        <v>23</v>
      </c>
      <c r="G87" s="18" t="s">
        <v>24</v>
      </c>
      <c r="H87" s="19">
        <v>110163</v>
      </c>
      <c r="I87" s="19">
        <v>0</v>
      </c>
      <c r="J87" s="19">
        <v>110163</v>
      </c>
      <c r="K87" s="19">
        <v>30199.84</v>
      </c>
      <c r="L87" s="9">
        <f t="shared" si="5"/>
        <v>0.27413777765674502</v>
      </c>
      <c r="M87" s="19">
        <v>30199.84</v>
      </c>
    </row>
    <row r="88" spans="1:13">
      <c r="A88" s="17" t="s">
        <v>8</v>
      </c>
      <c r="B88" s="17" t="s">
        <v>94</v>
      </c>
      <c r="C88" s="2" t="str">
        <f>VLOOKUP(B88,Hoja1!B:C,2,FALSE)</f>
        <v>Archivo Municipal</v>
      </c>
      <c r="D88" s="3" t="str">
        <f t="shared" si="3"/>
        <v>1</v>
      </c>
      <c r="E88" s="3" t="str">
        <f t="shared" si="4"/>
        <v>12</v>
      </c>
      <c r="F88" s="17" t="s">
        <v>25</v>
      </c>
      <c r="G88" s="18" t="s">
        <v>26</v>
      </c>
      <c r="H88" s="19">
        <v>13878</v>
      </c>
      <c r="I88" s="19">
        <v>0</v>
      </c>
      <c r="J88" s="19">
        <v>13878</v>
      </c>
      <c r="K88" s="19">
        <v>3615.8</v>
      </c>
      <c r="L88" s="9">
        <f t="shared" si="5"/>
        <v>0.26054186482202046</v>
      </c>
      <c r="M88" s="19">
        <v>3615.8</v>
      </c>
    </row>
    <row r="89" spans="1:13">
      <c r="A89" s="17" t="s">
        <v>8</v>
      </c>
      <c r="B89" s="17" t="s">
        <v>94</v>
      </c>
      <c r="C89" s="2" t="str">
        <f>VLOOKUP(B89,Hoja1!B:C,2,FALSE)</f>
        <v>Archivo Municipal</v>
      </c>
      <c r="D89" s="3" t="str">
        <f t="shared" si="3"/>
        <v>1</v>
      </c>
      <c r="E89" s="3" t="str">
        <f t="shared" si="4"/>
        <v>13</v>
      </c>
      <c r="F89" s="17" t="s">
        <v>69</v>
      </c>
      <c r="G89" s="18" t="s">
        <v>11</v>
      </c>
      <c r="H89" s="19">
        <v>12072</v>
      </c>
      <c r="I89" s="19">
        <v>0</v>
      </c>
      <c r="J89" s="19">
        <v>12072</v>
      </c>
      <c r="K89" s="19">
        <v>3449.12</v>
      </c>
      <c r="L89" s="9">
        <f t="shared" si="5"/>
        <v>0.28571239231278994</v>
      </c>
      <c r="M89" s="19">
        <v>3449.12</v>
      </c>
    </row>
    <row r="90" spans="1:13">
      <c r="A90" s="17" t="s">
        <v>8</v>
      </c>
      <c r="B90" s="17" t="s">
        <v>94</v>
      </c>
      <c r="C90" s="2" t="str">
        <f>VLOOKUP(B90,Hoja1!B:C,2,FALSE)</f>
        <v>Archivo Municipal</v>
      </c>
      <c r="D90" s="3" t="str">
        <f t="shared" si="3"/>
        <v>1</v>
      </c>
      <c r="E90" s="3" t="str">
        <f t="shared" si="4"/>
        <v>13</v>
      </c>
      <c r="F90" s="17" t="s">
        <v>72</v>
      </c>
      <c r="G90" s="18" t="s">
        <v>13</v>
      </c>
      <c r="H90" s="19">
        <v>12742</v>
      </c>
      <c r="I90" s="19">
        <v>0</v>
      </c>
      <c r="J90" s="19">
        <v>12742</v>
      </c>
      <c r="K90" s="19">
        <v>3868.99</v>
      </c>
      <c r="L90" s="9">
        <f t="shared" si="5"/>
        <v>0.30364071574321139</v>
      </c>
      <c r="M90" s="19">
        <v>3868.99</v>
      </c>
    </row>
    <row r="91" spans="1:13">
      <c r="A91" s="17" t="s">
        <v>8</v>
      </c>
      <c r="B91" s="17" t="s">
        <v>94</v>
      </c>
      <c r="C91" s="2" t="str">
        <f>VLOOKUP(B91,Hoja1!B:C,2,FALSE)</f>
        <v>Archivo Municipal</v>
      </c>
      <c r="D91" s="3" t="str">
        <f t="shared" si="3"/>
        <v>1</v>
      </c>
      <c r="E91" s="3" t="str">
        <f t="shared" si="4"/>
        <v>13</v>
      </c>
      <c r="F91" s="17" t="s">
        <v>73</v>
      </c>
      <c r="G91" s="18" t="s">
        <v>74</v>
      </c>
      <c r="H91" s="19">
        <v>45000</v>
      </c>
      <c r="I91" s="19">
        <v>0</v>
      </c>
      <c r="J91" s="19">
        <v>45000</v>
      </c>
      <c r="K91" s="19">
        <v>0</v>
      </c>
      <c r="L91" s="9">
        <f t="shared" si="5"/>
        <v>0</v>
      </c>
      <c r="M91" s="19">
        <v>0</v>
      </c>
    </row>
    <row r="92" spans="1:13">
      <c r="A92" s="17" t="s">
        <v>8</v>
      </c>
      <c r="B92" s="17" t="s">
        <v>94</v>
      </c>
      <c r="C92" s="2" t="str">
        <f>VLOOKUP(B92,Hoja1!B:C,2,FALSE)</f>
        <v>Archivo Municipal</v>
      </c>
      <c r="D92" s="3" t="str">
        <f t="shared" si="3"/>
        <v>2</v>
      </c>
      <c r="E92" s="3" t="str">
        <f t="shared" si="4"/>
        <v>20</v>
      </c>
      <c r="F92" s="17" t="s">
        <v>54</v>
      </c>
      <c r="G92" s="18" t="s">
        <v>55</v>
      </c>
      <c r="H92" s="19">
        <v>1800</v>
      </c>
      <c r="I92" s="19">
        <v>0</v>
      </c>
      <c r="J92" s="19">
        <v>1800</v>
      </c>
      <c r="K92" s="19">
        <v>466.46</v>
      </c>
      <c r="L92" s="9">
        <f t="shared" si="5"/>
        <v>0.25914444444444446</v>
      </c>
      <c r="M92" s="19">
        <v>466.46</v>
      </c>
    </row>
    <row r="93" spans="1:13">
      <c r="A93" s="17" t="s">
        <v>8</v>
      </c>
      <c r="B93" s="17" t="s">
        <v>94</v>
      </c>
      <c r="C93" s="2" t="str">
        <f>VLOOKUP(B93,Hoja1!B:C,2,FALSE)</f>
        <v>Archivo Municipal</v>
      </c>
      <c r="D93" s="3" t="str">
        <f t="shared" si="3"/>
        <v>2</v>
      </c>
      <c r="E93" s="3" t="str">
        <f t="shared" si="4"/>
        <v>21</v>
      </c>
      <c r="F93" s="17" t="s">
        <v>56</v>
      </c>
      <c r="G93" s="18" t="s">
        <v>57</v>
      </c>
      <c r="H93" s="19">
        <v>10400</v>
      </c>
      <c r="I93" s="19">
        <v>0</v>
      </c>
      <c r="J93" s="19">
        <v>10400</v>
      </c>
      <c r="K93" s="19">
        <v>168.89</v>
      </c>
      <c r="L93" s="9">
        <f t="shared" si="5"/>
        <v>1.6239423076923075E-2</v>
      </c>
      <c r="M93" s="19">
        <v>103.07</v>
      </c>
    </row>
    <row r="94" spans="1:13">
      <c r="A94" s="17" t="s">
        <v>8</v>
      </c>
      <c r="B94" s="17" t="s">
        <v>94</v>
      </c>
      <c r="C94" s="2" t="str">
        <f>VLOOKUP(B94,Hoja1!B:C,2,FALSE)</f>
        <v>Archivo Municipal</v>
      </c>
      <c r="D94" s="3" t="str">
        <f t="shared" si="3"/>
        <v>2</v>
      </c>
      <c r="E94" s="3" t="str">
        <f t="shared" si="4"/>
        <v>22</v>
      </c>
      <c r="F94" s="17" t="s">
        <v>27</v>
      </c>
      <c r="G94" s="18" t="s">
        <v>28</v>
      </c>
      <c r="H94" s="19">
        <v>2000</v>
      </c>
      <c r="I94" s="19">
        <v>0</v>
      </c>
      <c r="J94" s="19">
        <v>2000</v>
      </c>
      <c r="K94" s="19">
        <v>3310.23</v>
      </c>
      <c r="L94" s="9">
        <f t="shared" si="5"/>
        <v>1.6551150000000001</v>
      </c>
      <c r="M94" s="19">
        <v>3310.23</v>
      </c>
    </row>
    <row r="95" spans="1:13">
      <c r="A95" s="17" t="s">
        <v>8</v>
      </c>
      <c r="B95" s="17" t="s">
        <v>94</v>
      </c>
      <c r="C95" s="2" t="str">
        <f>VLOOKUP(B95,Hoja1!B:C,2,FALSE)</f>
        <v>Archivo Municipal</v>
      </c>
      <c r="D95" s="3" t="str">
        <f t="shared" si="3"/>
        <v>2</v>
      </c>
      <c r="E95" s="3" t="str">
        <f t="shared" si="4"/>
        <v>22</v>
      </c>
      <c r="F95" s="17" t="s">
        <v>29</v>
      </c>
      <c r="G95" s="18" t="s">
        <v>30</v>
      </c>
      <c r="H95" s="19">
        <v>77000</v>
      </c>
      <c r="I95" s="19">
        <v>0</v>
      </c>
      <c r="J95" s="19">
        <v>77000</v>
      </c>
      <c r="K95" s="19">
        <v>38304.57</v>
      </c>
      <c r="L95" s="9">
        <f t="shared" si="5"/>
        <v>0.49746194805194804</v>
      </c>
      <c r="M95" s="19">
        <v>30002.76</v>
      </c>
    </row>
    <row r="96" spans="1:13">
      <c r="A96" s="17" t="s">
        <v>8</v>
      </c>
      <c r="B96" s="17" t="s">
        <v>94</v>
      </c>
      <c r="C96" s="2" t="str">
        <f>VLOOKUP(B96,Hoja1!B:C,2,FALSE)</f>
        <v>Archivo Municipal</v>
      </c>
      <c r="D96" s="3" t="str">
        <f t="shared" si="3"/>
        <v>2</v>
      </c>
      <c r="E96" s="3" t="str">
        <f t="shared" si="4"/>
        <v>22</v>
      </c>
      <c r="F96" s="17" t="s">
        <v>87</v>
      </c>
      <c r="G96" s="18" t="s">
        <v>88</v>
      </c>
      <c r="H96" s="19">
        <v>4500</v>
      </c>
      <c r="I96" s="19">
        <v>0</v>
      </c>
      <c r="J96" s="19">
        <v>4500</v>
      </c>
      <c r="K96" s="19">
        <v>474.32</v>
      </c>
      <c r="L96" s="9">
        <f t="shared" si="5"/>
        <v>0.10540444444444444</v>
      </c>
      <c r="M96" s="19">
        <v>474.32</v>
      </c>
    </row>
    <row r="97" spans="1:13">
      <c r="A97" s="17" t="s">
        <v>8</v>
      </c>
      <c r="B97" s="17" t="s">
        <v>94</v>
      </c>
      <c r="C97" s="2" t="str">
        <f>VLOOKUP(B97,Hoja1!B:C,2,FALSE)</f>
        <v>Archivo Municipal</v>
      </c>
      <c r="D97" s="3" t="str">
        <f t="shared" si="3"/>
        <v>2</v>
      </c>
      <c r="E97" s="3" t="str">
        <f t="shared" si="4"/>
        <v>22</v>
      </c>
      <c r="F97" s="17" t="s">
        <v>89</v>
      </c>
      <c r="G97" s="18" t="s">
        <v>90</v>
      </c>
      <c r="H97" s="19">
        <v>12000</v>
      </c>
      <c r="I97" s="19">
        <v>0</v>
      </c>
      <c r="J97" s="19">
        <v>12000</v>
      </c>
      <c r="K97" s="19">
        <v>0</v>
      </c>
      <c r="L97" s="9">
        <f t="shared" si="5"/>
        <v>0</v>
      </c>
      <c r="M97" s="19">
        <v>0</v>
      </c>
    </row>
    <row r="98" spans="1:13">
      <c r="A98" s="17" t="s">
        <v>8</v>
      </c>
      <c r="B98" s="17" t="s">
        <v>94</v>
      </c>
      <c r="C98" s="2" t="str">
        <f>VLOOKUP(B98,Hoja1!B:C,2,FALSE)</f>
        <v>Archivo Municipal</v>
      </c>
      <c r="D98" s="3" t="str">
        <f t="shared" si="3"/>
        <v>2</v>
      </c>
      <c r="E98" s="3" t="str">
        <f t="shared" si="4"/>
        <v>22</v>
      </c>
      <c r="F98" s="17" t="s">
        <v>95</v>
      </c>
      <c r="G98" s="18" t="s">
        <v>96</v>
      </c>
      <c r="H98" s="19">
        <v>60500</v>
      </c>
      <c r="I98" s="19">
        <v>0</v>
      </c>
      <c r="J98" s="19">
        <v>60500</v>
      </c>
      <c r="K98" s="19">
        <v>10012.48</v>
      </c>
      <c r="L98" s="9">
        <f t="shared" si="5"/>
        <v>0.16549553719008264</v>
      </c>
      <c r="M98" s="19">
        <v>10012.48</v>
      </c>
    </row>
    <row r="99" spans="1:13">
      <c r="A99" s="17" t="s">
        <v>8</v>
      </c>
      <c r="B99" s="17" t="s">
        <v>94</v>
      </c>
      <c r="C99" s="2" t="str">
        <f>VLOOKUP(B99,Hoja1!B:C,2,FALSE)</f>
        <v>Archivo Municipal</v>
      </c>
      <c r="D99" s="3" t="str">
        <f t="shared" si="3"/>
        <v>2</v>
      </c>
      <c r="E99" s="3" t="str">
        <f t="shared" si="4"/>
        <v>22</v>
      </c>
      <c r="F99" s="17" t="s">
        <v>64</v>
      </c>
      <c r="G99" s="18" t="s">
        <v>65</v>
      </c>
      <c r="H99" s="19">
        <v>45500</v>
      </c>
      <c r="I99" s="19">
        <v>0</v>
      </c>
      <c r="J99" s="19">
        <v>45500</v>
      </c>
      <c r="K99" s="19">
        <v>8920.42</v>
      </c>
      <c r="L99" s="9">
        <f t="shared" si="5"/>
        <v>0.19605318681318681</v>
      </c>
      <c r="M99" s="19">
        <v>8788.42</v>
      </c>
    </row>
    <row r="100" spans="1:13">
      <c r="A100" s="17" t="s">
        <v>8</v>
      </c>
      <c r="B100" s="17" t="s">
        <v>94</v>
      </c>
      <c r="C100" s="2" t="str">
        <f>VLOOKUP(B100,Hoja1!B:C,2,FALSE)</f>
        <v>Archivo Municipal</v>
      </c>
      <c r="D100" s="3" t="str">
        <f t="shared" si="3"/>
        <v>6</v>
      </c>
      <c r="E100" s="3" t="str">
        <f t="shared" si="4"/>
        <v>62</v>
      </c>
      <c r="F100" s="17" t="s">
        <v>97</v>
      </c>
      <c r="G100" s="18" t="s">
        <v>98</v>
      </c>
      <c r="H100" s="19">
        <v>10000</v>
      </c>
      <c r="I100" s="19">
        <v>0</v>
      </c>
      <c r="J100" s="19">
        <v>10000</v>
      </c>
      <c r="K100" s="19">
        <v>0</v>
      </c>
      <c r="L100" s="9">
        <f t="shared" si="5"/>
        <v>0</v>
      </c>
      <c r="M100" s="19">
        <v>0</v>
      </c>
    </row>
    <row r="101" spans="1:13">
      <c r="A101" s="17" t="s">
        <v>8</v>
      </c>
      <c r="B101" s="17" t="s">
        <v>99</v>
      </c>
      <c r="C101" s="2" t="str">
        <f>VLOOKUP(B101,Hoja1!B:C,2,FALSE)</f>
        <v>Gobierno y Relaciones</v>
      </c>
      <c r="D101" s="3" t="str">
        <f t="shared" si="3"/>
        <v>1</v>
      </c>
      <c r="E101" s="3" t="str">
        <f t="shared" si="4"/>
        <v>12</v>
      </c>
      <c r="F101" s="17" t="s">
        <v>17</v>
      </c>
      <c r="G101" s="18" t="s">
        <v>18</v>
      </c>
      <c r="H101" s="19">
        <v>9984</v>
      </c>
      <c r="I101" s="19">
        <v>0</v>
      </c>
      <c r="J101" s="19">
        <v>9984</v>
      </c>
      <c r="K101" s="19">
        <v>2908.92</v>
      </c>
      <c r="L101" s="9">
        <f t="shared" si="5"/>
        <v>0.29135817307692308</v>
      </c>
      <c r="M101" s="19">
        <v>2908.92</v>
      </c>
    </row>
    <row r="102" spans="1:13">
      <c r="A102" s="17" t="s">
        <v>8</v>
      </c>
      <c r="B102" s="17" t="s">
        <v>99</v>
      </c>
      <c r="C102" s="2" t="str">
        <f>VLOOKUP(B102,Hoja1!B:C,2,FALSE)</f>
        <v>Gobierno y Relaciones</v>
      </c>
      <c r="D102" s="3" t="str">
        <f t="shared" si="3"/>
        <v>1</v>
      </c>
      <c r="E102" s="3" t="str">
        <f t="shared" si="4"/>
        <v>12</v>
      </c>
      <c r="F102" s="17" t="s">
        <v>52</v>
      </c>
      <c r="G102" s="18" t="s">
        <v>53</v>
      </c>
      <c r="H102" s="19">
        <v>8462</v>
      </c>
      <c r="I102" s="19">
        <v>0</v>
      </c>
      <c r="J102" s="19">
        <v>8462</v>
      </c>
      <c r="K102" s="19">
        <v>2421</v>
      </c>
      <c r="L102" s="9">
        <f t="shared" si="5"/>
        <v>0.28610257622311508</v>
      </c>
      <c r="M102" s="19">
        <v>2421</v>
      </c>
    </row>
    <row r="103" spans="1:13">
      <c r="A103" s="17" t="s">
        <v>8</v>
      </c>
      <c r="B103" s="17" t="s">
        <v>99</v>
      </c>
      <c r="C103" s="2" t="str">
        <f>VLOOKUP(B103,Hoja1!B:C,2,FALSE)</f>
        <v>Gobierno y Relaciones</v>
      </c>
      <c r="D103" s="3" t="str">
        <f t="shared" si="3"/>
        <v>1</v>
      </c>
      <c r="E103" s="3" t="str">
        <f t="shared" si="4"/>
        <v>12</v>
      </c>
      <c r="F103" s="17" t="s">
        <v>19</v>
      </c>
      <c r="G103" s="18" t="s">
        <v>20</v>
      </c>
      <c r="H103" s="19">
        <v>4660</v>
      </c>
      <c r="I103" s="19">
        <v>0</v>
      </c>
      <c r="J103" s="19">
        <v>4660</v>
      </c>
      <c r="K103" s="19">
        <v>1352.48</v>
      </c>
      <c r="L103" s="9">
        <f t="shared" si="5"/>
        <v>0.29023175965665238</v>
      </c>
      <c r="M103" s="19">
        <v>1352.48</v>
      </c>
    </row>
    <row r="104" spans="1:13">
      <c r="A104" s="17" t="s">
        <v>8</v>
      </c>
      <c r="B104" s="17" t="s">
        <v>99</v>
      </c>
      <c r="C104" s="2" t="str">
        <f>VLOOKUP(B104,Hoja1!B:C,2,FALSE)</f>
        <v>Gobierno y Relaciones</v>
      </c>
      <c r="D104" s="3" t="str">
        <f t="shared" si="3"/>
        <v>1</v>
      </c>
      <c r="E104" s="3" t="str">
        <f t="shared" si="4"/>
        <v>12</v>
      </c>
      <c r="F104" s="17" t="s">
        <v>21</v>
      </c>
      <c r="G104" s="18" t="s">
        <v>22</v>
      </c>
      <c r="H104" s="19">
        <v>10530</v>
      </c>
      <c r="I104" s="19">
        <v>0</v>
      </c>
      <c r="J104" s="19">
        <v>10530</v>
      </c>
      <c r="K104" s="19">
        <v>3008.68</v>
      </c>
      <c r="L104" s="9">
        <f t="shared" si="5"/>
        <v>0.28572459639126302</v>
      </c>
      <c r="M104" s="19">
        <v>3008.68</v>
      </c>
    </row>
    <row r="105" spans="1:13">
      <c r="A105" s="17" t="s">
        <v>8</v>
      </c>
      <c r="B105" s="17" t="s">
        <v>99</v>
      </c>
      <c r="C105" s="2" t="str">
        <f>VLOOKUP(B105,Hoja1!B:C,2,FALSE)</f>
        <v>Gobierno y Relaciones</v>
      </c>
      <c r="D105" s="3" t="str">
        <f t="shared" si="3"/>
        <v>1</v>
      </c>
      <c r="E105" s="3" t="str">
        <f t="shared" si="4"/>
        <v>12</v>
      </c>
      <c r="F105" s="17" t="s">
        <v>23</v>
      </c>
      <c r="G105" s="18" t="s">
        <v>24</v>
      </c>
      <c r="H105" s="19">
        <v>22387</v>
      </c>
      <c r="I105" s="19">
        <v>0</v>
      </c>
      <c r="J105" s="19">
        <v>22387</v>
      </c>
      <c r="K105" s="19">
        <v>6396.4</v>
      </c>
      <c r="L105" s="9">
        <f t="shared" si="5"/>
        <v>0.28571939071782732</v>
      </c>
      <c r="M105" s="19">
        <v>6396.4</v>
      </c>
    </row>
    <row r="106" spans="1:13">
      <c r="A106" s="17" t="s">
        <v>8</v>
      </c>
      <c r="B106" s="17" t="s">
        <v>99</v>
      </c>
      <c r="C106" s="2" t="str">
        <f>VLOOKUP(B106,Hoja1!B:C,2,FALSE)</f>
        <v>Gobierno y Relaciones</v>
      </c>
      <c r="D106" s="3" t="str">
        <f t="shared" si="3"/>
        <v>1</v>
      </c>
      <c r="E106" s="3" t="str">
        <f t="shared" si="4"/>
        <v>12</v>
      </c>
      <c r="F106" s="17" t="s">
        <v>25</v>
      </c>
      <c r="G106" s="18" t="s">
        <v>26</v>
      </c>
      <c r="H106" s="19">
        <v>2821</v>
      </c>
      <c r="I106" s="19">
        <v>0</v>
      </c>
      <c r="J106" s="19">
        <v>2821</v>
      </c>
      <c r="K106" s="19">
        <v>784.96</v>
      </c>
      <c r="L106" s="9">
        <f t="shared" si="5"/>
        <v>0.27825593761077633</v>
      </c>
      <c r="M106" s="19">
        <v>784.96</v>
      </c>
    </row>
    <row r="107" spans="1:13">
      <c r="A107" s="17" t="s">
        <v>8</v>
      </c>
      <c r="B107" s="17" t="s">
        <v>99</v>
      </c>
      <c r="C107" s="2" t="str">
        <f>VLOOKUP(B107,Hoja1!B:C,2,FALSE)</f>
        <v>Gobierno y Relaciones</v>
      </c>
      <c r="D107" s="3" t="str">
        <f t="shared" si="3"/>
        <v>2</v>
      </c>
      <c r="E107" s="3" t="str">
        <f t="shared" si="4"/>
        <v>20</v>
      </c>
      <c r="F107" s="17" t="s">
        <v>54</v>
      </c>
      <c r="G107" s="18" t="s">
        <v>55</v>
      </c>
      <c r="H107" s="19">
        <v>4500</v>
      </c>
      <c r="I107" s="19">
        <v>0</v>
      </c>
      <c r="J107" s="19">
        <v>4500</v>
      </c>
      <c r="K107" s="19">
        <v>584.4</v>
      </c>
      <c r="L107" s="9">
        <f t="shared" si="5"/>
        <v>0.12986666666666666</v>
      </c>
      <c r="M107" s="19">
        <v>452.12</v>
      </c>
    </row>
    <row r="108" spans="1:13">
      <c r="A108" s="17" t="s">
        <v>8</v>
      </c>
      <c r="B108" s="17" t="s">
        <v>99</v>
      </c>
      <c r="C108" s="2" t="str">
        <f>VLOOKUP(B108,Hoja1!B:C,2,FALSE)</f>
        <v>Gobierno y Relaciones</v>
      </c>
      <c r="D108" s="3" t="str">
        <f t="shared" si="3"/>
        <v>2</v>
      </c>
      <c r="E108" s="3" t="str">
        <f t="shared" si="4"/>
        <v>21</v>
      </c>
      <c r="F108" s="17" t="s">
        <v>56</v>
      </c>
      <c r="G108" s="18" t="s">
        <v>57</v>
      </c>
      <c r="H108" s="19">
        <v>6100</v>
      </c>
      <c r="I108" s="19">
        <v>0</v>
      </c>
      <c r="J108" s="19">
        <v>6100</v>
      </c>
      <c r="K108" s="19">
        <v>253.94</v>
      </c>
      <c r="L108" s="9">
        <f t="shared" si="5"/>
        <v>4.1629508196721308E-2</v>
      </c>
      <c r="M108" s="19">
        <v>253.94</v>
      </c>
    </row>
    <row r="109" spans="1:13">
      <c r="A109" s="17" t="s">
        <v>8</v>
      </c>
      <c r="B109" s="17" t="s">
        <v>99</v>
      </c>
      <c r="C109" s="2" t="str">
        <f>VLOOKUP(B109,Hoja1!B:C,2,FALSE)</f>
        <v>Gobierno y Relaciones</v>
      </c>
      <c r="D109" s="3" t="str">
        <f t="shared" si="3"/>
        <v>2</v>
      </c>
      <c r="E109" s="3" t="str">
        <f t="shared" si="4"/>
        <v>22</v>
      </c>
      <c r="F109" s="17" t="s">
        <v>29</v>
      </c>
      <c r="G109" s="18" t="s">
        <v>30</v>
      </c>
      <c r="H109" s="19">
        <v>4100</v>
      </c>
      <c r="I109" s="19">
        <v>0</v>
      </c>
      <c r="J109" s="19">
        <v>4100</v>
      </c>
      <c r="K109" s="19">
        <v>2154.73</v>
      </c>
      <c r="L109" s="9">
        <f t="shared" si="5"/>
        <v>0.52554390243902438</v>
      </c>
      <c r="M109" s="19">
        <v>2055.73</v>
      </c>
    </row>
    <row r="110" spans="1:13">
      <c r="A110" s="17" t="s">
        <v>8</v>
      </c>
      <c r="B110" s="17" t="s">
        <v>99</v>
      </c>
      <c r="C110" s="2" t="str">
        <f>VLOOKUP(B110,Hoja1!B:C,2,FALSE)</f>
        <v>Gobierno y Relaciones</v>
      </c>
      <c r="D110" s="3" t="str">
        <f t="shared" si="3"/>
        <v>2</v>
      </c>
      <c r="E110" s="3" t="str">
        <f t="shared" si="4"/>
        <v>22</v>
      </c>
      <c r="F110" s="17" t="s">
        <v>87</v>
      </c>
      <c r="G110" s="18" t="s">
        <v>88</v>
      </c>
      <c r="H110" s="19">
        <v>70350</v>
      </c>
      <c r="I110" s="19">
        <v>0</v>
      </c>
      <c r="J110" s="19">
        <v>70350</v>
      </c>
      <c r="K110" s="19">
        <v>12705</v>
      </c>
      <c r="L110" s="9">
        <f t="shared" si="5"/>
        <v>0.18059701492537314</v>
      </c>
      <c r="M110" s="19">
        <v>12705</v>
      </c>
    </row>
    <row r="111" spans="1:13">
      <c r="A111" s="17" t="s">
        <v>8</v>
      </c>
      <c r="B111" s="17" t="s">
        <v>99</v>
      </c>
      <c r="C111" s="2" t="str">
        <f>VLOOKUP(B111,Hoja1!B:C,2,FALSE)</f>
        <v>Gobierno y Relaciones</v>
      </c>
      <c r="D111" s="3" t="str">
        <f t="shared" si="3"/>
        <v>2</v>
      </c>
      <c r="E111" s="3" t="str">
        <f t="shared" si="4"/>
        <v>22</v>
      </c>
      <c r="F111" s="17" t="s">
        <v>62</v>
      </c>
      <c r="G111" s="18" t="s">
        <v>63</v>
      </c>
      <c r="H111" s="19">
        <v>40000</v>
      </c>
      <c r="I111" s="19">
        <v>0</v>
      </c>
      <c r="J111" s="19">
        <v>40000</v>
      </c>
      <c r="K111" s="19">
        <v>5211.47</v>
      </c>
      <c r="L111" s="9">
        <f t="shared" si="5"/>
        <v>0.13028675000000001</v>
      </c>
      <c r="M111" s="19">
        <v>5211.47</v>
      </c>
    </row>
    <row r="112" spans="1:13">
      <c r="A112" s="17" t="s">
        <v>8</v>
      </c>
      <c r="B112" s="17" t="s">
        <v>99</v>
      </c>
      <c r="C112" s="2" t="str">
        <f>VLOOKUP(B112,Hoja1!B:C,2,FALSE)</f>
        <v>Gobierno y Relaciones</v>
      </c>
      <c r="D112" s="3" t="str">
        <f t="shared" si="3"/>
        <v>2</v>
      </c>
      <c r="E112" s="3" t="str">
        <f t="shared" si="4"/>
        <v>22</v>
      </c>
      <c r="F112" s="17" t="s">
        <v>64</v>
      </c>
      <c r="G112" s="18" t="s">
        <v>65</v>
      </c>
      <c r="H112" s="19">
        <v>40000</v>
      </c>
      <c r="I112" s="19">
        <v>0</v>
      </c>
      <c r="J112" s="19">
        <v>40000</v>
      </c>
      <c r="K112" s="19">
        <v>9792.18</v>
      </c>
      <c r="L112" s="9">
        <f t="shared" si="5"/>
        <v>0.24480450000000001</v>
      </c>
      <c r="M112" s="19">
        <v>8471.0499999999993</v>
      </c>
    </row>
    <row r="113" spans="1:13">
      <c r="A113" s="17" t="s">
        <v>8</v>
      </c>
      <c r="B113" s="17" t="s">
        <v>99</v>
      </c>
      <c r="C113" s="2" t="str">
        <f>VLOOKUP(B113,Hoja1!B:C,2,FALSE)</f>
        <v>Gobierno y Relaciones</v>
      </c>
      <c r="D113" s="3" t="str">
        <f t="shared" si="3"/>
        <v>2</v>
      </c>
      <c r="E113" s="3" t="str">
        <f t="shared" si="4"/>
        <v>23</v>
      </c>
      <c r="F113" s="17" t="s">
        <v>100</v>
      </c>
      <c r="G113" s="18" t="s">
        <v>101</v>
      </c>
      <c r="H113" s="19">
        <v>18000</v>
      </c>
      <c r="I113" s="19">
        <v>0</v>
      </c>
      <c r="J113" s="19">
        <v>18000</v>
      </c>
      <c r="K113" s="19">
        <v>6600</v>
      </c>
      <c r="L113" s="9">
        <f t="shared" si="5"/>
        <v>0.36666666666666664</v>
      </c>
      <c r="M113" s="19">
        <v>5400</v>
      </c>
    </row>
    <row r="114" spans="1:13">
      <c r="A114" s="17" t="s">
        <v>8</v>
      </c>
      <c r="B114" s="17" t="s">
        <v>99</v>
      </c>
      <c r="C114" s="2" t="str">
        <f>VLOOKUP(B114,Hoja1!B:C,2,FALSE)</f>
        <v>Gobierno y Relaciones</v>
      </c>
      <c r="D114" s="3" t="str">
        <f t="shared" si="3"/>
        <v>4</v>
      </c>
      <c r="E114" s="3" t="str">
        <f t="shared" si="4"/>
        <v>46</v>
      </c>
      <c r="F114" s="17" t="s">
        <v>102</v>
      </c>
      <c r="G114" s="18" t="s">
        <v>103</v>
      </c>
      <c r="H114" s="19">
        <v>13000</v>
      </c>
      <c r="I114" s="19">
        <v>0</v>
      </c>
      <c r="J114" s="19">
        <v>13000</v>
      </c>
      <c r="K114" s="19">
        <v>0</v>
      </c>
      <c r="L114" s="9">
        <f t="shared" si="5"/>
        <v>0</v>
      </c>
      <c r="M114" s="19">
        <v>0</v>
      </c>
    </row>
    <row r="115" spans="1:13">
      <c r="A115" s="17" t="s">
        <v>8</v>
      </c>
      <c r="B115" s="17" t="s">
        <v>99</v>
      </c>
      <c r="C115" s="2" t="str">
        <f>VLOOKUP(B115,Hoja1!B:C,2,FALSE)</f>
        <v>Gobierno y Relaciones</v>
      </c>
      <c r="D115" s="3" t="str">
        <f t="shared" si="3"/>
        <v>4</v>
      </c>
      <c r="E115" s="3" t="str">
        <f t="shared" si="4"/>
        <v>46</v>
      </c>
      <c r="F115" s="17" t="s">
        <v>104</v>
      </c>
      <c r="G115" s="18" t="s">
        <v>105</v>
      </c>
      <c r="H115" s="19">
        <v>43435</v>
      </c>
      <c r="I115" s="19">
        <v>0</v>
      </c>
      <c r="J115" s="19">
        <v>43435</v>
      </c>
      <c r="K115" s="19">
        <v>30189.89</v>
      </c>
      <c r="L115" s="9">
        <f t="shared" si="5"/>
        <v>0.69505905375848964</v>
      </c>
      <c r="M115" s="19">
        <v>30189.89</v>
      </c>
    </row>
    <row r="116" spans="1:13">
      <c r="A116" s="17" t="s">
        <v>8</v>
      </c>
      <c r="B116" s="17" t="s">
        <v>106</v>
      </c>
      <c r="C116" s="2" t="str">
        <f>VLOOKUP(B116,Hoja1!B:C,2,FALSE)</f>
        <v>Intervención General</v>
      </c>
      <c r="D116" s="3" t="str">
        <f t="shared" si="3"/>
        <v>1</v>
      </c>
      <c r="E116" s="3" t="str">
        <f t="shared" si="4"/>
        <v>12</v>
      </c>
      <c r="F116" s="17" t="s">
        <v>48</v>
      </c>
      <c r="G116" s="18" t="s">
        <v>49</v>
      </c>
      <c r="H116" s="19">
        <v>74121</v>
      </c>
      <c r="I116" s="19">
        <v>0</v>
      </c>
      <c r="J116" s="19">
        <v>74121</v>
      </c>
      <c r="K116" s="19">
        <v>22403</v>
      </c>
      <c r="L116" s="9">
        <f t="shared" si="5"/>
        <v>0.30224902524250885</v>
      </c>
      <c r="M116" s="19">
        <v>22403</v>
      </c>
    </row>
    <row r="117" spans="1:13">
      <c r="A117" s="17" t="s">
        <v>8</v>
      </c>
      <c r="B117" s="17" t="s">
        <v>106</v>
      </c>
      <c r="C117" s="2" t="str">
        <f>VLOOKUP(B117,Hoja1!B:C,2,FALSE)</f>
        <v>Intervención General</v>
      </c>
      <c r="D117" s="3" t="str">
        <f t="shared" si="3"/>
        <v>1</v>
      </c>
      <c r="E117" s="3" t="str">
        <f t="shared" si="4"/>
        <v>12</v>
      </c>
      <c r="F117" s="17" t="s">
        <v>50</v>
      </c>
      <c r="G117" s="18" t="s">
        <v>51</v>
      </c>
      <c r="H117" s="19">
        <v>13036</v>
      </c>
      <c r="I117" s="19">
        <v>0</v>
      </c>
      <c r="J117" s="19">
        <v>13036</v>
      </c>
      <c r="K117" s="19">
        <v>3874.28</v>
      </c>
      <c r="L117" s="9">
        <f t="shared" si="5"/>
        <v>0.29719852715556921</v>
      </c>
      <c r="M117" s="19">
        <v>3874.28</v>
      </c>
    </row>
    <row r="118" spans="1:13">
      <c r="A118" s="17" t="s">
        <v>8</v>
      </c>
      <c r="B118" s="17" t="s">
        <v>106</v>
      </c>
      <c r="C118" s="2" t="str">
        <f>VLOOKUP(B118,Hoja1!B:C,2,FALSE)</f>
        <v>Intervención General</v>
      </c>
      <c r="D118" s="3" t="str">
        <f t="shared" si="3"/>
        <v>1</v>
      </c>
      <c r="E118" s="3" t="str">
        <f t="shared" si="4"/>
        <v>12</v>
      </c>
      <c r="F118" s="17" t="s">
        <v>17</v>
      </c>
      <c r="G118" s="18" t="s">
        <v>18</v>
      </c>
      <c r="H118" s="19">
        <v>169725</v>
      </c>
      <c r="I118" s="19">
        <v>0</v>
      </c>
      <c r="J118" s="19">
        <v>169725</v>
      </c>
      <c r="K118" s="19">
        <v>45621.57</v>
      </c>
      <c r="L118" s="9">
        <f t="shared" si="5"/>
        <v>0.26879699513919575</v>
      </c>
      <c r="M118" s="19">
        <v>45621.57</v>
      </c>
    </row>
    <row r="119" spans="1:13">
      <c r="A119" s="17" t="s">
        <v>8</v>
      </c>
      <c r="B119" s="17" t="s">
        <v>106</v>
      </c>
      <c r="C119" s="2" t="str">
        <f>VLOOKUP(B119,Hoja1!B:C,2,FALSE)</f>
        <v>Intervención General</v>
      </c>
      <c r="D119" s="3" t="str">
        <f t="shared" si="3"/>
        <v>1</v>
      </c>
      <c r="E119" s="3" t="str">
        <f t="shared" si="4"/>
        <v>12</v>
      </c>
      <c r="F119" s="17" t="s">
        <v>19</v>
      </c>
      <c r="G119" s="18" t="s">
        <v>20</v>
      </c>
      <c r="H119" s="19">
        <v>90421</v>
      </c>
      <c r="I119" s="19">
        <v>0</v>
      </c>
      <c r="J119" s="19">
        <v>90421</v>
      </c>
      <c r="K119" s="19">
        <v>26271.87</v>
      </c>
      <c r="L119" s="9">
        <f t="shared" si="5"/>
        <v>0.29055053582685436</v>
      </c>
      <c r="M119" s="19">
        <v>26271.87</v>
      </c>
    </row>
    <row r="120" spans="1:13">
      <c r="A120" s="17" t="s">
        <v>8</v>
      </c>
      <c r="B120" s="17" t="s">
        <v>106</v>
      </c>
      <c r="C120" s="2" t="str">
        <f>VLOOKUP(B120,Hoja1!B:C,2,FALSE)</f>
        <v>Intervención General</v>
      </c>
      <c r="D120" s="3" t="str">
        <f t="shared" si="3"/>
        <v>1</v>
      </c>
      <c r="E120" s="3" t="str">
        <f t="shared" si="4"/>
        <v>12</v>
      </c>
      <c r="F120" s="17" t="s">
        <v>21</v>
      </c>
      <c r="G120" s="18" t="s">
        <v>22</v>
      </c>
      <c r="H120" s="19">
        <v>168022</v>
      </c>
      <c r="I120" s="19">
        <v>0</v>
      </c>
      <c r="J120" s="19">
        <v>168022</v>
      </c>
      <c r="K120" s="19">
        <v>45848.79</v>
      </c>
      <c r="L120" s="9">
        <f t="shared" si="5"/>
        <v>0.27287373082096394</v>
      </c>
      <c r="M120" s="19">
        <v>45848.79</v>
      </c>
    </row>
    <row r="121" spans="1:13">
      <c r="A121" s="17" t="s">
        <v>8</v>
      </c>
      <c r="B121" s="17" t="s">
        <v>106</v>
      </c>
      <c r="C121" s="2" t="str">
        <f>VLOOKUP(B121,Hoja1!B:C,2,FALSE)</f>
        <v>Intervención General</v>
      </c>
      <c r="D121" s="3" t="str">
        <f t="shared" si="3"/>
        <v>1</v>
      </c>
      <c r="E121" s="3" t="str">
        <f t="shared" si="4"/>
        <v>12</v>
      </c>
      <c r="F121" s="17" t="s">
        <v>23</v>
      </c>
      <c r="G121" s="18" t="s">
        <v>24</v>
      </c>
      <c r="H121" s="19">
        <v>410980</v>
      </c>
      <c r="I121" s="19">
        <v>0</v>
      </c>
      <c r="J121" s="19">
        <v>410980</v>
      </c>
      <c r="K121" s="19">
        <v>113504.49</v>
      </c>
      <c r="L121" s="9">
        <f t="shared" si="5"/>
        <v>0.27618008175580322</v>
      </c>
      <c r="M121" s="19">
        <v>113504.49</v>
      </c>
    </row>
    <row r="122" spans="1:13">
      <c r="A122" s="17" t="s">
        <v>8</v>
      </c>
      <c r="B122" s="17" t="s">
        <v>106</v>
      </c>
      <c r="C122" s="2" t="str">
        <f>VLOOKUP(B122,Hoja1!B:C,2,FALSE)</f>
        <v>Intervención General</v>
      </c>
      <c r="D122" s="3" t="str">
        <f t="shared" si="3"/>
        <v>1</v>
      </c>
      <c r="E122" s="3" t="str">
        <f t="shared" si="4"/>
        <v>12</v>
      </c>
      <c r="F122" s="17" t="s">
        <v>25</v>
      </c>
      <c r="G122" s="18" t="s">
        <v>26</v>
      </c>
      <c r="H122" s="19">
        <v>43753</v>
      </c>
      <c r="I122" s="19">
        <v>0</v>
      </c>
      <c r="J122" s="19">
        <v>43753</v>
      </c>
      <c r="K122" s="19">
        <v>11473.26</v>
      </c>
      <c r="L122" s="9">
        <f t="shared" si="5"/>
        <v>0.26222796151121064</v>
      </c>
      <c r="M122" s="19">
        <v>11473.26</v>
      </c>
    </row>
    <row r="123" spans="1:13">
      <c r="A123" s="17" t="s">
        <v>8</v>
      </c>
      <c r="B123" s="17" t="s">
        <v>106</v>
      </c>
      <c r="C123" s="2" t="str">
        <f>VLOOKUP(B123,Hoja1!B:C,2,FALSE)</f>
        <v>Intervención General</v>
      </c>
      <c r="D123" s="3" t="str">
        <f t="shared" si="3"/>
        <v>1</v>
      </c>
      <c r="E123" s="3" t="str">
        <f t="shared" si="4"/>
        <v>15</v>
      </c>
      <c r="F123" s="17" t="s">
        <v>75</v>
      </c>
      <c r="G123" s="18" t="s">
        <v>76</v>
      </c>
      <c r="H123" s="19">
        <v>2677</v>
      </c>
      <c r="I123" s="19">
        <v>0</v>
      </c>
      <c r="J123" s="19">
        <v>2677</v>
      </c>
      <c r="K123" s="19">
        <v>0</v>
      </c>
      <c r="L123" s="9">
        <f t="shared" si="5"/>
        <v>0</v>
      </c>
      <c r="M123" s="19">
        <v>0</v>
      </c>
    </row>
    <row r="124" spans="1:13">
      <c r="A124" s="17" t="s">
        <v>8</v>
      </c>
      <c r="B124" s="17" t="s">
        <v>106</v>
      </c>
      <c r="C124" s="2" t="str">
        <f>VLOOKUP(B124,Hoja1!B:C,2,FALSE)</f>
        <v>Intervención General</v>
      </c>
      <c r="D124" s="3" t="str">
        <f t="shared" si="3"/>
        <v>2</v>
      </c>
      <c r="E124" s="3" t="str">
        <f t="shared" si="4"/>
        <v>20</v>
      </c>
      <c r="F124" s="17" t="s">
        <v>54</v>
      </c>
      <c r="G124" s="18" t="s">
        <v>55</v>
      </c>
      <c r="H124" s="19">
        <v>3000</v>
      </c>
      <c r="I124" s="19">
        <v>0</v>
      </c>
      <c r="J124" s="19">
        <v>3000</v>
      </c>
      <c r="K124" s="19">
        <v>507.9</v>
      </c>
      <c r="L124" s="9">
        <f t="shared" si="5"/>
        <v>0.16930000000000001</v>
      </c>
      <c r="M124" s="19">
        <v>338.6</v>
      </c>
    </row>
    <row r="125" spans="1:13">
      <c r="A125" s="17" t="s">
        <v>8</v>
      </c>
      <c r="B125" s="17" t="s">
        <v>106</v>
      </c>
      <c r="C125" s="2" t="str">
        <f>VLOOKUP(B125,Hoja1!B:C,2,FALSE)</f>
        <v>Intervención General</v>
      </c>
      <c r="D125" s="3" t="str">
        <f t="shared" si="3"/>
        <v>2</v>
      </c>
      <c r="E125" s="3" t="str">
        <f t="shared" si="4"/>
        <v>21</v>
      </c>
      <c r="F125" s="17" t="s">
        <v>56</v>
      </c>
      <c r="G125" s="18" t="s">
        <v>57</v>
      </c>
      <c r="H125" s="19">
        <v>2000</v>
      </c>
      <c r="I125" s="19">
        <v>0</v>
      </c>
      <c r="J125" s="19">
        <v>2000</v>
      </c>
      <c r="K125" s="19">
        <v>270.06</v>
      </c>
      <c r="L125" s="9">
        <f t="shared" si="5"/>
        <v>0.13503000000000001</v>
      </c>
      <c r="M125" s="19">
        <v>270.06</v>
      </c>
    </row>
    <row r="126" spans="1:13">
      <c r="A126" s="17" t="s">
        <v>8</v>
      </c>
      <c r="B126" s="17" t="s">
        <v>106</v>
      </c>
      <c r="C126" s="2" t="str">
        <f>VLOOKUP(B126,Hoja1!B:C,2,FALSE)</f>
        <v>Intervención General</v>
      </c>
      <c r="D126" s="3" t="str">
        <f t="shared" si="3"/>
        <v>2</v>
      </c>
      <c r="E126" s="3" t="str">
        <f t="shared" si="4"/>
        <v>22</v>
      </c>
      <c r="F126" s="17" t="s">
        <v>27</v>
      </c>
      <c r="G126" s="18" t="s">
        <v>28</v>
      </c>
      <c r="H126" s="19">
        <v>1300</v>
      </c>
      <c r="I126" s="19">
        <v>0</v>
      </c>
      <c r="J126" s="19">
        <v>1300</v>
      </c>
      <c r="K126" s="19">
        <v>0</v>
      </c>
      <c r="L126" s="9">
        <f t="shared" si="5"/>
        <v>0</v>
      </c>
      <c r="M126" s="19">
        <v>0</v>
      </c>
    </row>
    <row r="127" spans="1:13">
      <c r="A127" s="17" t="s">
        <v>8</v>
      </c>
      <c r="B127" s="17" t="s">
        <v>106</v>
      </c>
      <c r="C127" s="2" t="str">
        <f>VLOOKUP(B127,Hoja1!B:C,2,FALSE)</f>
        <v>Intervención General</v>
      </c>
      <c r="D127" s="3" t="str">
        <f t="shared" si="3"/>
        <v>2</v>
      </c>
      <c r="E127" s="3" t="str">
        <f t="shared" si="4"/>
        <v>22</v>
      </c>
      <c r="F127" s="17" t="s">
        <v>87</v>
      </c>
      <c r="G127" s="18" t="s">
        <v>88</v>
      </c>
      <c r="H127" s="19">
        <v>100</v>
      </c>
      <c r="I127" s="19">
        <v>0</v>
      </c>
      <c r="J127" s="19">
        <v>100</v>
      </c>
      <c r="K127" s="19">
        <v>0</v>
      </c>
      <c r="L127" s="9">
        <f t="shared" si="5"/>
        <v>0</v>
      </c>
      <c r="M127" s="19">
        <v>0</v>
      </c>
    </row>
    <row r="128" spans="1:13">
      <c r="A128" s="17" t="s">
        <v>8</v>
      </c>
      <c r="B128" s="17" t="s">
        <v>106</v>
      </c>
      <c r="C128" s="2" t="str">
        <f>VLOOKUP(B128,Hoja1!B:C,2,FALSE)</f>
        <v>Intervención General</v>
      </c>
      <c r="D128" s="3" t="str">
        <f t="shared" si="3"/>
        <v>2</v>
      </c>
      <c r="E128" s="3" t="str">
        <f t="shared" si="4"/>
        <v>22</v>
      </c>
      <c r="F128" s="17" t="s">
        <v>62</v>
      </c>
      <c r="G128" s="18" t="s">
        <v>63</v>
      </c>
      <c r="H128" s="19">
        <v>1100</v>
      </c>
      <c r="I128" s="19">
        <v>0</v>
      </c>
      <c r="J128" s="19">
        <v>1100</v>
      </c>
      <c r="K128" s="19">
        <v>202.93</v>
      </c>
      <c r="L128" s="9">
        <f t="shared" si="5"/>
        <v>0.18448181818181819</v>
      </c>
      <c r="M128" s="19">
        <v>202.93</v>
      </c>
    </row>
    <row r="129" spans="1:13">
      <c r="A129" s="17" t="s">
        <v>8</v>
      </c>
      <c r="B129" s="17" t="s">
        <v>106</v>
      </c>
      <c r="C129" s="2" t="str">
        <f>VLOOKUP(B129,Hoja1!B:C,2,FALSE)</f>
        <v>Intervención General</v>
      </c>
      <c r="D129" s="3" t="str">
        <f t="shared" si="3"/>
        <v>2</v>
      </c>
      <c r="E129" s="3" t="str">
        <f t="shared" si="4"/>
        <v>23</v>
      </c>
      <c r="F129" s="17" t="s">
        <v>39</v>
      </c>
      <c r="G129" s="18" t="s">
        <v>40</v>
      </c>
      <c r="H129" s="19">
        <v>1000</v>
      </c>
      <c r="I129" s="19">
        <v>0</v>
      </c>
      <c r="J129" s="19">
        <v>1000</v>
      </c>
      <c r="K129" s="19">
        <v>26.67</v>
      </c>
      <c r="L129" s="9">
        <f t="shared" si="5"/>
        <v>2.6670000000000003E-2</v>
      </c>
      <c r="M129" s="19">
        <v>0</v>
      </c>
    </row>
    <row r="130" spans="1:13">
      <c r="A130" s="17" t="s">
        <v>8</v>
      </c>
      <c r="B130" s="17" t="s">
        <v>106</v>
      </c>
      <c r="C130" s="2" t="str">
        <f>VLOOKUP(B130,Hoja1!B:C,2,FALSE)</f>
        <v>Intervención General</v>
      </c>
      <c r="D130" s="3" t="str">
        <f t="shared" si="3"/>
        <v>2</v>
      </c>
      <c r="E130" s="3" t="str">
        <f t="shared" si="4"/>
        <v>23</v>
      </c>
      <c r="F130" s="17" t="s">
        <v>43</v>
      </c>
      <c r="G130" s="18" t="s">
        <v>44</v>
      </c>
      <c r="H130" s="19">
        <v>1000</v>
      </c>
      <c r="I130" s="19">
        <v>0</v>
      </c>
      <c r="J130" s="19">
        <v>1000</v>
      </c>
      <c r="K130" s="19">
        <v>0</v>
      </c>
      <c r="L130" s="9">
        <f t="shared" si="5"/>
        <v>0</v>
      </c>
      <c r="M130" s="19">
        <v>0</v>
      </c>
    </row>
    <row r="131" spans="1:13">
      <c r="A131" s="17" t="s">
        <v>8</v>
      </c>
      <c r="B131" s="17" t="s">
        <v>106</v>
      </c>
      <c r="C131" s="2" t="str">
        <f>VLOOKUP(B131,Hoja1!B:C,2,FALSE)</f>
        <v>Intervención General</v>
      </c>
      <c r="D131" s="3" t="str">
        <f t="shared" ref="D131:D194" si="6">LEFT(F131,1)</f>
        <v>2</v>
      </c>
      <c r="E131" s="3" t="str">
        <f t="shared" ref="E131:E194" si="7">LEFT(F131,2)</f>
        <v>23</v>
      </c>
      <c r="F131" s="17" t="s">
        <v>100</v>
      </c>
      <c r="G131" s="18" t="s">
        <v>101</v>
      </c>
      <c r="H131" s="19">
        <v>500</v>
      </c>
      <c r="I131" s="19">
        <v>0</v>
      </c>
      <c r="J131" s="19">
        <v>500</v>
      </c>
      <c r="K131" s="19">
        <v>0</v>
      </c>
      <c r="L131" s="9">
        <f t="shared" ref="L131:L194" si="8">IF(J131=0," ",K131/J131)</f>
        <v>0</v>
      </c>
      <c r="M131" s="19">
        <v>0</v>
      </c>
    </row>
    <row r="132" spans="1:13">
      <c r="A132" s="17" t="s">
        <v>8</v>
      </c>
      <c r="B132" s="17" t="s">
        <v>106</v>
      </c>
      <c r="C132" s="2" t="str">
        <f>VLOOKUP(B132,Hoja1!B:C,2,FALSE)</f>
        <v>Intervención General</v>
      </c>
      <c r="D132" s="3" t="str">
        <f t="shared" si="6"/>
        <v>6</v>
      </c>
      <c r="E132" s="3" t="str">
        <f t="shared" si="7"/>
        <v>64</v>
      </c>
      <c r="F132" s="17" t="s">
        <v>107</v>
      </c>
      <c r="G132" s="18" t="s">
        <v>108</v>
      </c>
      <c r="H132" s="19">
        <v>189000</v>
      </c>
      <c r="I132" s="19">
        <v>0</v>
      </c>
      <c r="J132" s="19">
        <v>189000</v>
      </c>
      <c r="K132" s="19">
        <v>0</v>
      </c>
      <c r="L132" s="9">
        <f t="shared" si="8"/>
        <v>0</v>
      </c>
      <c r="M132" s="19">
        <v>0</v>
      </c>
    </row>
    <row r="133" spans="1:13">
      <c r="A133" s="17" t="s">
        <v>109</v>
      </c>
      <c r="B133" s="17" t="s">
        <v>110</v>
      </c>
      <c r="C133" s="2" t="str">
        <f>VLOOKUP(B133,Hoja1!B:C,2,FALSE)</f>
        <v>Dirección del Área de Urbanismo</v>
      </c>
      <c r="D133" s="3" t="str">
        <f t="shared" si="6"/>
        <v>1</v>
      </c>
      <c r="E133" s="3" t="str">
        <f t="shared" si="7"/>
        <v>12</v>
      </c>
      <c r="F133" s="17" t="s">
        <v>48</v>
      </c>
      <c r="G133" s="18" t="s">
        <v>49</v>
      </c>
      <c r="H133" s="19">
        <v>103770</v>
      </c>
      <c r="I133" s="19">
        <v>0</v>
      </c>
      <c r="J133" s="19">
        <v>103770</v>
      </c>
      <c r="K133" s="19">
        <v>26054.65</v>
      </c>
      <c r="L133" s="9">
        <f t="shared" si="8"/>
        <v>0.25108075551700876</v>
      </c>
      <c r="M133" s="19">
        <v>26054.65</v>
      </c>
    </row>
    <row r="134" spans="1:13">
      <c r="A134" s="17" t="s">
        <v>109</v>
      </c>
      <c r="B134" s="17" t="s">
        <v>110</v>
      </c>
      <c r="C134" s="2" t="str">
        <f>VLOOKUP(B134,Hoja1!B:C,2,FALSE)</f>
        <v>Dirección del Área de Urbanismo</v>
      </c>
      <c r="D134" s="3" t="str">
        <f t="shared" si="6"/>
        <v>1</v>
      </c>
      <c r="E134" s="3" t="str">
        <f t="shared" si="7"/>
        <v>12</v>
      </c>
      <c r="F134" s="17" t="s">
        <v>17</v>
      </c>
      <c r="G134" s="18" t="s">
        <v>18</v>
      </c>
      <c r="H134" s="19">
        <v>39935</v>
      </c>
      <c r="I134" s="19">
        <v>0</v>
      </c>
      <c r="J134" s="19">
        <v>39935</v>
      </c>
      <c r="K134" s="19">
        <v>8726.76</v>
      </c>
      <c r="L134" s="9">
        <f t="shared" si="8"/>
        <v>0.21852410166520597</v>
      </c>
      <c r="M134" s="19">
        <v>8726.76</v>
      </c>
    </row>
    <row r="135" spans="1:13">
      <c r="A135" s="17" t="s">
        <v>109</v>
      </c>
      <c r="B135" s="17" t="s">
        <v>110</v>
      </c>
      <c r="C135" s="2" t="str">
        <f>VLOOKUP(B135,Hoja1!B:C,2,FALSE)</f>
        <v>Dirección del Área de Urbanismo</v>
      </c>
      <c r="D135" s="3" t="str">
        <f t="shared" si="6"/>
        <v>1</v>
      </c>
      <c r="E135" s="3" t="str">
        <f t="shared" si="7"/>
        <v>12</v>
      </c>
      <c r="F135" s="17" t="s">
        <v>19</v>
      </c>
      <c r="G135" s="18" t="s">
        <v>20</v>
      </c>
      <c r="H135" s="19">
        <v>45564</v>
      </c>
      <c r="I135" s="19">
        <v>0</v>
      </c>
      <c r="J135" s="19">
        <v>45564</v>
      </c>
      <c r="K135" s="19">
        <v>13209.28</v>
      </c>
      <c r="L135" s="9">
        <f t="shared" si="8"/>
        <v>0.28990606619260822</v>
      </c>
      <c r="M135" s="19">
        <v>13209.28</v>
      </c>
    </row>
    <row r="136" spans="1:13">
      <c r="A136" s="17" t="s">
        <v>109</v>
      </c>
      <c r="B136" s="17" t="s">
        <v>110</v>
      </c>
      <c r="C136" s="2" t="str">
        <f>VLOOKUP(B136,Hoja1!B:C,2,FALSE)</f>
        <v>Dirección del Área de Urbanismo</v>
      </c>
      <c r="D136" s="3" t="str">
        <f t="shared" si="6"/>
        <v>1</v>
      </c>
      <c r="E136" s="3" t="str">
        <f t="shared" si="7"/>
        <v>12</v>
      </c>
      <c r="F136" s="17" t="s">
        <v>21</v>
      </c>
      <c r="G136" s="18" t="s">
        <v>22</v>
      </c>
      <c r="H136" s="19">
        <v>105455</v>
      </c>
      <c r="I136" s="19">
        <v>0</v>
      </c>
      <c r="J136" s="19">
        <v>105455</v>
      </c>
      <c r="K136" s="19">
        <v>24972.15</v>
      </c>
      <c r="L136" s="9">
        <f t="shared" si="8"/>
        <v>0.23680384998340526</v>
      </c>
      <c r="M136" s="19">
        <v>24972.15</v>
      </c>
    </row>
    <row r="137" spans="1:13">
      <c r="A137" s="17" t="s">
        <v>109</v>
      </c>
      <c r="B137" s="17" t="s">
        <v>110</v>
      </c>
      <c r="C137" s="2" t="str">
        <f>VLOOKUP(B137,Hoja1!B:C,2,FALSE)</f>
        <v>Dirección del Área de Urbanismo</v>
      </c>
      <c r="D137" s="3" t="str">
        <f t="shared" si="6"/>
        <v>1</v>
      </c>
      <c r="E137" s="3" t="str">
        <f t="shared" si="7"/>
        <v>12</v>
      </c>
      <c r="F137" s="17" t="s">
        <v>23</v>
      </c>
      <c r="G137" s="18" t="s">
        <v>24</v>
      </c>
      <c r="H137" s="19">
        <v>244928</v>
      </c>
      <c r="I137" s="19">
        <v>0</v>
      </c>
      <c r="J137" s="19">
        <v>244928</v>
      </c>
      <c r="K137" s="19">
        <v>58119.71</v>
      </c>
      <c r="L137" s="9">
        <f t="shared" si="8"/>
        <v>0.23729304122027697</v>
      </c>
      <c r="M137" s="19">
        <v>58119.71</v>
      </c>
    </row>
    <row r="138" spans="1:13">
      <c r="A138" s="17" t="s">
        <v>109</v>
      </c>
      <c r="B138" s="17" t="s">
        <v>110</v>
      </c>
      <c r="C138" s="2" t="str">
        <f>VLOOKUP(B138,Hoja1!B:C,2,FALSE)</f>
        <v>Dirección del Área de Urbanismo</v>
      </c>
      <c r="D138" s="3" t="str">
        <f t="shared" si="6"/>
        <v>1</v>
      </c>
      <c r="E138" s="3" t="str">
        <f t="shared" si="7"/>
        <v>12</v>
      </c>
      <c r="F138" s="17" t="s">
        <v>25</v>
      </c>
      <c r="G138" s="18" t="s">
        <v>26</v>
      </c>
      <c r="H138" s="19">
        <v>23194</v>
      </c>
      <c r="I138" s="19">
        <v>0</v>
      </c>
      <c r="J138" s="19">
        <v>23194</v>
      </c>
      <c r="K138" s="19">
        <v>5705.94</v>
      </c>
      <c r="L138" s="9">
        <f t="shared" si="8"/>
        <v>0.24600931275329824</v>
      </c>
      <c r="M138" s="19">
        <v>5705.94</v>
      </c>
    </row>
    <row r="139" spans="1:13">
      <c r="A139" s="17" t="s">
        <v>109</v>
      </c>
      <c r="B139" s="17" t="s">
        <v>110</v>
      </c>
      <c r="C139" s="2" t="str">
        <f>VLOOKUP(B139,Hoja1!B:C,2,FALSE)</f>
        <v>Dirección del Área de Urbanismo</v>
      </c>
      <c r="D139" s="3" t="str">
        <f t="shared" si="6"/>
        <v>2</v>
      </c>
      <c r="E139" s="3" t="str">
        <f t="shared" si="7"/>
        <v>20</v>
      </c>
      <c r="F139" s="17" t="s">
        <v>54</v>
      </c>
      <c r="G139" s="18" t="s">
        <v>55</v>
      </c>
      <c r="H139" s="19">
        <v>25000</v>
      </c>
      <c r="I139" s="19">
        <v>0</v>
      </c>
      <c r="J139" s="19">
        <v>25000</v>
      </c>
      <c r="K139" s="19">
        <v>5644.02</v>
      </c>
      <c r="L139" s="9">
        <f t="shared" si="8"/>
        <v>0.22576080000000001</v>
      </c>
      <c r="M139" s="19">
        <v>4682.07</v>
      </c>
    </row>
    <row r="140" spans="1:13">
      <c r="A140" s="17" t="s">
        <v>109</v>
      </c>
      <c r="B140" s="17" t="s">
        <v>110</v>
      </c>
      <c r="C140" s="2" t="str">
        <f>VLOOKUP(B140,Hoja1!B:C,2,FALSE)</f>
        <v>Dirección del Área de Urbanismo</v>
      </c>
      <c r="D140" s="3" t="str">
        <f t="shared" si="6"/>
        <v>2</v>
      </c>
      <c r="E140" s="3" t="str">
        <f t="shared" si="7"/>
        <v>22</v>
      </c>
      <c r="F140" s="17" t="s">
        <v>79</v>
      </c>
      <c r="G140" s="18" t="s">
        <v>80</v>
      </c>
      <c r="H140" s="19">
        <v>65000</v>
      </c>
      <c r="I140" s="19">
        <v>0</v>
      </c>
      <c r="J140" s="19">
        <v>65000</v>
      </c>
      <c r="K140" s="19">
        <v>9584.84</v>
      </c>
      <c r="L140" s="9">
        <f t="shared" si="8"/>
        <v>0.14745907692307691</v>
      </c>
      <c r="M140" s="19">
        <v>9584.84</v>
      </c>
    </row>
    <row r="141" spans="1:13">
      <c r="A141" s="17" t="s">
        <v>109</v>
      </c>
      <c r="B141" s="17" t="s">
        <v>110</v>
      </c>
      <c r="C141" s="2" t="str">
        <f>VLOOKUP(B141,Hoja1!B:C,2,FALSE)</f>
        <v>Dirección del Área de Urbanismo</v>
      </c>
      <c r="D141" s="3" t="str">
        <f t="shared" si="6"/>
        <v>2</v>
      </c>
      <c r="E141" s="3" t="str">
        <f t="shared" si="7"/>
        <v>22</v>
      </c>
      <c r="F141" s="17" t="s">
        <v>81</v>
      </c>
      <c r="G141" s="18" t="s">
        <v>82</v>
      </c>
      <c r="H141" s="19">
        <v>45000</v>
      </c>
      <c r="I141" s="19">
        <v>0</v>
      </c>
      <c r="J141" s="19">
        <v>45000</v>
      </c>
      <c r="K141" s="19">
        <v>0</v>
      </c>
      <c r="L141" s="9">
        <f t="shared" si="8"/>
        <v>0</v>
      </c>
      <c r="M141" s="19">
        <v>0</v>
      </c>
    </row>
    <row r="142" spans="1:13">
      <c r="A142" s="17" t="s">
        <v>109</v>
      </c>
      <c r="B142" s="17" t="s">
        <v>110</v>
      </c>
      <c r="C142" s="2" t="str">
        <f>VLOOKUP(B142,Hoja1!B:C,2,FALSE)</f>
        <v>Dirección del Área de Urbanismo</v>
      </c>
      <c r="D142" s="3" t="str">
        <f t="shared" si="6"/>
        <v>2</v>
      </c>
      <c r="E142" s="3" t="str">
        <f t="shared" si="7"/>
        <v>22</v>
      </c>
      <c r="F142" s="17" t="s">
        <v>33</v>
      </c>
      <c r="G142" s="18" t="s">
        <v>34</v>
      </c>
      <c r="H142" s="19">
        <v>5000</v>
      </c>
      <c r="I142" s="19">
        <v>0</v>
      </c>
      <c r="J142" s="19">
        <v>5000</v>
      </c>
      <c r="K142" s="19">
        <v>0</v>
      </c>
      <c r="L142" s="9">
        <f t="shared" si="8"/>
        <v>0</v>
      </c>
      <c r="M142" s="19">
        <v>0</v>
      </c>
    </row>
    <row r="143" spans="1:13">
      <c r="A143" s="17" t="s">
        <v>109</v>
      </c>
      <c r="B143" s="17" t="s">
        <v>110</v>
      </c>
      <c r="C143" s="2" t="str">
        <f>VLOOKUP(B143,Hoja1!B:C,2,FALSE)</f>
        <v>Dirección del Área de Urbanismo</v>
      </c>
      <c r="D143" s="3" t="str">
        <f t="shared" si="6"/>
        <v>2</v>
      </c>
      <c r="E143" s="3" t="str">
        <f t="shared" si="7"/>
        <v>22</v>
      </c>
      <c r="F143" s="17" t="s">
        <v>87</v>
      </c>
      <c r="G143" s="18" t="s">
        <v>88</v>
      </c>
      <c r="H143" s="19">
        <v>4500</v>
      </c>
      <c r="I143" s="19">
        <v>0</v>
      </c>
      <c r="J143" s="19">
        <v>4500</v>
      </c>
      <c r="K143" s="19">
        <v>1629.8</v>
      </c>
      <c r="L143" s="9">
        <f t="shared" si="8"/>
        <v>0.36217777777777777</v>
      </c>
      <c r="M143" s="19">
        <v>1537.4</v>
      </c>
    </row>
    <row r="144" spans="1:13">
      <c r="A144" s="17" t="s">
        <v>109</v>
      </c>
      <c r="B144" s="17" t="s">
        <v>110</v>
      </c>
      <c r="C144" s="2" t="str">
        <f>VLOOKUP(B144,Hoja1!B:C,2,FALSE)</f>
        <v>Dirección del Área de Urbanismo</v>
      </c>
      <c r="D144" s="3" t="str">
        <f t="shared" si="6"/>
        <v>2</v>
      </c>
      <c r="E144" s="3" t="str">
        <f t="shared" si="7"/>
        <v>22</v>
      </c>
      <c r="F144" s="17" t="s">
        <v>58</v>
      </c>
      <c r="G144" s="18" t="s">
        <v>59</v>
      </c>
      <c r="H144" s="19">
        <v>6000</v>
      </c>
      <c r="I144" s="19">
        <v>0</v>
      </c>
      <c r="J144" s="19">
        <v>6000</v>
      </c>
      <c r="K144" s="19">
        <v>0</v>
      </c>
      <c r="L144" s="9">
        <f t="shared" si="8"/>
        <v>0</v>
      </c>
      <c r="M144" s="19">
        <v>0</v>
      </c>
    </row>
    <row r="145" spans="1:13">
      <c r="A145" s="17" t="s">
        <v>109</v>
      </c>
      <c r="B145" s="17" t="s">
        <v>110</v>
      </c>
      <c r="C145" s="2" t="str">
        <f>VLOOKUP(B145,Hoja1!B:C,2,FALSE)</f>
        <v>Dirección del Área de Urbanismo</v>
      </c>
      <c r="D145" s="3" t="str">
        <f t="shared" si="6"/>
        <v>2</v>
      </c>
      <c r="E145" s="3" t="str">
        <f t="shared" si="7"/>
        <v>22</v>
      </c>
      <c r="F145" s="17" t="s">
        <v>62</v>
      </c>
      <c r="G145" s="18" t="s">
        <v>63</v>
      </c>
      <c r="H145" s="19">
        <v>25000</v>
      </c>
      <c r="I145" s="19">
        <v>0</v>
      </c>
      <c r="J145" s="19">
        <v>25000</v>
      </c>
      <c r="K145" s="19">
        <v>2178.61</v>
      </c>
      <c r="L145" s="9">
        <f t="shared" si="8"/>
        <v>8.7144400000000011E-2</v>
      </c>
      <c r="M145" s="19">
        <v>2178.61</v>
      </c>
    </row>
    <row r="146" spans="1:13">
      <c r="A146" s="17" t="s">
        <v>109</v>
      </c>
      <c r="B146" s="17" t="s">
        <v>110</v>
      </c>
      <c r="C146" s="2" t="str">
        <f>VLOOKUP(B146,Hoja1!B:C,2,FALSE)</f>
        <v>Dirección del Área de Urbanismo</v>
      </c>
      <c r="D146" s="3" t="str">
        <f t="shared" si="6"/>
        <v>2</v>
      </c>
      <c r="E146" s="3" t="str">
        <f t="shared" si="7"/>
        <v>22</v>
      </c>
      <c r="F146" s="17" t="s">
        <v>95</v>
      </c>
      <c r="G146" s="18" t="s">
        <v>96</v>
      </c>
      <c r="H146" s="19">
        <v>100000</v>
      </c>
      <c r="I146" s="19">
        <v>0</v>
      </c>
      <c r="J146" s="19">
        <v>100000</v>
      </c>
      <c r="K146" s="19">
        <v>35916.839999999997</v>
      </c>
      <c r="L146" s="9">
        <f t="shared" si="8"/>
        <v>0.35916839999999994</v>
      </c>
      <c r="M146" s="19">
        <v>35916.839999999997</v>
      </c>
    </row>
    <row r="147" spans="1:13">
      <c r="A147" s="17" t="s">
        <v>109</v>
      </c>
      <c r="B147" s="17" t="s">
        <v>110</v>
      </c>
      <c r="C147" s="2" t="str">
        <f>VLOOKUP(B147,Hoja1!B:C,2,FALSE)</f>
        <v>Dirección del Área de Urbanismo</v>
      </c>
      <c r="D147" s="3" t="str">
        <f t="shared" si="6"/>
        <v>2</v>
      </c>
      <c r="E147" s="3" t="str">
        <f t="shared" si="7"/>
        <v>23</v>
      </c>
      <c r="F147" s="17" t="s">
        <v>39</v>
      </c>
      <c r="G147" s="18" t="s">
        <v>40</v>
      </c>
      <c r="H147" s="19">
        <v>3100</v>
      </c>
      <c r="I147" s="19">
        <v>0</v>
      </c>
      <c r="J147" s="19">
        <v>3100</v>
      </c>
      <c r="K147" s="19">
        <v>0</v>
      </c>
      <c r="L147" s="9">
        <f t="shared" si="8"/>
        <v>0</v>
      </c>
      <c r="M147" s="19">
        <v>0</v>
      </c>
    </row>
    <row r="148" spans="1:13">
      <c r="A148" s="17" t="s">
        <v>109</v>
      </c>
      <c r="B148" s="17" t="s">
        <v>110</v>
      </c>
      <c r="C148" s="2" t="str">
        <f>VLOOKUP(B148,Hoja1!B:C,2,FALSE)</f>
        <v>Dirección del Área de Urbanismo</v>
      </c>
      <c r="D148" s="3" t="str">
        <f t="shared" si="6"/>
        <v>2</v>
      </c>
      <c r="E148" s="3" t="str">
        <f t="shared" si="7"/>
        <v>23</v>
      </c>
      <c r="F148" s="17" t="s">
        <v>43</v>
      </c>
      <c r="G148" s="18" t="s">
        <v>44</v>
      </c>
      <c r="H148" s="19">
        <v>2400</v>
      </c>
      <c r="I148" s="19">
        <v>0</v>
      </c>
      <c r="J148" s="19">
        <v>2400</v>
      </c>
      <c r="K148" s="19">
        <v>0</v>
      </c>
      <c r="L148" s="9">
        <f t="shared" si="8"/>
        <v>0</v>
      </c>
      <c r="M148" s="19">
        <v>0</v>
      </c>
    </row>
    <row r="149" spans="1:13">
      <c r="A149" s="17" t="s">
        <v>109</v>
      </c>
      <c r="B149" s="17" t="s">
        <v>110</v>
      </c>
      <c r="C149" s="2" t="str">
        <f>VLOOKUP(B149,Hoja1!B:C,2,FALSE)</f>
        <v>Dirección del Área de Urbanismo</v>
      </c>
      <c r="D149" s="3" t="str">
        <f t="shared" si="6"/>
        <v>2</v>
      </c>
      <c r="E149" s="3" t="str">
        <f t="shared" si="7"/>
        <v>23</v>
      </c>
      <c r="F149" s="17" t="s">
        <v>100</v>
      </c>
      <c r="G149" s="18" t="s">
        <v>101</v>
      </c>
      <c r="H149" s="19">
        <v>600</v>
      </c>
      <c r="I149" s="19">
        <v>0</v>
      </c>
      <c r="J149" s="19">
        <v>600</v>
      </c>
      <c r="K149" s="19">
        <v>0</v>
      </c>
      <c r="L149" s="9">
        <f t="shared" si="8"/>
        <v>0</v>
      </c>
      <c r="M149" s="19">
        <v>0</v>
      </c>
    </row>
    <row r="150" spans="1:13">
      <c r="A150" s="17" t="s">
        <v>109</v>
      </c>
      <c r="B150" s="17" t="s">
        <v>110</v>
      </c>
      <c r="C150" s="2" t="str">
        <f>VLOOKUP(B150,Hoja1!B:C,2,FALSE)</f>
        <v>Dirección del Área de Urbanismo</v>
      </c>
      <c r="D150" s="3" t="str">
        <f t="shared" si="6"/>
        <v>3</v>
      </c>
      <c r="E150" s="3" t="str">
        <f t="shared" si="7"/>
        <v>35</v>
      </c>
      <c r="F150" s="17" t="s">
        <v>111</v>
      </c>
      <c r="G150" s="18" t="s">
        <v>112</v>
      </c>
      <c r="H150" s="19">
        <v>200</v>
      </c>
      <c r="I150" s="19">
        <v>0</v>
      </c>
      <c r="J150" s="19">
        <v>200</v>
      </c>
      <c r="K150" s="19">
        <v>0</v>
      </c>
      <c r="L150" s="9">
        <f t="shared" si="8"/>
        <v>0</v>
      </c>
      <c r="M150" s="19">
        <v>0</v>
      </c>
    </row>
    <row r="151" spans="1:13">
      <c r="A151" s="17" t="s">
        <v>109</v>
      </c>
      <c r="B151" s="17" t="s">
        <v>110</v>
      </c>
      <c r="C151" s="2" t="str">
        <f>VLOOKUP(B151,Hoja1!B:C,2,FALSE)</f>
        <v>Dirección del Área de Urbanismo</v>
      </c>
      <c r="D151" s="3" t="str">
        <f t="shared" si="6"/>
        <v>4</v>
      </c>
      <c r="E151" s="3" t="str">
        <f t="shared" si="7"/>
        <v>44</v>
      </c>
      <c r="F151" s="17" t="s">
        <v>420</v>
      </c>
      <c r="G151" s="18" t="s">
        <v>421</v>
      </c>
      <c r="H151" s="19">
        <v>500000</v>
      </c>
      <c r="I151" s="19">
        <v>0</v>
      </c>
      <c r="J151" s="19">
        <v>500000</v>
      </c>
      <c r="K151" s="19">
        <v>0</v>
      </c>
      <c r="L151" s="9">
        <f t="shared" si="8"/>
        <v>0</v>
      </c>
      <c r="M151" s="19">
        <v>0</v>
      </c>
    </row>
    <row r="152" spans="1:13">
      <c r="A152" s="17" t="s">
        <v>109</v>
      </c>
      <c r="B152" s="17" t="s">
        <v>110</v>
      </c>
      <c r="C152" s="2" t="str">
        <f>VLOOKUP(B152,Hoja1!B:C,2,FALSE)</f>
        <v>Dirección del Área de Urbanismo</v>
      </c>
      <c r="D152" s="3" t="str">
        <f t="shared" si="6"/>
        <v>6</v>
      </c>
      <c r="E152" s="3" t="str">
        <f t="shared" si="7"/>
        <v>61</v>
      </c>
      <c r="F152" s="17" t="s">
        <v>138</v>
      </c>
      <c r="G152" s="18" t="s">
        <v>139</v>
      </c>
      <c r="H152" s="19">
        <v>200000</v>
      </c>
      <c r="I152" s="19">
        <v>0</v>
      </c>
      <c r="J152" s="19">
        <v>200000</v>
      </c>
      <c r="K152" s="19">
        <v>0</v>
      </c>
      <c r="L152" s="9">
        <f t="shared" si="8"/>
        <v>0</v>
      </c>
      <c r="M152" s="19">
        <v>0</v>
      </c>
    </row>
    <row r="153" spans="1:13">
      <c r="A153" s="17" t="s">
        <v>109</v>
      </c>
      <c r="B153" s="17" t="s">
        <v>110</v>
      </c>
      <c r="C153" s="2" t="str">
        <f>VLOOKUP(B153,Hoja1!B:C,2,FALSE)</f>
        <v>Dirección del Área de Urbanismo</v>
      </c>
      <c r="D153" s="3" t="str">
        <f t="shared" si="6"/>
        <v>7</v>
      </c>
      <c r="E153" s="3" t="str">
        <f t="shared" si="7"/>
        <v>74</v>
      </c>
      <c r="F153" s="17" t="s">
        <v>113</v>
      </c>
      <c r="G153" s="18" t="s">
        <v>114</v>
      </c>
      <c r="H153" s="19">
        <v>0</v>
      </c>
      <c r="I153" s="19">
        <v>0</v>
      </c>
      <c r="J153" s="19">
        <v>0</v>
      </c>
      <c r="K153" s="19">
        <v>0</v>
      </c>
      <c r="L153" s="9" t="str">
        <f t="shared" si="8"/>
        <v xml:space="preserve"> </v>
      </c>
      <c r="M153" s="19">
        <v>0</v>
      </c>
    </row>
    <row r="154" spans="1:13">
      <c r="A154" s="17" t="s">
        <v>109</v>
      </c>
      <c r="B154" s="17" t="s">
        <v>110</v>
      </c>
      <c r="C154" s="2" t="str">
        <f>VLOOKUP(B154,Hoja1!B:C,2,FALSE)</f>
        <v>Dirección del Área de Urbanismo</v>
      </c>
      <c r="D154" s="3" t="str">
        <f t="shared" si="6"/>
        <v>7</v>
      </c>
      <c r="E154" s="3" t="str">
        <f t="shared" si="7"/>
        <v>74</v>
      </c>
      <c r="F154" s="17" t="s">
        <v>115</v>
      </c>
      <c r="G154" s="18" t="s">
        <v>419</v>
      </c>
      <c r="H154" s="19">
        <v>4650000</v>
      </c>
      <c r="I154" s="19">
        <v>0</v>
      </c>
      <c r="J154" s="19">
        <v>4650000</v>
      </c>
      <c r="K154" s="19">
        <v>0</v>
      </c>
      <c r="L154" s="9">
        <f t="shared" si="8"/>
        <v>0</v>
      </c>
      <c r="M154" s="19">
        <v>0</v>
      </c>
    </row>
    <row r="155" spans="1:13">
      <c r="A155" s="17" t="s">
        <v>109</v>
      </c>
      <c r="B155" s="17" t="s">
        <v>110</v>
      </c>
      <c r="C155" s="2" t="str">
        <f>VLOOKUP(B155,Hoja1!B:C,2,FALSE)</f>
        <v>Dirección del Área de Urbanismo</v>
      </c>
      <c r="D155" s="3" t="str">
        <f t="shared" si="6"/>
        <v>8</v>
      </c>
      <c r="E155" s="3" t="str">
        <f t="shared" si="7"/>
        <v>82</v>
      </c>
      <c r="F155" s="17" t="s">
        <v>417</v>
      </c>
      <c r="G155" s="18" t="s">
        <v>418</v>
      </c>
      <c r="H155" s="19">
        <v>0</v>
      </c>
      <c r="I155" s="19">
        <v>200000</v>
      </c>
      <c r="J155" s="19">
        <v>200000</v>
      </c>
      <c r="K155" s="19">
        <v>0</v>
      </c>
      <c r="L155" s="9">
        <f t="shared" si="8"/>
        <v>0</v>
      </c>
      <c r="M155" s="19">
        <v>0</v>
      </c>
    </row>
    <row r="156" spans="1:13">
      <c r="A156" s="17" t="s">
        <v>109</v>
      </c>
      <c r="B156" s="17" t="s">
        <v>110</v>
      </c>
      <c r="C156" s="2" t="str">
        <f>VLOOKUP(B156,Hoja1!B:C,2,FALSE)</f>
        <v>Dirección del Área de Urbanismo</v>
      </c>
      <c r="D156" s="3" t="str">
        <f t="shared" si="6"/>
        <v>8</v>
      </c>
      <c r="E156" s="3" t="str">
        <f t="shared" si="7"/>
        <v>83</v>
      </c>
      <c r="F156" s="17" t="s">
        <v>116</v>
      </c>
      <c r="G156" s="18" t="s">
        <v>416</v>
      </c>
      <c r="H156" s="19">
        <v>15000</v>
      </c>
      <c r="I156" s="19">
        <v>0</v>
      </c>
      <c r="J156" s="19">
        <v>15000</v>
      </c>
      <c r="K156" s="19">
        <v>662.4</v>
      </c>
      <c r="L156" s="9">
        <f t="shared" si="8"/>
        <v>4.4159999999999998E-2</v>
      </c>
      <c r="M156" s="19">
        <v>559.20000000000005</v>
      </c>
    </row>
    <row r="157" spans="1:13">
      <c r="A157" s="17" t="s">
        <v>109</v>
      </c>
      <c r="B157" s="17" t="s">
        <v>110</v>
      </c>
      <c r="C157" s="2" t="str">
        <f>VLOOKUP(B157,Hoja1!B:C,2,FALSE)</f>
        <v>Dirección del Área de Urbanismo</v>
      </c>
      <c r="D157" s="3" t="str">
        <f t="shared" si="6"/>
        <v>8</v>
      </c>
      <c r="E157" s="3" t="str">
        <f t="shared" si="7"/>
        <v>83</v>
      </c>
      <c r="F157" s="17" t="s">
        <v>117</v>
      </c>
      <c r="G157" s="18" t="s">
        <v>118</v>
      </c>
      <c r="H157" s="19">
        <v>200000</v>
      </c>
      <c r="I157" s="19">
        <v>0</v>
      </c>
      <c r="J157" s="19">
        <v>200000</v>
      </c>
      <c r="K157" s="19">
        <v>0</v>
      </c>
      <c r="L157" s="9">
        <f t="shared" si="8"/>
        <v>0</v>
      </c>
      <c r="M157" s="19">
        <v>0</v>
      </c>
    </row>
    <row r="158" spans="1:13">
      <c r="A158" s="17" t="s">
        <v>109</v>
      </c>
      <c r="B158" s="17" t="s">
        <v>119</v>
      </c>
      <c r="C158" s="2" t="str">
        <f>VLOOKUP(B158,Hoja1!B:C,2,FALSE)</f>
        <v>Planificación y Gestión del Urbanismo</v>
      </c>
      <c r="D158" s="3" t="str">
        <f t="shared" si="6"/>
        <v>1</v>
      </c>
      <c r="E158" s="3" t="str">
        <f t="shared" si="7"/>
        <v>12</v>
      </c>
      <c r="F158" s="17" t="s">
        <v>48</v>
      </c>
      <c r="G158" s="18" t="s">
        <v>49</v>
      </c>
      <c r="H158" s="19">
        <v>326133</v>
      </c>
      <c r="I158" s="19">
        <v>0</v>
      </c>
      <c r="J158" s="19">
        <v>326133</v>
      </c>
      <c r="K158" s="19">
        <v>78335.820000000007</v>
      </c>
      <c r="L158" s="9">
        <f t="shared" si="8"/>
        <v>0.24019593233435441</v>
      </c>
      <c r="M158" s="19">
        <v>78335.820000000007</v>
      </c>
    </row>
    <row r="159" spans="1:13">
      <c r="A159" s="17" t="s">
        <v>109</v>
      </c>
      <c r="B159" s="17" t="s">
        <v>119</v>
      </c>
      <c r="C159" s="2" t="str">
        <f>VLOOKUP(B159,Hoja1!B:C,2,FALSE)</f>
        <v>Planificación y Gestión del Urbanismo</v>
      </c>
      <c r="D159" s="3" t="str">
        <f t="shared" si="6"/>
        <v>1</v>
      </c>
      <c r="E159" s="3" t="str">
        <f t="shared" si="7"/>
        <v>12</v>
      </c>
      <c r="F159" s="17" t="s">
        <v>50</v>
      </c>
      <c r="G159" s="18" t="s">
        <v>51</v>
      </c>
      <c r="H159" s="19">
        <v>182498</v>
      </c>
      <c r="I159" s="19">
        <v>0</v>
      </c>
      <c r="J159" s="19">
        <v>182498</v>
      </c>
      <c r="K159" s="19">
        <v>27001.94</v>
      </c>
      <c r="L159" s="9">
        <f t="shared" si="8"/>
        <v>0.14795745706802266</v>
      </c>
      <c r="M159" s="19">
        <v>27001.94</v>
      </c>
    </row>
    <row r="160" spans="1:13">
      <c r="A160" s="17" t="s">
        <v>109</v>
      </c>
      <c r="B160" s="17" t="s">
        <v>119</v>
      </c>
      <c r="C160" s="2" t="str">
        <f>VLOOKUP(B160,Hoja1!B:C,2,FALSE)</f>
        <v>Planificación y Gestión del Urbanismo</v>
      </c>
      <c r="D160" s="3" t="str">
        <f t="shared" si="6"/>
        <v>1</v>
      </c>
      <c r="E160" s="3" t="str">
        <f t="shared" si="7"/>
        <v>12</v>
      </c>
      <c r="F160" s="17" t="s">
        <v>17</v>
      </c>
      <c r="G160" s="18" t="s">
        <v>18</v>
      </c>
      <c r="H160" s="19">
        <v>299515</v>
      </c>
      <c r="I160" s="19">
        <v>0</v>
      </c>
      <c r="J160" s="19">
        <v>299515</v>
      </c>
      <c r="K160" s="19">
        <v>75592.639999999999</v>
      </c>
      <c r="L160" s="9">
        <f t="shared" si="8"/>
        <v>0.25238348663672938</v>
      </c>
      <c r="M160" s="19">
        <v>75592.639999999999</v>
      </c>
    </row>
    <row r="161" spans="1:13">
      <c r="A161" s="17" t="s">
        <v>109</v>
      </c>
      <c r="B161" s="17" t="s">
        <v>119</v>
      </c>
      <c r="C161" s="2" t="str">
        <f>VLOOKUP(B161,Hoja1!B:C,2,FALSE)</f>
        <v>Planificación y Gestión del Urbanismo</v>
      </c>
      <c r="D161" s="3" t="str">
        <f t="shared" si="6"/>
        <v>1</v>
      </c>
      <c r="E161" s="3" t="str">
        <f t="shared" si="7"/>
        <v>12</v>
      </c>
      <c r="F161" s="17" t="s">
        <v>52</v>
      </c>
      <c r="G161" s="18" t="s">
        <v>53</v>
      </c>
      <c r="H161" s="19">
        <v>110012</v>
      </c>
      <c r="I161" s="19">
        <v>0</v>
      </c>
      <c r="J161" s="19">
        <v>110012</v>
      </c>
      <c r="K161" s="19">
        <v>24452.02</v>
      </c>
      <c r="L161" s="9">
        <f t="shared" si="8"/>
        <v>0.22226684361705995</v>
      </c>
      <c r="M161" s="19">
        <v>24452.02</v>
      </c>
    </row>
    <row r="162" spans="1:13">
      <c r="A162" s="17" t="s">
        <v>109</v>
      </c>
      <c r="B162" s="17" t="s">
        <v>119</v>
      </c>
      <c r="C162" s="2" t="str">
        <f>VLOOKUP(B162,Hoja1!B:C,2,FALSE)</f>
        <v>Planificación y Gestión del Urbanismo</v>
      </c>
      <c r="D162" s="3" t="str">
        <f t="shared" si="6"/>
        <v>1</v>
      </c>
      <c r="E162" s="3" t="str">
        <f t="shared" si="7"/>
        <v>12</v>
      </c>
      <c r="F162" s="17" t="s">
        <v>19</v>
      </c>
      <c r="G162" s="18" t="s">
        <v>20</v>
      </c>
      <c r="H162" s="19">
        <v>193110</v>
      </c>
      <c r="I162" s="19">
        <v>0</v>
      </c>
      <c r="J162" s="19">
        <v>193110</v>
      </c>
      <c r="K162" s="19">
        <v>52878.51</v>
      </c>
      <c r="L162" s="9">
        <f t="shared" si="8"/>
        <v>0.27382585055149916</v>
      </c>
      <c r="M162" s="19">
        <v>52878.51</v>
      </c>
    </row>
    <row r="163" spans="1:13">
      <c r="A163" s="17" t="s">
        <v>109</v>
      </c>
      <c r="B163" s="17" t="s">
        <v>119</v>
      </c>
      <c r="C163" s="2" t="str">
        <f>VLOOKUP(B163,Hoja1!B:C,2,FALSE)</f>
        <v>Planificación y Gestión del Urbanismo</v>
      </c>
      <c r="D163" s="3" t="str">
        <f t="shared" si="6"/>
        <v>1</v>
      </c>
      <c r="E163" s="3" t="str">
        <f t="shared" si="7"/>
        <v>12</v>
      </c>
      <c r="F163" s="17" t="s">
        <v>21</v>
      </c>
      <c r="G163" s="18" t="s">
        <v>22</v>
      </c>
      <c r="H163" s="19">
        <v>540816</v>
      </c>
      <c r="I163" s="19">
        <v>0</v>
      </c>
      <c r="J163" s="19">
        <v>540816</v>
      </c>
      <c r="K163" s="19">
        <v>119274.48</v>
      </c>
      <c r="L163" s="9">
        <f t="shared" si="8"/>
        <v>0.220545398065146</v>
      </c>
      <c r="M163" s="19">
        <v>119274.48</v>
      </c>
    </row>
    <row r="164" spans="1:13">
      <c r="A164" s="17" t="s">
        <v>109</v>
      </c>
      <c r="B164" s="17" t="s">
        <v>119</v>
      </c>
      <c r="C164" s="2" t="str">
        <f>VLOOKUP(B164,Hoja1!B:C,2,FALSE)</f>
        <v>Planificación y Gestión del Urbanismo</v>
      </c>
      <c r="D164" s="3" t="str">
        <f t="shared" si="6"/>
        <v>1</v>
      </c>
      <c r="E164" s="3" t="str">
        <f t="shared" si="7"/>
        <v>12</v>
      </c>
      <c r="F164" s="17" t="s">
        <v>23</v>
      </c>
      <c r="G164" s="18" t="s">
        <v>24</v>
      </c>
      <c r="H164" s="19">
        <v>1287878</v>
      </c>
      <c r="I164" s="19">
        <v>0</v>
      </c>
      <c r="J164" s="19">
        <v>1287878</v>
      </c>
      <c r="K164" s="19">
        <v>299997.58</v>
      </c>
      <c r="L164" s="9">
        <f t="shared" si="8"/>
        <v>0.23293943991589267</v>
      </c>
      <c r="M164" s="19">
        <v>299997.58</v>
      </c>
    </row>
    <row r="165" spans="1:13">
      <c r="A165" s="17" t="s">
        <v>109</v>
      </c>
      <c r="B165" s="17" t="s">
        <v>119</v>
      </c>
      <c r="C165" s="2" t="str">
        <f>VLOOKUP(B165,Hoja1!B:C,2,FALSE)</f>
        <v>Planificación y Gestión del Urbanismo</v>
      </c>
      <c r="D165" s="3" t="str">
        <f t="shared" si="6"/>
        <v>1</v>
      </c>
      <c r="E165" s="3" t="str">
        <f t="shared" si="7"/>
        <v>12</v>
      </c>
      <c r="F165" s="17" t="s">
        <v>25</v>
      </c>
      <c r="G165" s="18" t="s">
        <v>26</v>
      </c>
      <c r="H165" s="19">
        <v>104133</v>
      </c>
      <c r="I165" s="19">
        <v>0</v>
      </c>
      <c r="J165" s="19">
        <v>104133</v>
      </c>
      <c r="K165" s="19">
        <v>25982.66</v>
      </c>
      <c r="L165" s="9">
        <f t="shared" si="8"/>
        <v>0.24951417898264719</v>
      </c>
      <c r="M165" s="19">
        <v>25982.66</v>
      </c>
    </row>
    <row r="166" spans="1:13">
      <c r="A166" s="17" t="s">
        <v>109</v>
      </c>
      <c r="B166" s="17" t="s">
        <v>119</v>
      </c>
      <c r="C166" s="2" t="str">
        <f>VLOOKUP(B166,Hoja1!B:C,2,FALSE)</f>
        <v>Planificación y Gestión del Urbanismo</v>
      </c>
      <c r="D166" s="3" t="str">
        <f t="shared" si="6"/>
        <v>1</v>
      </c>
      <c r="E166" s="3" t="str">
        <f t="shared" si="7"/>
        <v>13</v>
      </c>
      <c r="F166" s="17" t="s">
        <v>69</v>
      </c>
      <c r="G166" s="18" t="s">
        <v>11</v>
      </c>
      <c r="H166" s="19">
        <v>101341</v>
      </c>
      <c r="I166" s="19">
        <v>0</v>
      </c>
      <c r="J166" s="19">
        <v>101341</v>
      </c>
      <c r="K166" s="19">
        <v>26027.439999999999</v>
      </c>
      <c r="L166" s="9">
        <f t="shared" si="8"/>
        <v>0.25683030560187881</v>
      </c>
      <c r="M166" s="19">
        <v>26027.439999999999</v>
      </c>
    </row>
    <row r="167" spans="1:13">
      <c r="A167" s="17" t="s">
        <v>109</v>
      </c>
      <c r="B167" s="17" t="s">
        <v>119</v>
      </c>
      <c r="C167" s="2" t="str">
        <f>VLOOKUP(B167,Hoja1!B:C,2,FALSE)</f>
        <v>Planificación y Gestión del Urbanismo</v>
      </c>
      <c r="D167" s="3" t="str">
        <f t="shared" si="6"/>
        <v>1</v>
      </c>
      <c r="E167" s="3" t="str">
        <f t="shared" si="7"/>
        <v>13</v>
      </c>
      <c r="F167" s="17" t="s">
        <v>72</v>
      </c>
      <c r="G167" s="18" t="s">
        <v>13</v>
      </c>
      <c r="H167" s="19">
        <v>85132</v>
      </c>
      <c r="I167" s="19">
        <v>0</v>
      </c>
      <c r="J167" s="19">
        <v>85132</v>
      </c>
      <c r="K167" s="19">
        <v>22349.88</v>
      </c>
      <c r="L167" s="9">
        <f t="shared" si="8"/>
        <v>0.26253206784757788</v>
      </c>
      <c r="M167" s="19">
        <v>22349.88</v>
      </c>
    </row>
    <row r="168" spans="1:13">
      <c r="A168" s="17" t="s">
        <v>109</v>
      </c>
      <c r="B168" s="17" t="s">
        <v>119</v>
      </c>
      <c r="C168" s="2" t="str">
        <f>VLOOKUP(B168,Hoja1!B:C,2,FALSE)</f>
        <v>Planificación y Gestión del Urbanismo</v>
      </c>
      <c r="D168" s="3" t="str">
        <f t="shared" si="6"/>
        <v>1</v>
      </c>
      <c r="E168" s="3" t="str">
        <f t="shared" si="7"/>
        <v>13</v>
      </c>
      <c r="F168" s="17" t="s">
        <v>73</v>
      </c>
      <c r="G168" s="18" t="s">
        <v>74</v>
      </c>
      <c r="H168" s="19">
        <v>50000</v>
      </c>
      <c r="I168" s="19">
        <v>0</v>
      </c>
      <c r="J168" s="19">
        <v>50000</v>
      </c>
      <c r="K168" s="19">
        <v>17829.18</v>
      </c>
      <c r="L168" s="9">
        <f t="shared" si="8"/>
        <v>0.3565836</v>
      </c>
      <c r="M168" s="19">
        <v>17829.18</v>
      </c>
    </row>
    <row r="169" spans="1:13">
      <c r="A169" s="17" t="s">
        <v>109</v>
      </c>
      <c r="B169" s="17" t="s">
        <v>119</v>
      </c>
      <c r="C169" s="2" t="str">
        <f>VLOOKUP(B169,Hoja1!B:C,2,FALSE)</f>
        <v>Planificación y Gestión del Urbanismo</v>
      </c>
      <c r="D169" s="3" t="str">
        <f t="shared" si="6"/>
        <v>1</v>
      </c>
      <c r="E169" s="3" t="str">
        <f t="shared" si="7"/>
        <v>15</v>
      </c>
      <c r="F169" s="17" t="s">
        <v>75</v>
      </c>
      <c r="G169" s="18" t="s">
        <v>76</v>
      </c>
      <c r="H169" s="19">
        <v>10000</v>
      </c>
      <c r="I169" s="19">
        <v>0</v>
      </c>
      <c r="J169" s="19">
        <v>10000</v>
      </c>
      <c r="K169" s="19">
        <v>5658.78</v>
      </c>
      <c r="L169" s="9">
        <f t="shared" si="8"/>
        <v>0.56587799999999999</v>
      </c>
      <c r="M169" s="19">
        <v>5658.78</v>
      </c>
    </row>
    <row r="170" spans="1:13">
      <c r="A170" s="17" t="s">
        <v>109</v>
      </c>
      <c r="B170" s="17" t="s">
        <v>119</v>
      </c>
      <c r="C170" s="2" t="str">
        <f>VLOOKUP(B170,Hoja1!B:C,2,FALSE)</f>
        <v>Planificación y Gestión del Urbanismo</v>
      </c>
      <c r="D170" s="3" t="str">
        <f t="shared" si="6"/>
        <v>2</v>
      </c>
      <c r="E170" s="3" t="str">
        <f t="shared" si="7"/>
        <v>22</v>
      </c>
      <c r="F170" s="17" t="s">
        <v>87</v>
      </c>
      <c r="G170" s="18" t="s">
        <v>88</v>
      </c>
      <c r="H170" s="19">
        <v>6000</v>
      </c>
      <c r="I170" s="19">
        <v>0</v>
      </c>
      <c r="J170" s="19">
        <v>6000</v>
      </c>
      <c r="K170" s="19">
        <v>0</v>
      </c>
      <c r="L170" s="9">
        <f t="shared" si="8"/>
        <v>0</v>
      </c>
      <c r="M170" s="19">
        <v>0</v>
      </c>
    </row>
    <row r="171" spans="1:13">
      <c r="A171" s="17" t="s">
        <v>109</v>
      </c>
      <c r="B171" s="17" t="s">
        <v>119</v>
      </c>
      <c r="C171" s="2" t="str">
        <f>VLOOKUP(B171,Hoja1!B:C,2,FALSE)</f>
        <v>Planificación y Gestión del Urbanismo</v>
      </c>
      <c r="D171" s="3" t="str">
        <f t="shared" si="6"/>
        <v>2</v>
      </c>
      <c r="E171" s="3" t="str">
        <f t="shared" si="7"/>
        <v>22</v>
      </c>
      <c r="F171" s="17" t="s">
        <v>62</v>
      </c>
      <c r="G171" s="18" t="s">
        <v>63</v>
      </c>
      <c r="H171" s="19">
        <v>6000</v>
      </c>
      <c r="I171" s="19">
        <v>0</v>
      </c>
      <c r="J171" s="19">
        <v>6000</v>
      </c>
      <c r="K171" s="19">
        <v>0</v>
      </c>
      <c r="L171" s="9">
        <f t="shared" si="8"/>
        <v>0</v>
      </c>
      <c r="M171" s="19">
        <v>0</v>
      </c>
    </row>
    <row r="172" spans="1:13">
      <c r="A172" s="17" t="s">
        <v>109</v>
      </c>
      <c r="B172" s="17" t="s">
        <v>119</v>
      </c>
      <c r="C172" s="2" t="str">
        <f>VLOOKUP(B172,Hoja1!B:C,2,FALSE)</f>
        <v>Planificación y Gestión del Urbanismo</v>
      </c>
      <c r="D172" s="3" t="str">
        <f t="shared" si="6"/>
        <v>2</v>
      </c>
      <c r="E172" s="3" t="str">
        <f t="shared" si="7"/>
        <v>22</v>
      </c>
      <c r="F172" s="17" t="s">
        <v>64</v>
      </c>
      <c r="G172" s="18" t="s">
        <v>65</v>
      </c>
      <c r="H172" s="19">
        <v>20000</v>
      </c>
      <c r="I172" s="19">
        <v>0</v>
      </c>
      <c r="J172" s="19">
        <v>20000</v>
      </c>
      <c r="K172" s="19">
        <v>0</v>
      </c>
      <c r="L172" s="9">
        <f t="shared" si="8"/>
        <v>0</v>
      </c>
      <c r="M172" s="19">
        <v>0</v>
      </c>
    </row>
    <row r="173" spans="1:13">
      <c r="A173" s="17" t="s">
        <v>109</v>
      </c>
      <c r="B173" s="17" t="s">
        <v>119</v>
      </c>
      <c r="C173" s="2" t="str">
        <f>VLOOKUP(B173,Hoja1!B:C,2,FALSE)</f>
        <v>Planificación y Gestión del Urbanismo</v>
      </c>
      <c r="D173" s="3" t="str">
        <f t="shared" si="6"/>
        <v>2</v>
      </c>
      <c r="E173" s="3" t="str">
        <f t="shared" si="7"/>
        <v>23</v>
      </c>
      <c r="F173" s="17" t="s">
        <v>39</v>
      </c>
      <c r="G173" s="18" t="s">
        <v>40</v>
      </c>
      <c r="H173" s="19">
        <v>500</v>
      </c>
      <c r="I173" s="19">
        <v>0</v>
      </c>
      <c r="J173" s="19">
        <v>500</v>
      </c>
      <c r="K173" s="19">
        <v>0</v>
      </c>
      <c r="L173" s="9">
        <f t="shared" si="8"/>
        <v>0</v>
      </c>
      <c r="M173" s="19">
        <v>0</v>
      </c>
    </row>
    <row r="174" spans="1:13">
      <c r="A174" s="17" t="s">
        <v>109</v>
      </c>
      <c r="B174" s="17" t="s">
        <v>119</v>
      </c>
      <c r="C174" s="2" t="str">
        <f>VLOOKUP(B174,Hoja1!B:C,2,FALSE)</f>
        <v>Planificación y Gestión del Urbanismo</v>
      </c>
      <c r="D174" s="3" t="str">
        <f t="shared" si="6"/>
        <v>2</v>
      </c>
      <c r="E174" s="3" t="str">
        <f t="shared" si="7"/>
        <v>23</v>
      </c>
      <c r="F174" s="17" t="s">
        <v>43</v>
      </c>
      <c r="G174" s="18" t="s">
        <v>44</v>
      </c>
      <c r="H174" s="19">
        <v>500</v>
      </c>
      <c r="I174" s="19">
        <v>0</v>
      </c>
      <c r="J174" s="19">
        <v>500</v>
      </c>
      <c r="K174" s="19">
        <v>0</v>
      </c>
      <c r="L174" s="9">
        <f t="shared" si="8"/>
        <v>0</v>
      </c>
      <c r="M174" s="19">
        <v>0</v>
      </c>
    </row>
    <row r="175" spans="1:13">
      <c r="A175" s="17" t="s">
        <v>109</v>
      </c>
      <c r="B175" s="17" t="s">
        <v>119</v>
      </c>
      <c r="C175" s="2" t="str">
        <f>VLOOKUP(B175,Hoja1!B:C,2,FALSE)</f>
        <v>Planificación y Gestión del Urbanismo</v>
      </c>
      <c r="D175" s="3" t="str">
        <f t="shared" si="6"/>
        <v>3</v>
      </c>
      <c r="E175" s="3" t="str">
        <f t="shared" si="7"/>
        <v>35</v>
      </c>
      <c r="F175" s="17" t="s">
        <v>111</v>
      </c>
      <c r="G175" s="18" t="s">
        <v>112</v>
      </c>
      <c r="H175" s="19">
        <v>200</v>
      </c>
      <c r="I175" s="19">
        <v>0</v>
      </c>
      <c r="J175" s="19">
        <v>200</v>
      </c>
      <c r="K175" s="19">
        <v>0</v>
      </c>
      <c r="L175" s="9">
        <f t="shared" si="8"/>
        <v>0</v>
      </c>
      <c r="M175" s="19">
        <v>0</v>
      </c>
    </row>
    <row r="176" spans="1:13">
      <c r="A176" s="17" t="s">
        <v>109</v>
      </c>
      <c r="B176" s="17" t="s">
        <v>119</v>
      </c>
      <c r="C176" s="2" t="str">
        <f>VLOOKUP(B176,Hoja1!B:C,2,FALSE)</f>
        <v>Planificación y Gestión del Urbanismo</v>
      </c>
      <c r="D176" s="3" t="str">
        <f t="shared" si="6"/>
        <v>6</v>
      </c>
      <c r="E176" s="3" t="str">
        <f t="shared" si="7"/>
        <v>60</v>
      </c>
      <c r="F176" s="17" t="s">
        <v>124</v>
      </c>
      <c r="G176" s="18" t="s">
        <v>125</v>
      </c>
      <c r="H176" s="19">
        <v>70000</v>
      </c>
      <c r="I176" s="19">
        <v>0</v>
      </c>
      <c r="J176" s="19">
        <v>70000</v>
      </c>
      <c r="K176" s="19">
        <v>0</v>
      </c>
      <c r="L176" s="9">
        <f t="shared" si="8"/>
        <v>0</v>
      </c>
      <c r="M176" s="19">
        <v>0</v>
      </c>
    </row>
    <row r="177" spans="1:13">
      <c r="A177" s="17" t="s">
        <v>109</v>
      </c>
      <c r="B177" s="17" t="s">
        <v>121</v>
      </c>
      <c r="C177" s="2" t="str">
        <f>VLOOKUP(B177,Hoja1!B:C,2,FALSE)</f>
        <v>Conservación y Ampliación del Patrimonio Municipal del Suelo</v>
      </c>
      <c r="D177" s="3" t="str">
        <f t="shared" si="6"/>
        <v>6</v>
      </c>
      <c r="E177" s="3" t="str">
        <f t="shared" si="7"/>
        <v>60</v>
      </c>
      <c r="F177" s="17" t="s">
        <v>122</v>
      </c>
      <c r="G177" s="18" t="s">
        <v>123</v>
      </c>
      <c r="H177" s="19">
        <v>104923</v>
      </c>
      <c r="I177" s="19">
        <v>0</v>
      </c>
      <c r="J177" s="19">
        <v>104923</v>
      </c>
      <c r="K177" s="19">
        <v>0</v>
      </c>
      <c r="L177" s="9">
        <f t="shared" si="8"/>
        <v>0</v>
      </c>
      <c r="M177" s="19">
        <v>0</v>
      </c>
    </row>
    <row r="178" spans="1:13">
      <c r="A178" s="17" t="s">
        <v>109</v>
      </c>
      <c r="B178" s="17" t="s">
        <v>121</v>
      </c>
      <c r="C178" s="2" t="str">
        <f>VLOOKUP(B178,Hoja1!B:C,2,FALSE)</f>
        <v>Conservación y Ampliación del Patrimonio Municipal del Suelo</v>
      </c>
      <c r="D178" s="3" t="str">
        <f t="shared" si="6"/>
        <v>6</v>
      </c>
      <c r="E178" s="3" t="str">
        <f t="shared" si="7"/>
        <v>60</v>
      </c>
      <c r="F178" s="17" t="s">
        <v>124</v>
      </c>
      <c r="G178" s="18" t="s">
        <v>125</v>
      </c>
      <c r="H178" s="19">
        <v>4450000</v>
      </c>
      <c r="I178" s="19">
        <v>-500000</v>
      </c>
      <c r="J178" s="19">
        <v>3950000</v>
      </c>
      <c r="K178" s="19">
        <v>0</v>
      </c>
      <c r="L178" s="9">
        <f t="shared" si="8"/>
        <v>0</v>
      </c>
      <c r="M178" s="19">
        <v>0</v>
      </c>
    </row>
    <row r="179" spans="1:13">
      <c r="A179" s="17" t="s">
        <v>109</v>
      </c>
      <c r="B179" s="17" t="s">
        <v>121</v>
      </c>
      <c r="C179" s="2" t="str">
        <f>VLOOKUP(B179,Hoja1!B:C,2,FALSE)</f>
        <v>Conservación y Ampliación del Patrimonio Municipal del Suelo</v>
      </c>
      <c r="D179" s="3" t="str">
        <f t="shared" si="6"/>
        <v>6</v>
      </c>
      <c r="E179" s="3" t="str">
        <f t="shared" si="7"/>
        <v>62</v>
      </c>
      <c r="F179" s="17" t="s">
        <v>127</v>
      </c>
      <c r="G179" s="18" t="s">
        <v>128</v>
      </c>
      <c r="H179" s="19">
        <v>57000</v>
      </c>
      <c r="I179" s="19">
        <v>550000</v>
      </c>
      <c r="J179" s="19">
        <v>607000</v>
      </c>
      <c r="K179" s="19">
        <v>0</v>
      </c>
      <c r="L179" s="9">
        <f t="shared" si="8"/>
        <v>0</v>
      </c>
      <c r="M179" s="19">
        <v>0</v>
      </c>
    </row>
    <row r="180" spans="1:13">
      <c r="A180" s="17" t="s">
        <v>109</v>
      </c>
      <c r="B180" s="17" t="s">
        <v>121</v>
      </c>
      <c r="C180" s="2" t="str">
        <f>VLOOKUP(B180,Hoja1!B:C,2,FALSE)</f>
        <v>Conservación y Ampliación del Patrimonio Municipal del Suelo</v>
      </c>
      <c r="D180" s="3" t="str">
        <f t="shared" si="6"/>
        <v>6</v>
      </c>
      <c r="E180" s="3" t="str">
        <f t="shared" si="7"/>
        <v>62</v>
      </c>
      <c r="F180" s="17" t="s">
        <v>97</v>
      </c>
      <c r="G180" s="18" t="s">
        <v>98</v>
      </c>
      <c r="H180" s="19">
        <v>500000</v>
      </c>
      <c r="I180" s="19">
        <v>0</v>
      </c>
      <c r="J180" s="19">
        <v>500000</v>
      </c>
      <c r="K180" s="19">
        <v>2116.08</v>
      </c>
      <c r="L180" s="9">
        <f t="shared" si="8"/>
        <v>4.2321599999999996E-3</v>
      </c>
      <c r="M180" s="19">
        <v>2116.08</v>
      </c>
    </row>
    <row r="181" spans="1:13">
      <c r="A181" s="17" t="s">
        <v>109</v>
      </c>
      <c r="B181" s="17" t="s">
        <v>121</v>
      </c>
      <c r="C181" s="2" t="str">
        <f>VLOOKUP(B181,Hoja1!B:C,2,FALSE)</f>
        <v>Conservación y Ampliación del Patrimonio Municipal del Suelo</v>
      </c>
      <c r="D181" s="3" t="str">
        <f t="shared" si="6"/>
        <v>6</v>
      </c>
      <c r="E181" s="3" t="str">
        <f t="shared" si="7"/>
        <v>63</v>
      </c>
      <c r="F181" s="17" t="s">
        <v>129</v>
      </c>
      <c r="G181" s="18" t="s">
        <v>128</v>
      </c>
      <c r="H181" s="19">
        <v>510000</v>
      </c>
      <c r="I181" s="19">
        <v>0</v>
      </c>
      <c r="J181" s="19">
        <v>510000</v>
      </c>
      <c r="K181" s="19">
        <v>25525.03</v>
      </c>
      <c r="L181" s="9">
        <f t="shared" si="8"/>
        <v>5.0049078431372546E-2</v>
      </c>
      <c r="M181" s="19">
        <v>24193.040000000001</v>
      </c>
    </row>
    <row r="182" spans="1:13">
      <c r="A182" s="17" t="s">
        <v>109</v>
      </c>
      <c r="B182" s="17" t="s">
        <v>121</v>
      </c>
      <c r="C182" s="2" t="str">
        <f>VLOOKUP(B182,Hoja1!B:C,2,FALSE)</f>
        <v>Conservación y Ampliación del Patrimonio Municipal del Suelo</v>
      </c>
      <c r="D182" s="3" t="str">
        <f t="shared" si="6"/>
        <v>6</v>
      </c>
      <c r="E182" s="3" t="str">
        <f t="shared" si="7"/>
        <v>63</v>
      </c>
      <c r="F182" s="17" t="s">
        <v>130</v>
      </c>
      <c r="G182" s="18" t="s">
        <v>98</v>
      </c>
      <c r="H182" s="19">
        <v>300000</v>
      </c>
      <c r="I182" s="19">
        <v>-50000</v>
      </c>
      <c r="J182" s="19">
        <v>250000</v>
      </c>
      <c r="K182" s="19">
        <v>1764.97</v>
      </c>
      <c r="L182" s="9">
        <f t="shared" si="8"/>
        <v>7.0598800000000001E-3</v>
      </c>
      <c r="M182" s="19">
        <v>0</v>
      </c>
    </row>
    <row r="183" spans="1:13">
      <c r="A183" s="17" t="s">
        <v>109</v>
      </c>
      <c r="B183" s="17" t="s">
        <v>121</v>
      </c>
      <c r="C183" s="2" t="str">
        <f>VLOOKUP(B183,Hoja1!B:C,2,FALSE)</f>
        <v>Conservación y Ampliación del Patrimonio Municipal del Suelo</v>
      </c>
      <c r="D183" s="3" t="str">
        <f t="shared" si="6"/>
        <v>6</v>
      </c>
      <c r="E183" s="3" t="str">
        <f t="shared" si="7"/>
        <v>64</v>
      </c>
      <c r="F183" s="17" t="s">
        <v>131</v>
      </c>
      <c r="G183" s="18" t="s">
        <v>132</v>
      </c>
      <c r="H183" s="19">
        <v>150000</v>
      </c>
      <c r="I183" s="19">
        <v>0</v>
      </c>
      <c r="J183" s="19">
        <v>150000</v>
      </c>
      <c r="K183" s="19">
        <v>0</v>
      </c>
      <c r="L183" s="9">
        <f t="shared" si="8"/>
        <v>0</v>
      </c>
      <c r="M183" s="19">
        <v>0</v>
      </c>
    </row>
    <row r="184" spans="1:13">
      <c r="A184" s="17" t="s">
        <v>109</v>
      </c>
      <c r="B184" s="17" t="s">
        <v>135</v>
      </c>
      <c r="C184" s="2" t="str">
        <f>VLOOKUP(B184,Hoja1!B:C,2,FALSE)</f>
        <v>Pavimentación de vías públicas y otros servicios urbanísticos</v>
      </c>
      <c r="D184" s="3" t="str">
        <f t="shared" si="6"/>
        <v>1</v>
      </c>
      <c r="E184" s="3" t="str">
        <f t="shared" si="7"/>
        <v>12</v>
      </c>
      <c r="F184" s="17" t="s">
        <v>48</v>
      </c>
      <c r="G184" s="18" t="s">
        <v>49</v>
      </c>
      <c r="H184" s="19">
        <v>88945</v>
      </c>
      <c r="I184" s="19">
        <v>0</v>
      </c>
      <c r="J184" s="19">
        <v>88945</v>
      </c>
      <c r="K184" s="19">
        <v>15271.38</v>
      </c>
      <c r="L184" s="9">
        <f t="shared" si="8"/>
        <v>0.17169464275675977</v>
      </c>
      <c r="M184" s="19">
        <v>15271.38</v>
      </c>
    </row>
    <row r="185" spans="1:13">
      <c r="A185" s="17" t="s">
        <v>109</v>
      </c>
      <c r="B185" s="17" t="s">
        <v>135</v>
      </c>
      <c r="C185" s="2" t="str">
        <f>VLOOKUP(B185,Hoja1!B:C,2,FALSE)</f>
        <v>Pavimentación de vías públicas y otros servicios urbanísticos</v>
      </c>
      <c r="D185" s="3" t="str">
        <f t="shared" si="6"/>
        <v>1</v>
      </c>
      <c r="E185" s="3" t="str">
        <f t="shared" si="7"/>
        <v>12</v>
      </c>
      <c r="F185" s="17" t="s">
        <v>50</v>
      </c>
      <c r="G185" s="18" t="s">
        <v>51</v>
      </c>
      <c r="H185" s="19">
        <v>104285</v>
      </c>
      <c r="I185" s="19">
        <v>0</v>
      </c>
      <c r="J185" s="19">
        <v>104285</v>
      </c>
      <c r="K185" s="19">
        <v>23245.68</v>
      </c>
      <c r="L185" s="9">
        <f t="shared" si="8"/>
        <v>0.22290530757059981</v>
      </c>
      <c r="M185" s="19">
        <v>23245.68</v>
      </c>
    </row>
    <row r="186" spans="1:13">
      <c r="A186" s="17" t="s">
        <v>109</v>
      </c>
      <c r="B186" s="17" t="s">
        <v>135</v>
      </c>
      <c r="C186" s="2" t="str">
        <f>VLOOKUP(B186,Hoja1!B:C,2,FALSE)</f>
        <v>Pavimentación de vías públicas y otros servicios urbanísticos</v>
      </c>
      <c r="D186" s="3" t="str">
        <f t="shared" si="6"/>
        <v>1</v>
      </c>
      <c r="E186" s="3" t="str">
        <f t="shared" si="7"/>
        <v>12</v>
      </c>
      <c r="F186" s="17" t="s">
        <v>17</v>
      </c>
      <c r="G186" s="18" t="s">
        <v>18</v>
      </c>
      <c r="H186" s="19">
        <v>49919</v>
      </c>
      <c r="I186" s="19">
        <v>0</v>
      </c>
      <c r="J186" s="19">
        <v>49919</v>
      </c>
      <c r="K186" s="19">
        <v>14544.6</v>
      </c>
      <c r="L186" s="9">
        <f t="shared" si="8"/>
        <v>0.29136400969570703</v>
      </c>
      <c r="M186" s="19">
        <v>14544.6</v>
      </c>
    </row>
    <row r="187" spans="1:13">
      <c r="A187" s="17" t="s">
        <v>109</v>
      </c>
      <c r="B187" s="17" t="s">
        <v>135</v>
      </c>
      <c r="C187" s="2" t="str">
        <f>VLOOKUP(B187,Hoja1!B:C,2,FALSE)</f>
        <v>Pavimentación de vías públicas y otros servicios urbanísticos</v>
      </c>
      <c r="D187" s="3" t="str">
        <f t="shared" si="6"/>
        <v>1</v>
      </c>
      <c r="E187" s="3" t="str">
        <f t="shared" si="7"/>
        <v>12</v>
      </c>
      <c r="F187" s="17" t="s">
        <v>52</v>
      </c>
      <c r="G187" s="18" t="s">
        <v>53</v>
      </c>
      <c r="H187" s="19">
        <v>8462</v>
      </c>
      <c r="I187" s="19">
        <v>0</v>
      </c>
      <c r="J187" s="19">
        <v>8462</v>
      </c>
      <c r="K187" s="19">
        <v>0</v>
      </c>
      <c r="L187" s="9">
        <f t="shared" si="8"/>
        <v>0</v>
      </c>
      <c r="M187" s="19">
        <v>0</v>
      </c>
    </row>
    <row r="188" spans="1:13">
      <c r="A188" s="17" t="s">
        <v>109</v>
      </c>
      <c r="B188" s="17" t="s">
        <v>135</v>
      </c>
      <c r="C188" s="2" t="str">
        <f>VLOOKUP(B188,Hoja1!B:C,2,FALSE)</f>
        <v>Pavimentación de vías públicas y otros servicios urbanísticos</v>
      </c>
      <c r="D188" s="3" t="str">
        <f t="shared" si="6"/>
        <v>1</v>
      </c>
      <c r="E188" s="3" t="str">
        <f t="shared" si="7"/>
        <v>12</v>
      </c>
      <c r="F188" s="17" t="s">
        <v>19</v>
      </c>
      <c r="G188" s="18" t="s">
        <v>20</v>
      </c>
      <c r="H188" s="19">
        <v>49697</v>
      </c>
      <c r="I188" s="19">
        <v>0</v>
      </c>
      <c r="J188" s="19">
        <v>49697</v>
      </c>
      <c r="K188" s="19">
        <v>12149.4</v>
      </c>
      <c r="L188" s="9">
        <f t="shared" si="8"/>
        <v>0.24446948507958227</v>
      </c>
      <c r="M188" s="19">
        <v>12149.4</v>
      </c>
    </row>
    <row r="189" spans="1:13">
      <c r="A189" s="17" t="s">
        <v>109</v>
      </c>
      <c r="B189" s="17" t="s">
        <v>135</v>
      </c>
      <c r="C189" s="2" t="str">
        <f>VLOOKUP(B189,Hoja1!B:C,2,FALSE)</f>
        <v>Pavimentación de vías públicas y otros servicios urbanísticos</v>
      </c>
      <c r="D189" s="3" t="str">
        <f t="shared" si="6"/>
        <v>1</v>
      </c>
      <c r="E189" s="3" t="str">
        <f t="shared" si="7"/>
        <v>12</v>
      </c>
      <c r="F189" s="17" t="s">
        <v>21</v>
      </c>
      <c r="G189" s="18" t="s">
        <v>22</v>
      </c>
      <c r="H189" s="19">
        <v>148408</v>
      </c>
      <c r="I189" s="19">
        <v>0</v>
      </c>
      <c r="J189" s="19">
        <v>148408</v>
      </c>
      <c r="K189" s="19">
        <v>29777.31</v>
      </c>
      <c r="L189" s="9">
        <f t="shared" si="8"/>
        <v>0.20064491132553502</v>
      </c>
      <c r="M189" s="19">
        <v>29777.31</v>
      </c>
    </row>
    <row r="190" spans="1:13">
      <c r="A190" s="17" t="s">
        <v>109</v>
      </c>
      <c r="B190" s="17" t="s">
        <v>135</v>
      </c>
      <c r="C190" s="2" t="str">
        <f>VLOOKUP(B190,Hoja1!B:C,2,FALSE)</f>
        <v>Pavimentación de vías públicas y otros servicios urbanísticos</v>
      </c>
      <c r="D190" s="3" t="str">
        <f t="shared" si="6"/>
        <v>1</v>
      </c>
      <c r="E190" s="3" t="str">
        <f t="shared" si="7"/>
        <v>12</v>
      </c>
      <c r="F190" s="17" t="s">
        <v>23</v>
      </c>
      <c r="G190" s="18" t="s">
        <v>24</v>
      </c>
      <c r="H190" s="19">
        <v>375049</v>
      </c>
      <c r="I190" s="19">
        <v>0</v>
      </c>
      <c r="J190" s="19">
        <v>375049</v>
      </c>
      <c r="K190" s="19">
        <v>86658.880000000005</v>
      </c>
      <c r="L190" s="9">
        <f t="shared" si="8"/>
        <v>0.23106015480643863</v>
      </c>
      <c r="M190" s="19">
        <v>86658.880000000005</v>
      </c>
    </row>
    <row r="191" spans="1:13">
      <c r="A191" s="17" t="s">
        <v>109</v>
      </c>
      <c r="B191" s="17" t="s">
        <v>135</v>
      </c>
      <c r="C191" s="2" t="str">
        <f>VLOOKUP(B191,Hoja1!B:C,2,FALSE)</f>
        <v>Pavimentación de vías públicas y otros servicios urbanísticos</v>
      </c>
      <c r="D191" s="3" t="str">
        <f t="shared" si="6"/>
        <v>1</v>
      </c>
      <c r="E191" s="3" t="str">
        <f t="shared" si="7"/>
        <v>12</v>
      </c>
      <c r="F191" s="17" t="s">
        <v>25</v>
      </c>
      <c r="G191" s="18" t="s">
        <v>26</v>
      </c>
      <c r="H191" s="19">
        <v>23265</v>
      </c>
      <c r="I191" s="19">
        <v>0</v>
      </c>
      <c r="J191" s="19">
        <v>23265</v>
      </c>
      <c r="K191" s="19">
        <v>5079.09</v>
      </c>
      <c r="L191" s="9">
        <f t="shared" si="8"/>
        <v>0.21831463571889104</v>
      </c>
      <c r="M191" s="19">
        <v>5079.09</v>
      </c>
    </row>
    <row r="192" spans="1:13">
      <c r="A192" s="17" t="s">
        <v>109</v>
      </c>
      <c r="B192" s="17" t="s">
        <v>135</v>
      </c>
      <c r="C192" s="2" t="str">
        <f>VLOOKUP(B192,Hoja1!B:C,2,FALSE)</f>
        <v>Pavimentación de vías públicas y otros servicios urbanísticos</v>
      </c>
      <c r="D192" s="3" t="str">
        <f t="shared" si="6"/>
        <v>1</v>
      </c>
      <c r="E192" s="3" t="str">
        <f t="shared" si="7"/>
        <v>13</v>
      </c>
      <c r="F192" s="17" t="s">
        <v>69</v>
      </c>
      <c r="G192" s="18" t="s">
        <v>11</v>
      </c>
      <c r="H192" s="19">
        <v>554743</v>
      </c>
      <c r="I192" s="19">
        <v>0</v>
      </c>
      <c r="J192" s="19">
        <v>554743</v>
      </c>
      <c r="K192" s="19">
        <v>133556.10999999999</v>
      </c>
      <c r="L192" s="9">
        <f t="shared" si="8"/>
        <v>0.24075312351845807</v>
      </c>
      <c r="M192" s="19">
        <v>133556.10999999999</v>
      </c>
    </row>
    <row r="193" spans="1:13">
      <c r="A193" s="17" t="s">
        <v>109</v>
      </c>
      <c r="B193" s="17" t="s">
        <v>135</v>
      </c>
      <c r="C193" s="2" t="str">
        <f>VLOOKUP(B193,Hoja1!B:C,2,FALSE)</f>
        <v>Pavimentación de vías públicas y otros servicios urbanísticos</v>
      </c>
      <c r="D193" s="3" t="str">
        <f t="shared" si="6"/>
        <v>1</v>
      </c>
      <c r="E193" s="3" t="str">
        <f t="shared" si="7"/>
        <v>13</v>
      </c>
      <c r="F193" s="17" t="s">
        <v>70</v>
      </c>
      <c r="G193" s="18" t="s">
        <v>71</v>
      </c>
      <c r="H193" s="19">
        <v>12000</v>
      </c>
      <c r="I193" s="19">
        <v>0</v>
      </c>
      <c r="J193" s="19">
        <v>12000</v>
      </c>
      <c r="K193" s="19">
        <v>5738.55</v>
      </c>
      <c r="L193" s="9">
        <f t="shared" si="8"/>
        <v>0.47821250000000004</v>
      </c>
      <c r="M193" s="19">
        <v>5738.55</v>
      </c>
    </row>
    <row r="194" spans="1:13">
      <c r="A194" s="17" t="s">
        <v>109</v>
      </c>
      <c r="B194" s="17" t="s">
        <v>135</v>
      </c>
      <c r="C194" s="2" t="str">
        <f>VLOOKUP(B194,Hoja1!B:C,2,FALSE)</f>
        <v>Pavimentación de vías públicas y otros servicios urbanísticos</v>
      </c>
      <c r="D194" s="3" t="str">
        <f t="shared" si="6"/>
        <v>1</v>
      </c>
      <c r="E194" s="3" t="str">
        <f t="shared" si="7"/>
        <v>13</v>
      </c>
      <c r="F194" s="17" t="s">
        <v>72</v>
      </c>
      <c r="G194" s="18" t="s">
        <v>13</v>
      </c>
      <c r="H194" s="19">
        <v>577914</v>
      </c>
      <c r="I194" s="19">
        <v>0</v>
      </c>
      <c r="J194" s="19">
        <v>577914</v>
      </c>
      <c r="K194" s="19">
        <v>134147.29</v>
      </c>
      <c r="L194" s="9">
        <f t="shared" si="8"/>
        <v>0.23212327439722866</v>
      </c>
      <c r="M194" s="19">
        <v>134147.29</v>
      </c>
    </row>
    <row r="195" spans="1:13">
      <c r="A195" s="17" t="s">
        <v>109</v>
      </c>
      <c r="B195" s="17" t="s">
        <v>135</v>
      </c>
      <c r="C195" s="2" t="str">
        <f>VLOOKUP(B195,Hoja1!B:C,2,FALSE)</f>
        <v>Pavimentación de vías públicas y otros servicios urbanísticos</v>
      </c>
      <c r="D195" s="3" t="str">
        <f t="shared" ref="D195:D258" si="9">LEFT(F195,1)</f>
        <v>1</v>
      </c>
      <c r="E195" s="3" t="str">
        <f t="shared" ref="E195:E258" si="10">LEFT(F195,2)</f>
        <v>13</v>
      </c>
      <c r="F195" s="17" t="s">
        <v>73</v>
      </c>
      <c r="G195" s="18" t="s">
        <v>74</v>
      </c>
      <c r="H195" s="19">
        <v>15000</v>
      </c>
      <c r="I195" s="19">
        <v>0</v>
      </c>
      <c r="J195" s="19">
        <v>15000</v>
      </c>
      <c r="K195" s="19">
        <v>0</v>
      </c>
      <c r="L195" s="9">
        <f t="shared" ref="L195:L258" si="11">IF(J195=0," ",K195/J195)</f>
        <v>0</v>
      </c>
      <c r="M195" s="19">
        <v>0</v>
      </c>
    </row>
    <row r="196" spans="1:13">
      <c r="A196" s="17" t="s">
        <v>109</v>
      </c>
      <c r="B196" s="17" t="s">
        <v>135</v>
      </c>
      <c r="C196" s="2" t="str">
        <f>VLOOKUP(B196,Hoja1!B:C,2,FALSE)</f>
        <v>Pavimentación de vías públicas y otros servicios urbanísticos</v>
      </c>
      <c r="D196" s="3" t="str">
        <f t="shared" si="9"/>
        <v>2</v>
      </c>
      <c r="E196" s="3" t="str">
        <f t="shared" si="10"/>
        <v>20</v>
      </c>
      <c r="F196" s="17" t="s">
        <v>54</v>
      </c>
      <c r="G196" s="18" t="s">
        <v>55</v>
      </c>
      <c r="H196" s="19">
        <v>32000</v>
      </c>
      <c r="I196" s="19">
        <v>0</v>
      </c>
      <c r="J196" s="19">
        <v>32000</v>
      </c>
      <c r="K196" s="19">
        <v>4736.04</v>
      </c>
      <c r="L196" s="9">
        <f t="shared" si="11"/>
        <v>0.14800125</v>
      </c>
      <c r="M196" s="19">
        <v>4648.04</v>
      </c>
    </row>
    <row r="197" spans="1:13">
      <c r="A197" s="17" t="s">
        <v>109</v>
      </c>
      <c r="B197" s="17" t="s">
        <v>135</v>
      </c>
      <c r="C197" s="2" t="str">
        <f>VLOOKUP(B197,Hoja1!B:C,2,FALSE)</f>
        <v>Pavimentación de vías públicas y otros servicios urbanísticos</v>
      </c>
      <c r="D197" s="3" t="str">
        <f t="shared" si="9"/>
        <v>2</v>
      </c>
      <c r="E197" s="3" t="str">
        <f t="shared" si="10"/>
        <v>20</v>
      </c>
      <c r="F197" s="17" t="s">
        <v>270</v>
      </c>
      <c r="G197" s="18" t="s">
        <v>271</v>
      </c>
      <c r="H197" s="19">
        <v>30000</v>
      </c>
      <c r="I197" s="19">
        <v>0</v>
      </c>
      <c r="J197" s="19">
        <v>30000</v>
      </c>
      <c r="K197" s="19">
        <v>0</v>
      </c>
      <c r="L197" s="9">
        <f t="shared" si="11"/>
        <v>0</v>
      </c>
      <c r="M197" s="19">
        <v>0</v>
      </c>
    </row>
    <row r="198" spans="1:13">
      <c r="A198" s="17" t="s">
        <v>109</v>
      </c>
      <c r="B198" s="17" t="s">
        <v>135</v>
      </c>
      <c r="C198" s="2" t="str">
        <f>VLOOKUP(B198,Hoja1!B:C,2,FALSE)</f>
        <v>Pavimentación de vías públicas y otros servicios urbanísticos</v>
      </c>
      <c r="D198" s="3" t="str">
        <f t="shared" si="9"/>
        <v>2</v>
      </c>
      <c r="E198" s="3" t="str">
        <f t="shared" si="10"/>
        <v>21</v>
      </c>
      <c r="F198" s="17" t="s">
        <v>136</v>
      </c>
      <c r="G198" s="18" t="s">
        <v>137</v>
      </c>
      <c r="H198" s="19">
        <v>225000</v>
      </c>
      <c r="I198" s="19">
        <v>0</v>
      </c>
      <c r="J198" s="19">
        <v>225000</v>
      </c>
      <c r="K198" s="19">
        <v>12198.1</v>
      </c>
      <c r="L198" s="9">
        <f t="shared" si="11"/>
        <v>5.4213777777777777E-2</v>
      </c>
      <c r="M198" s="19">
        <v>12183.34</v>
      </c>
    </row>
    <row r="199" spans="1:13">
      <c r="A199" s="17" t="s">
        <v>109</v>
      </c>
      <c r="B199" s="17" t="s">
        <v>135</v>
      </c>
      <c r="C199" s="2" t="str">
        <f>VLOOKUP(B199,Hoja1!B:C,2,FALSE)</f>
        <v>Pavimentación de vías públicas y otros servicios urbanísticos</v>
      </c>
      <c r="D199" s="3" t="str">
        <f t="shared" si="9"/>
        <v>2</v>
      </c>
      <c r="E199" s="3" t="str">
        <f t="shared" si="10"/>
        <v>21</v>
      </c>
      <c r="F199" s="17" t="s">
        <v>77</v>
      </c>
      <c r="G199" s="18" t="s">
        <v>78</v>
      </c>
      <c r="H199" s="19">
        <v>40000</v>
      </c>
      <c r="I199" s="19">
        <v>0</v>
      </c>
      <c r="J199" s="19">
        <v>40000</v>
      </c>
      <c r="K199" s="19">
        <v>13925.4</v>
      </c>
      <c r="L199" s="9">
        <f t="shared" si="11"/>
        <v>0.34813499999999997</v>
      </c>
      <c r="M199" s="19">
        <v>13374.78</v>
      </c>
    </row>
    <row r="200" spans="1:13">
      <c r="A200" s="17" t="s">
        <v>109</v>
      </c>
      <c r="B200" s="17" t="s">
        <v>135</v>
      </c>
      <c r="C200" s="2" t="str">
        <f>VLOOKUP(B200,Hoja1!B:C,2,FALSE)</f>
        <v>Pavimentación de vías públicas y otros servicios urbanísticos</v>
      </c>
      <c r="D200" s="3" t="str">
        <f t="shared" si="9"/>
        <v>2</v>
      </c>
      <c r="E200" s="3" t="str">
        <f t="shared" si="10"/>
        <v>22</v>
      </c>
      <c r="F200" s="17" t="s">
        <v>85</v>
      </c>
      <c r="G200" s="18" t="s">
        <v>86</v>
      </c>
      <c r="H200" s="19">
        <v>23000</v>
      </c>
      <c r="I200" s="19">
        <v>0</v>
      </c>
      <c r="J200" s="19">
        <v>23000</v>
      </c>
      <c r="K200" s="19">
        <v>0</v>
      </c>
      <c r="L200" s="9">
        <f t="shared" si="11"/>
        <v>0</v>
      </c>
      <c r="M200" s="19">
        <v>0</v>
      </c>
    </row>
    <row r="201" spans="1:13">
      <c r="A201" s="17" t="s">
        <v>109</v>
      </c>
      <c r="B201" s="17" t="s">
        <v>135</v>
      </c>
      <c r="C201" s="2" t="str">
        <f>VLOOKUP(B201,Hoja1!B:C,2,FALSE)</f>
        <v>Pavimentación de vías públicas y otros servicios urbanísticos</v>
      </c>
      <c r="D201" s="3" t="str">
        <f t="shared" si="9"/>
        <v>2</v>
      </c>
      <c r="E201" s="3" t="str">
        <f t="shared" si="10"/>
        <v>22</v>
      </c>
      <c r="F201" s="17" t="s">
        <v>87</v>
      </c>
      <c r="G201" s="18" t="s">
        <v>88</v>
      </c>
      <c r="H201" s="19">
        <v>2000</v>
      </c>
      <c r="I201" s="19">
        <v>0</v>
      </c>
      <c r="J201" s="19">
        <v>2000</v>
      </c>
      <c r="K201" s="19">
        <v>0</v>
      </c>
      <c r="L201" s="9">
        <f t="shared" si="11"/>
        <v>0</v>
      </c>
      <c r="M201" s="19">
        <v>0</v>
      </c>
    </row>
    <row r="202" spans="1:13">
      <c r="A202" s="17" t="s">
        <v>109</v>
      </c>
      <c r="B202" s="17" t="s">
        <v>135</v>
      </c>
      <c r="C202" s="2" t="str">
        <f>VLOOKUP(B202,Hoja1!B:C,2,FALSE)</f>
        <v>Pavimentación de vías públicas y otros servicios urbanísticos</v>
      </c>
      <c r="D202" s="3" t="str">
        <f t="shared" si="9"/>
        <v>2</v>
      </c>
      <c r="E202" s="3" t="str">
        <f t="shared" si="10"/>
        <v>22</v>
      </c>
      <c r="F202" s="17" t="s">
        <v>62</v>
      </c>
      <c r="G202" s="18" t="s">
        <v>63</v>
      </c>
      <c r="H202" s="19">
        <v>6000</v>
      </c>
      <c r="I202" s="19">
        <v>0</v>
      </c>
      <c r="J202" s="19">
        <v>6000</v>
      </c>
      <c r="K202" s="19">
        <v>1053.43</v>
      </c>
      <c r="L202" s="9">
        <f t="shared" si="11"/>
        <v>0.17557166666666668</v>
      </c>
      <c r="M202" s="19">
        <v>892.12</v>
      </c>
    </row>
    <row r="203" spans="1:13">
      <c r="A203" s="17" t="s">
        <v>109</v>
      </c>
      <c r="B203" s="17" t="s">
        <v>135</v>
      </c>
      <c r="C203" s="2" t="str">
        <f>VLOOKUP(B203,Hoja1!B:C,2,FALSE)</f>
        <v>Pavimentación de vías públicas y otros servicios urbanísticos</v>
      </c>
      <c r="D203" s="3" t="str">
        <f t="shared" si="9"/>
        <v>2</v>
      </c>
      <c r="E203" s="3" t="str">
        <f t="shared" si="10"/>
        <v>23</v>
      </c>
      <c r="F203" s="17" t="s">
        <v>39</v>
      </c>
      <c r="G203" s="18" t="s">
        <v>40</v>
      </c>
      <c r="H203" s="19">
        <v>1000</v>
      </c>
      <c r="I203" s="19">
        <v>0</v>
      </c>
      <c r="J203" s="19">
        <v>1000</v>
      </c>
      <c r="K203" s="19">
        <v>0</v>
      </c>
      <c r="L203" s="9">
        <f t="shared" si="11"/>
        <v>0</v>
      </c>
      <c r="M203" s="19">
        <v>0</v>
      </c>
    </row>
    <row r="204" spans="1:13">
      <c r="A204" s="17" t="s">
        <v>109</v>
      </c>
      <c r="B204" s="17" t="s">
        <v>135</v>
      </c>
      <c r="C204" s="2" t="str">
        <f>VLOOKUP(B204,Hoja1!B:C,2,FALSE)</f>
        <v>Pavimentación de vías públicas y otros servicios urbanísticos</v>
      </c>
      <c r="D204" s="3" t="str">
        <f t="shared" si="9"/>
        <v>2</v>
      </c>
      <c r="E204" s="3" t="str">
        <f t="shared" si="10"/>
        <v>23</v>
      </c>
      <c r="F204" s="17" t="s">
        <v>43</v>
      </c>
      <c r="G204" s="18" t="s">
        <v>44</v>
      </c>
      <c r="H204" s="19">
        <v>1000</v>
      </c>
      <c r="I204" s="19">
        <v>0</v>
      </c>
      <c r="J204" s="19">
        <v>1000</v>
      </c>
      <c r="K204" s="19">
        <v>0</v>
      </c>
      <c r="L204" s="9">
        <f t="shared" si="11"/>
        <v>0</v>
      </c>
      <c r="M204" s="19">
        <v>0</v>
      </c>
    </row>
    <row r="205" spans="1:13">
      <c r="A205" s="17" t="s">
        <v>109</v>
      </c>
      <c r="B205" s="17" t="s">
        <v>135</v>
      </c>
      <c r="C205" s="2" t="str">
        <f>VLOOKUP(B205,Hoja1!B:C,2,FALSE)</f>
        <v>Pavimentación de vías públicas y otros servicios urbanísticos</v>
      </c>
      <c r="D205" s="3" t="str">
        <f t="shared" si="9"/>
        <v>2</v>
      </c>
      <c r="E205" s="3" t="str">
        <f t="shared" si="10"/>
        <v>23</v>
      </c>
      <c r="F205" s="17" t="s">
        <v>100</v>
      </c>
      <c r="G205" s="18" t="s">
        <v>101</v>
      </c>
      <c r="H205" s="19">
        <v>500</v>
      </c>
      <c r="I205" s="19">
        <v>0</v>
      </c>
      <c r="J205" s="19">
        <v>500</v>
      </c>
      <c r="K205" s="19">
        <v>0</v>
      </c>
      <c r="L205" s="9">
        <f t="shared" si="11"/>
        <v>0</v>
      </c>
      <c r="M205" s="19">
        <v>0</v>
      </c>
    </row>
    <row r="206" spans="1:13">
      <c r="A206" s="17" t="s">
        <v>109</v>
      </c>
      <c r="B206" s="17" t="s">
        <v>135</v>
      </c>
      <c r="C206" s="2" t="str">
        <f>VLOOKUP(B206,Hoja1!B:C,2,FALSE)</f>
        <v>Pavimentación de vías públicas y otros servicios urbanísticos</v>
      </c>
      <c r="D206" s="3" t="str">
        <f t="shared" si="9"/>
        <v>6</v>
      </c>
      <c r="E206" s="3" t="str">
        <f t="shared" si="10"/>
        <v>60</v>
      </c>
      <c r="F206" s="17" t="s">
        <v>124</v>
      </c>
      <c r="G206" s="18" t="s">
        <v>125</v>
      </c>
      <c r="H206" s="19">
        <v>0</v>
      </c>
      <c r="I206" s="19">
        <v>14986.4</v>
      </c>
      <c r="J206" s="19">
        <v>14986.4</v>
      </c>
      <c r="K206" s="19">
        <v>0</v>
      </c>
      <c r="L206" s="9">
        <f t="shared" si="11"/>
        <v>0</v>
      </c>
      <c r="M206" s="19">
        <v>0</v>
      </c>
    </row>
    <row r="207" spans="1:13">
      <c r="A207" s="17" t="s">
        <v>109</v>
      </c>
      <c r="B207" s="17" t="s">
        <v>135</v>
      </c>
      <c r="C207" s="2" t="str">
        <f>VLOOKUP(B207,Hoja1!B:C,2,FALSE)</f>
        <v>Pavimentación de vías públicas y otros servicios urbanísticos</v>
      </c>
      <c r="D207" s="3" t="str">
        <f t="shared" si="9"/>
        <v>6</v>
      </c>
      <c r="E207" s="3" t="str">
        <f t="shared" si="10"/>
        <v>61</v>
      </c>
      <c r="F207" s="17" t="s">
        <v>138</v>
      </c>
      <c r="G207" s="18" t="s">
        <v>139</v>
      </c>
      <c r="H207" s="19">
        <v>3650000</v>
      </c>
      <c r="I207" s="19">
        <v>747572.05</v>
      </c>
      <c r="J207" s="19">
        <v>4397572.05</v>
      </c>
      <c r="K207" s="19">
        <v>1280576.42</v>
      </c>
      <c r="L207" s="9">
        <f t="shared" si="11"/>
        <v>0.29120078203153033</v>
      </c>
      <c r="M207" s="19">
        <v>1196441.44</v>
      </c>
    </row>
    <row r="208" spans="1:13">
      <c r="A208" s="17" t="s">
        <v>109</v>
      </c>
      <c r="B208" s="17" t="s">
        <v>140</v>
      </c>
      <c r="C208" s="2" t="str">
        <f>VLOOKUP(B208,Hoja1!B:C,2,FALSE)</f>
        <v>Alumbrado Público</v>
      </c>
      <c r="D208" s="3" t="str">
        <f t="shared" si="9"/>
        <v>1</v>
      </c>
      <c r="E208" s="3" t="str">
        <f t="shared" si="10"/>
        <v>12</v>
      </c>
      <c r="F208" s="17" t="s">
        <v>17</v>
      </c>
      <c r="G208" s="18" t="s">
        <v>18</v>
      </c>
      <c r="H208" s="19">
        <v>9984</v>
      </c>
      <c r="I208" s="19">
        <v>0</v>
      </c>
      <c r="J208" s="19">
        <v>9984</v>
      </c>
      <c r="K208" s="19">
        <v>2181.69</v>
      </c>
      <c r="L208" s="9">
        <f t="shared" si="11"/>
        <v>0.21851862980769232</v>
      </c>
      <c r="M208" s="19">
        <v>2181.69</v>
      </c>
    </row>
    <row r="209" spans="1:13">
      <c r="A209" s="17" t="s">
        <v>109</v>
      </c>
      <c r="B209" s="17" t="s">
        <v>140</v>
      </c>
      <c r="C209" s="2" t="str">
        <f>VLOOKUP(B209,Hoja1!B:C,2,FALSE)</f>
        <v>Alumbrado Público</v>
      </c>
      <c r="D209" s="3" t="str">
        <f t="shared" si="9"/>
        <v>1</v>
      </c>
      <c r="E209" s="3" t="str">
        <f t="shared" si="10"/>
        <v>12</v>
      </c>
      <c r="F209" s="17" t="s">
        <v>19</v>
      </c>
      <c r="G209" s="18" t="s">
        <v>20</v>
      </c>
      <c r="H209" s="19">
        <v>0</v>
      </c>
      <c r="I209" s="19">
        <v>0</v>
      </c>
      <c r="J209" s="19">
        <v>0</v>
      </c>
      <c r="K209" s="19">
        <v>1279.58</v>
      </c>
      <c r="L209" s="9" t="str">
        <f t="shared" si="11"/>
        <v xml:space="preserve"> </v>
      </c>
      <c r="M209" s="19">
        <v>1279.58</v>
      </c>
    </row>
    <row r="210" spans="1:13">
      <c r="A210" s="17" t="s">
        <v>109</v>
      </c>
      <c r="B210" s="17" t="s">
        <v>140</v>
      </c>
      <c r="C210" s="2" t="str">
        <f>VLOOKUP(B210,Hoja1!B:C,2,FALSE)</f>
        <v>Alumbrado Público</v>
      </c>
      <c r="D210" s="3" t="str">
        <f t="shared" si="9"/>
        <v>1</v>
      </c>
      <c r="E210" s="3" t="str">
        <f t="shared" si="10"/>
        <v>12</v>
      </c>
      <c r="F210" s="17" t="s">
        <v>21</v>
      </c>
      <c r="G210" s="18" t="s">
        <v>22</v>
      </c>
      <c r="H210" s="19">
        <v>6217</v>
      </c>
      <c r="I210" s="19">
        <v>0</v>
      </c>
      <c r="J210" s="19">
        <v>6217</v>
      </c>
      <c r="K210" s="19">
        <v>2509.8000000000002</v>
      </c>
      <c r="L210" s="9">
        <f t="shared" si="11"/>
        <v>0.40369953353707577</v>
      </c>
      <c r="M210" s="19">
        <v>2509.8000000000002</v>
      </c>
    </row>
    <row r="211" spans="1:13">
      <c r="A211" s="17" t="s">
        <v>109</v>
      </c>
      <c r="B211" s="17" t="s">
        <v>140</v>
      </c>
      <c r="C211" s="2" t="str">
        <f>VLOOKUP(B211,Hoja1!B:C,2,FALSE)</f>
        <v>Alumbrado Público</v>
      </c>
      <c r="D211" s="3" t="str">
        <f t="shared" si="9"/>
        <v>1</v>
      </c>
      <c r="E211" s="3" t="str">
        <f t="shared" si="10"/>
        <v>12</v>
      </c>
      <c r="F211" s="17" t="s">
        <v>23</v>
      </c>
      <c r="G211" s="18" t="s">
        <v>24</v>
      </c>
      <c r="H211" s="19">
        <v>12129</v>
      </c>
      <c r="I211" s="19">
        <v>0</v>
      </c>
      <c r="J211" s="19">
        <v>12129</v>
      </c>
      <c r="K211" s="19">
        <v>5885.62</v>
      </c>
      <c r="L211" s="9">
        <f t="shared" si="11"/>
        <v>0.48525187566988209</v>
      </c>
      <c r="M211" s="19">
        <v>5885.62</v>
      </c>
    </row>
    <row r="212" spans="1:13">
      <c r="A212" s="17" t="s">
        <v>109</v>
      </c>
      <c r="B212" s="17" t="s">
        <v>140</v>
      </c>
      <c r="C212" s="2" t="str">
        <f>VLOOKUP(B212,Hoja1!B:C,2,FALSE)</f>
        <v>Alumbrado Público</v>
      </c>
      <c r="D212" s="3" t="str">
        <f t="shared" si="9"/>
        <v>1</v>
      </c>
      <c r="E212" s="3" t="str">
        <f t="shared" si="10"/>
        <v>12</v>
      </c>
      <c r="F212" s="17" t="s">
        <v>25</v>
      </c>
      <c r="G212" s="18" t="s">
        <v>26</v>
      </c>
      <c r="H212" s="19">
        <v>0</v>
      </c>
      <c r="I212" s="19">
        <v>0</v>
      </c>
      <c r="J212" s="19">
        <v>0</v>
      </c>
      <c r="K212" s="19">
        <v>528.55999999999995</v>
      </c>
      <c r="L212" s="9" t="str">
        <f t="shared" si="11"/>
        <v xml:space="preserve"> </v>
      </c>
      <c r="M212" s="19">
        <v>528.55999999999995</v>
      </c>
    </row>
    <row r="213" spans="1:13">
      <c r="A213" s="17" t="s">
        <v>109</v>
      </c>
      <c r="B213" s="17" t="s">
        <v>140</v>
      </c>
      <c r="C213" s="2" t="str">
        <f>VLOOKUP(B213,Hoja1!B:C,2,FALSE)</f>
        <v>Alumbrado Público</v>
      </c>
      <c r="D213" s="3" t="str">
        <f t="shared" si="9"/>
        <v>1</v>
      </c>
      <c r="E213" s="3" t="str">
        <f t="shared" si="10"/>
        <v>13</v>
      </c>
      <c r="F213" s="17" t="s">
        <v>69</v>
      </c>
      <c r="G213" s="18" t="s">
        <v>11</v>
      </c>
      <c r="H213" s="19">
        <v>100415</v>
      </c>
      <c r="I213" s="19">
        <v>0</v>
      </c>
      <c r="J213" s="19">
        <v>100415</v>
      </c>
      <c r="K213" s="19">
        <v>16920.919999999998</v>
      </c>
      <c r="L213" s="9">
        <f t="shared" si="11"/>
        <v>0.16850988398147684</v>
      </c>
      <c r="M213" s="19">
        <v>16920.919999999998</v>
      </c>
    </row>
    <row r="214" spans="1:13">
      <c r="A214" s="17" t="s">
        <v>109</v>
      </c>
      <c r="B214" s="17" t="s">
        <v>140</v>
      </c>
      <c r="C214" s="2" t="str">
        <f>VLOOKUP(B214,Hoja1!B:C,2,FALSE)</f>
        <v>Alumbrado Público</v>
      </c>
      <c r="D214" s="3" t="str">
        <f t="shared" si="9"/>
        <v>1</v>
      </c>
      <c r="E214" s="3" t="str">
        <f t="shared" si="10"/>
        <v>13</v>
      </c>
      <c r="F214" s="17" t="s">
        <v>72</v>
      </c>
      <c r="G214" s="18" t="s">
        <v>13</v>
      </c>
      <c r="H214" s="19">
        <v>104328</v>
      </c>
      <c r="I214" s="19">
        <v>0</v>
      </c>
      <c r="J214" s="19">
        <v>104328</v>
      </c>
      <c r="K214" s="19">
        <v>15437.08</v>
      </c>
      <c r="L214" s="9">
        <f t="shared" si="11"/>
        <v>0.14796679702476803</v>
      </c>
      <c r="M214" s="19">
        <v>15437.08</v>
      </c>
    </row>
    <row r="215" spans="1:13">
      <c r="A215" s="17" t="s">
        <v>109</v>
      </c>
      <c r="B215" s="17" t="s">
        <v>140</v>
      </c>
      <c r="C215" s="2" t="str">
        <f>VLOOKUP(B215,Hoja1!B:C,2,FALSE)</f>
        <v>Alumbrado Público</v>
      </c>
      <c r="D215" s="3" t="str">
        <f t="shared" si="9"/>
        <v>2</v>
      </c>
      <c r="E215" s="3" t="str">
        <f t="shared" si="10"/>
        <v>21</v>
      </c>
      <c r="F215" s="17" t="s">
        <v>56</v>
      </c>
      <c r="G215" s="18" t="s">
        <v>57</v>
      </c>
      <c r="H215" s="19">
        <v>110000</v>
      </c>
      <c r="I215" s="19">
        <v>0</v>
      </c>
      <c r="J215" s="19">
        <v>110000</v>
      </c>
      <c r="K215" s="19">
        <v>14818.15</v>
      </c>
      <c r="L215" s="9">
        <f t="shared" si="11"/>
        <v>0.13471045454545455</v>
      </c>
      <c r="M215" s="19">
        <v>4441.1899999999996</v>
      </c>
    </row>
    <row r="216" spans="1:13">
      <c r="A216" s="17" t="s">
        <v>109</v>
      </c>
      <c r="B216" s="17" t="s">
        <v>140</v>
      </c>
      <c r="C216" s="2" t="str">
        <f>VLOOKUP(B216,Hoja1!B:C,2,FALSE)</f>
        <v>Alumbrado Público</v>
      </c>
      <c r="D216" s="3" t="str">
        <f t="shared" si="9"/>
        <v>2</v>
      </c>
      <c r="E216" s="3" t="str">
        <f t="shared" si="10"/>
        <v>22</v>
      </c>
      <c r="F216" s="17" t="s">
        <v>92</v>
      </c>
      <c r="G216" s="18" t="s">
        <v>93</v>
      </c>
      <c r="H216" s="19">
        <v>3000000</v>
      </c>
      <c r="I216" s="19">
        <v>0</v>
      </c>
      <c r="J216" s="19">
        <v>3000000</v>
      </c>
      <c r="K216" s="19">
        <v>1147970.3700000001</v>
      </c>
      <c r="L216" s="9">
        <f t="shared" si="11"/>
        <v>0.38265679000000002</v>
      </c>
      <c r="M216" s="19">
        <v>903095.9</v>
      </c>
    </row>
    <row r="217" spans="1:13">
      <c r="A217" s="17" t="s">
        <v>109</v>
      </c>
      <c r="B217" s="17" t="s">
        <v>140</v>
      </c>
      <c r="C217" s="2" t="str">
        <f>VLOOKUP(B217,Hoja1!B:C,2,FALSE)</f>
        <v>Alumbrado Público</v>
      </c>
      <c r="D217" s="3" t="str">
        <f t="shared" si="9"/>
        <v>2</v>
      </c>
      <c r="E217" s="3" t="str">
        <f t="shared" si="10"/>
        <v>22</v>
      </c>
      <c r="F217" s="17" t="s">
        <v>85</v>
      </c>
      <c r="G217" s="18" t="s">
        <v>86</v>
      </c>
      <c r="H217" s="19">
        <v>20000</v>
      </c>
      <c r="I217" s="19">
        <v>0</v>
      </c>
      <c r="J217" s="19">
        <v>20000</v>
      </c>
      <c r="K217" s="19">
        <v>0</v>
      </c>
      <c r="L217" s="9">
        <f t="shared" si="11"/>
        <v>0</v>
      </c>
      <c r="M217" s="19">
        <v>0</v>
      </c>
    </row>
    <row r="218" spans="1:13">
      <c r="A218" s="17" t="s">
        <v>109</v>
      </c>
      <c r="B218" s="17" t="s">
        <v>140</v>
      </c>
      <c r="C218" s="2" t="str">
        <f>VLOOKUP(B218,Hoja1!B:C,2,FALSE)</f>
        <v>Alumbrado Público</v>
      </c>
      <c r="D218" s="3" t="str">
        <f t="shared" si="9"/>
        <v>2</v>
      </c>
      <c r="E218" s="3" t="str">
        <f t="shared" si="10"/>
        <v>22</v>
      </c>
      <c r="F218" s="17" t="s">
        <v>62</v>
      </c>
      <c r="G218" s="18" t="s">
        <v>63</v>
      </c>
      <c r="H218" s="19">
        <v>16000</v>
      </c>
      <c r="I218" s="19">
        <v>0</v>
      </c>
      <c r="J218" s="19">
        <v>16000</v>
      </c>
      <c r="K218" s="19">
        <v>0</v>
      </c>
      <c r="L218" s="9">
        <f t="shared" si="11"/>
        <v>0</v>
      </c>
      <c r="M218" s="19">
        <v>0</v>
      </c>
    </row>
    <row r="219" spans="1:13">
      <c r="A219" s="17" t="s">
        <v>109</v>
      </c>
      <c r="B219" s="17" t="s">
        <v>140</v>
      </c>
      <c r="C219" s="2" t="str">
        <f>VLOOKUP(B219,Hoja1!B:C,2,FALSE)</f>
        <v>Alumbrado Público</v>
      </c>
      <c r="D219" s="3" t="str">
        <f t="shared" si="9"/>
        <v>2</v>
      </c>
      <c r="E219" s="3" t="str">
        <f t="shared" si="10"/>
        <v>23</v>
      </c>
      <c r="F219" s="17" t="s">
        <v>39</v>
      </c>
      <c r="G219" s="18" t="s">
        <v>40</v>
      </c>
      <c r="H219" s="19">
        <v>500</v>
      </c>
      <c r="I219" s="19">
        <v>0</v>
      </c>
      <c r="J219" s="19">
        <v>500</v>
      </c>
      <c r="K219" s="19">
        <v>0</v>
      </c>
      <c r="L219" s="9">
        <f t="shared" si="11"/>
        <v>0</v>
      </c>
      <c r="M219" s="19">
        <v>0</v>
      </c>
    </row>
    <row r="220" spans="1:13">
      <c r="A220" s="17" t="s">
        <v>109</v>
      </c>
      <c r="B220" s="17" t="s">
        <v>140</v>
      </c>
      <c r="C220" s="2" t="str">
        <f>VLOOKUP(B220,Hoja1!B:C,2,FALSE)</f>
        <v>Alumbrado Público</v>
      </c>
      <c r="D220" s="3" t="str">
        <f t="shared" si="9"/>
        <v>2</v>
      </c>
      <c r="E220" s="3" t="str">
        <f t="shared" si="10"/>
        <v>23</v>
      </c>
      <c r="F220" s="17" t="s">
        <v>43</v>
      </c>
      <c r="G220" s="18" t="s">
        <v>44</v>
      </c>
      <c r="H220" s="19">
        <v>500</v>
      </c>
      <c r="I220" s="19">
        <v>0</v>
      </c>
      <c r="J220" s="19">
        <v>500</v>
      </c>
      <c r="K220" s="19">
        <v>0</v>
      </c>
      <c r="L220" s="9">
        <f t="shared" si="11"/>
        <v>0</v>
      </c>
      <c r="M220" s="19">
        <v>0</v>
      </c>
    </row>
    <row r="221" spans="1:13">
      <c r="A221" s="17" t="s">
        <v>109</v>
      </c>
      <c r="B221" s="17" t="s">
        <v>140</v>
      </c>
      <c r="C221" s="2" t="str">
        <f>VLOOKUP(B221,Hoja1!B:C,2,FALSE)</f>
        <v>Alumbrado Público</v>
      </c>
      <c r="D221" s="3" t="str">
        <f t="shared" si="9"/>
        <v>6</v>
      </c>
      <c r="E221" s="3" t="str">
        <f t="shared" si="10"/>
        <v>61</v>
      </c>
      <c r="F221" s="17" t="s">
        <v>138</v>
      </c>
      <c r="G221" s="18" t="s">
        <v>139</v>
      </c>
      <c r="H221" s="19">
        <v>1765000</v>
      </c>
      <c r="I221" s="19">
        <v>0</v>
      </c>
      <c r="J221" s="19">
        <v>1765000</v>
      </c>
      <c r="K221" s="19">
        <v>376059.73</v>
      </c>
      <c r="L221" s="9">
        <f t="shared" si="11"/>
        <v>0.21306500283286117</v>
      </c>
      <c r="M221" s="19">
        <v>376059.73</v>
      </c>
    </row>
    <row r="222" spans="1:13">
      <c r="A222" s="17" t="s">
        <v>109</v>
      </c>
      <c r="B222" s="17" t="s">
        <v>141</v>
      </c>
      <c r="C222" s="2" t="str">
        <f>VLOOKUP(B222,Hoja1!B:C,2,FALSE)</f>
        <v>Mantenimiento de Edificios e Instalaciones</v>
      </c>
      <c r="D222" s="3" t="str">
        <f t="shared" si="9"/>
        <v>1</v>
      </c>
      <c r="E222" s="3" t="str">
        <f t="shared" si="10"/>
        <v>12</v>
      </c>
      <c r="F222" s="17" t="s">
        <v>48</v>
      </c>
      <c r="G222" s="18" t="s">
        <v>49</v>
      </c>
      <c r="H222" s="19">
        <v>59297</v>
      </c>
      <c r="I222" s="19">
        <v>0</v>
      </c>
      <c r="J222" s="19">
        <v>59297</v>
      </c>
      <c r="K222" s="19">
        <v>7579.68</v>
      </c>
      <c r="L222" s="9">
        <f t="shared" si="11"/>
        <v>0.12782569101303609</v>
      </c>
      <c r="M222" s="19">
        <v>7579.68</v>
      </c>
    </row>
    <row r="223" spans="1:13">
      <c r="A223" s="17" t="s">
        <v>109</v>
      </c>
      <c r="B223" s="17" t="s">
        <v>141</v>
      </c>
      <c r="C223" s="2" t="str">
        <f>VLOOKUP(B223,Hoja1!B:C,2,FALSE)</f>
        <v>Mantenimiento de Edificios e Instalaciones</v>
      </c>
      <c r="D223" s="3" t="str">
        <f t="shared" si="9"/>
        <v>1</v>
      </c>
      <c r="E223" s="3" t="str">
        <f t="shared" si="10"/>
        <v>12</v>
      </c>
      <c r="F223" s="17" t="s">
        <v>50</v>
      </c>
      <c r="G223" s="18" t="s">
        <v>51</v>
      </c>
      <c r="H223" s="19">
        <v>26071</v>
      </c>
      <c r="I223" s="19">
        <v>0</v>
      </c>
      <c r="J223" s="19">
        <v>26071</v>
      </c>
      <c r="K223" s="19">
        <v>3874.28</v>
      </c>
      <c r="L223" s="9">
        <f t="shared" si="11"/>
        <v>0.14860496336926088</v>
      </c>
      <c r="M223" s="19">
        <v>3874.28</v>
      </c>
    </row>
    <row r="224" spans="1:13">
      <c r="A224" s="17" t="s">
        <v>109</v>
      </c>
      <c r="B224" s="17" t="s">
        <v>141</v>
      </c>
      <c r="C224" s="2" t="str">
        <f>VLOOKUP(B224,Hoja1!B:C,2,FALSE)</f>
        <v>Mantenimiento de Edificios e Instalaciones</v>
      </c>
      <c r="D224" s="3" t="str">
        <f t="shared" si="9"/>
        <v>1</v>
      </c>
      <c r="E224" s="3" t="str">
        <f t="shared" si="10"/>
        <v>12</v>
      </c>
      <c r="F224" s="17" t="s">
        <v>52</v>
      </c>
      <c r="G224" s="18" t="s">
        <v>53</v>
      </c>
      <c r="H224" s="19">
        <v>16925</v>
      </c>
      <c r="I224" s="19">
        <v>0</v>
      </c>
      <c r="J224" s="19">
        <v>16925</v>
      </c>
      <c r="K224" s="19">
        <v>4842</v>
      </c>
      <c r="L224" s="9">
        <f t="shared" si="11"/>
        <v>0.28608567208271785</v>
      </c>
      <c r="M224" s="19">
        <v>4842</v>
      </c>
    </row>
    <row r="225" spans="1:13">
      <c r="A225" s="17" t="s">
        <v>109</v>
      </c>
      <c r="B225" s="17" t="s">
        <v>141</v>
      </c>
      <c r="C225" s="2" t="str">
        <f>VLOOKUP(B225,Hoja1!B:C,2,FALSE)</f>
        <v>Mantenimiento de Edificios e Instalaciones</v>
      </c>
      <c r="D225" s="3" t="str">
        <f t="shared" si="9"/>
        <v>1</v>
      </c>
      <c r="E225" s="3" t="str">
        <f t="shared" si="10"/>
        <v>12</v>
      </c>
      <c r="F225" s="17" t="s">
        <v>19</v>
      </c>
      <c r="G225" s="18" t="s">
        <v>20</v>
      </c>
      <c r="H225" s="19">
        <v>17731</v>
      </c>
      <c r="I225" s="19">
        <v>0</v>
      </c>
      <c r="J225" s="19">
        <v>17731</v>
      </c>
      <c r="K225" s="19">
        <v>5046.99</v>
      </c>
      <c r="L225" s="9">
        <f t="shared" si="11"/>
        <v>0.28464215216287858</v>
      </c>
      <c r="M225" s="19">
        <v>5046.99</v>
      </c>
    </row>
    <row r="226" spans="1:13">
      <c r="A226" s="17" t="s">
        <v>109</v>
      </c>
      <c r="B226" s="17" t="s">
        <v>141</v>
      </c>
      <c r="C226" s="2" t="str">
        <f>VLOOKUP(B226,Hoja1!B:C,2,FALSE)</f>
        <v>Mantenimiento de Edificios e Instalaciones</v>
      </c>
      <c r="D226" s="3" t="str">
        <f t="shared" si="9"/>
        <v>1</v>
      </c>
      <c r="E226" s="3" t="str">
        <f t="shared" si="10"/>
        <v>12</v>
      </c>
      <c r="F226" s="17" t="s">
        <v>21</v>
      </c>
      <c r="G226" s="18" t="s">
        <v>22</v>
      </c>
      <c r="H226" s="19">
        <v>62675</v>
      </c>
      <c r="I226" s="19">
        <v>0</v>
      </c>
      <c r="J226" s="19">
        <v>62675</v>
      </c>
      <c r="K226" s="19">
        <v>10974.26</v>
      </c>
      <c r="L226" s="9">
        <f t="shared" si="11"/>
        <v>0.1750978859194256</v>
      </c>
      <c r="M226" s="19">
        <v>10974.26</v>
      </c>
    </row>
    <row r="227" spans="1:13">
      <c r="A227" s="17" t="s">
        <v>109</v>
      </c>
      <c r="B227" s="17" t="s">
        <v>141</v>
      </c>
      <c r="C227" s="2" t="str">
        <f>VLOOKUP(B227,Hoja1!B:C,2,FALSE)</f>
        <v>Mantenimiento de Edificios e Instalaciones</v>
      </c>
      <c r="D227" s="3" t="str">
        <f t="shared" si="9"/>
        <v>1</v>
      </c>
      <c r="E227" s="3" t="str">
        <f t="shared" si="10"/>
        <v>12</v>
      </c>
      <c r="F227" s="17" t="s">
        <v>23</v>
      </c>
      <c r="G227" s="18" t="s">
        <v>24</v>
      </c>
      <c r="H227" s="19">
        <v>152177</v>
      </c>
      <c r="I227" s="19">
        <v>0</v>
      </c>
      <c r="J227" s="19">
        <v>152177</v>
      </c>
      <c r="K227" s="19">
        <v>30761.91</v>
      </c>
      <c r="L227" s="9">
        <f t="shared" si="11"/>
        <v>0.20214559361795803</v>
      </c>
      <c r="M227" s="19">
        <v>30761.91</v>
      </c>
    </row>
    <row r="228" spans="1:13">
      <c r="A228" s="17" t="s">
        <v>109</v>
      </c>
      <c r="B228" s="17" t="s">
        <v>141</v>
      </c>
      <c r="C228" s="2" t="str">
        <f>VLOOKUP(B228,Hoja1!B:C,2,FALSE)</f>
        <v>Mantenimiento de Edificios e Instalaciones</v>
      </c>
      <c r="D228" s="3" t="str">
        <f t="shared" si="9"/>
        <v>1</v>
      </c>
      <c r="E228" s="3" t="str">
        <f t="shared" si="10"/>
        <v>12</v>
      </c>
      <c r="F228" s="17" t="s">
        <v>25</v>
      </c>
      <c r="G228" s="18" t="s">
        <v>26</v>
      </c>
      <c r="H228" s="19">
        <v>11352</v>
      </c>
      <c r="I228" s="19">
        <v>0</v>
      </c>
      <c r="J228" s="19">
        <v>11352</v>
      </c>
      <c r="K228" s="19">
        <v>2956.95</v>
      </c>
      <c r="L228" s="9">
        <f t="shared" si="11"/>
        <v>0.26047832980972513</v>
      </c>
      <c r="M228" s="19">
        <v>2956.95</v>
      </c>
    </row>
    <row r="229" spans="1:13">
      <c r="A229" s="17" t="s">
        <v>109</v>
      </c>
      <c r="B229" s="17" t="s">
        <v>141</v>
      </c>
      <c r="C229" s="2" t="str">
        <f>VLOOKUP(B229,Hoja1!B:C,2,FALSE)</f>
        <v>Mantenimiento de Edificios e Instalaciones</v>
      </c>
      <c r="D229" s="3" t="str">
        <f t="shared" si="9"/>
        <v>1</v>
      </c>
      <c r="E229" s="3" t="str">
        <f t="shared" si="10"/>
        <v>13</v>
      </c>
      <c r="F229" s="17" t="s">
        <v>69</v>
      </c>
      <c r="G229" s="18" t="s">
        <v>11</v>
      </c>
      <c r="H229" s="19">
        <v>704408</v>
      </c>
      <c r="I229" s="19">
        <v>0</v>
      </c>
      <c r="J229" s="19">
        <v>704408</v>
      </c>
      <c r="K229" s="19">
        <v>127165.71</v>
      </c>
      <c r="L229" s="9">
        <f t="shared" si="11"/>
        <v>0.180528486331785</v>
      </c>
      <c r="M229" s="19">
        <v>127165.71</v>
      </c>
    </row>
    <row r="230" spans="1:13">
      <c r="A230" s="17" t="s">
        <v>109</v>
      </c>
      <c r="B230" s="17" t="s">
        <v>141</v>
      </c>
      <c r="C230" s="2" t="str">
        <f>VLOOKUP(B230,Hoja1!B:C,2,FALSE)</f>
        <v>Mantenimiento de Edificios e Instalaciones</v>
      </c>
      <c r="D230" s="3" t="str">
        <f t="shared" si="9"/>
        <v>1</v>
      </c>
      <c r="E230" s="3" t="str">
        <f t="shared" si="10"/>
        <v>13</v>
      </c>
      <c r="F230" s="17" t="s">
        <v>70</v>
      </c>
      <c r="G230" s="18" t="s">
        <v>71</v>
      </c>
      <c r="H230" s="19">
        <v>30000</v>
      </c>
      <c r="I230" s="19">
        <v>0</v>
      </c>
      <c r="J230" s="19">
        <v>30000</v>
      </c>
      <c r="K230" s="19">
        <v>0</v>
      </c>
      <c r="L230" s="9">
        <f t="shared" si="11"/>
        <v>0</v>
      </c>
      <c r="M230" s="19">
        <v>0</v>
      </c>
    </row>
    <row r="231" spans="1:13">
      <c r="A231" s="17" t="s">
        <v>109</v>
      </c>
      <c r="B231" s="17" t="s">
        <v>141</v>
      </c>
      <c r="C231" s="2" t="str">
        <f>VLOOKUP(B231,Hoja1!B:C,2,FALSE)</f>
        <v>Mantenimiento de Edificios e Instalaciones</v>
      </c>
      <c r="D231" s="3" t="str">
        <f t="shared" si="9"/>
        <v>1</v>
      </c>
      <c r="E231" s="3" t="str">
        <f t="shared" si="10"/>
        <v>13</v>
      </c>
      <c r="F231" s="17" t="s">
        <v>72</v>
      </c>
      <c r="G231" s="18" t="s">
        <v>13</v>
      </c>
      <c r="H231" s="19">
        <v>672544</v>
      </c>
      <c r="I231" s="19">
        <v>0</v>
      </c>
      <c r="J231" s="19">
        <v>672544</v>
      </c>
      <c r="K231" s="19">
        <v>150804.04999999999</v>
      </c>
      <c r="L231" s="9">
        <f t="shared" si="11"/>
        <v>0.2242292697578151</v>
      </c>
      <c r="M231" s="19">
        <v>150804.04999999999</v>
      </c>
    </row>
    <row r="232" spans="1:13">
      <c r="A232" s="17" t="s">
        <v>109</v>
      </c>
      <c r="B232" s="17" t="s">
        <v>141</v>
      </c>
      <c r="C232" s="2" t="str">
        <f>VLOOKUP(B232,Hoja1!B:C,2,FALSE)</f>
        <v>Mantenimiento de Edificios e Instalaciones</v>
      </c>
      <c r="D232" s="3" t="str">
        <f t="shared" si="9"/>
        <v>1</v>
      </c>
      <c r="E232" s="3" t="str">
        <f t="shared" si="10"/>
        <v>15</v>
      </c>
      <c r="F232" s="17" t="s">
        <v>75</v>
      </c>
      <c r="G232" s="18" t="s">
        <v>76</v>
      </c>
      <c r="H232" s="19">
        <v>3000</v>
      </c>
      <c r="I232" s="19">
        <v>0</v>
      </c>
      <c r="J232" s="19">
        <v>3000</v>
      </c>
      <c r="K232" s="19">
        <v>0</v>
      </c>
      <c r="L232" s="9">
        <f t="shared" si="11"/>
        <v>0</v>
      </c>
      <c r="M232" s="19">
        <v>0</v>
      </c>
    </row>
    <row r="233" spans="1:13">
      <c r="A233" s="17" t="s">
        <v>109</v>
      </c>
      <c r="B233" s="17" t="s">
        <v>141</v>
      </c>
      <c r="C233" s="2" t="str">
        <f>VLOOKUP(B233,Hoja1!B:C,2,FALSE)</f>
        <v>Mantenimiento de Edificios e Instalaciones</v>
      </c>
      <c r="D233" s="3" t="str">
        <f t="shared" si="9"/>
        <v>2</v>
      </c>
      <c r="E233" s="3" t="str">
        <f t="shared" si="10"/>
        <v>20</v>
      </c>
      <c r="F233" s="17" t="s">
        <v>54</v>
      </c>
      <c r="G233" s="18" t="s">
        <v>55</v>
      </c>
      <c r="H233" s="19">
        <v>8000</v>
      </c>
      <c r="I233" s="19">
        <v>0</v>
      </c>
      <c r="J233" s="19">
        <v>8000</v>
      </c>
      <c r="K233" s="19">
        <v>631.28</v>
      </c>
      <c r="L233" s="9">
        <f t="shared" si="11"/>
        <v>7.8909999999999994E-2</v>
      </c>
      <c r="M233" s="19">
        <v>631.28</v>
      </c>
    </row>
    <row r="234" spans="1:13">
      <c r="A234" s="17" t="s">
        <v>109</v>
      </c>
      <c r="B234" s="17" t="s">
        <v>141</v>
      </c>
      <c r="C234" s="2" t="str">
        <f>VLOOKUP(B234,Hoja1!B:C,2,FALSE)</f>
        <v>Mantenimiento de Edificios e Instalaciones</v>
      </c>
      <c r="D234" s="3" t="str">
        <f t="shared" si="9"/>
        <v>2</v>
      </c>
      <c r="E234" s="3" t="str">
        <f t="shared" si="10"/>
        <v>20</v>
      </c>
      <c r="F234" s="17" t="s">
        <v>270</v>
      </c>
      <c r="G234" s="18" t="s">
        <v>271</v>
      </c>
      <c r="H234" s="19">
        <v>30000</v>
      </c>
      <c r="I234" s="19">
        <v>0</v>
      </c>
      <c r="J234" s="19">
        <v>30000</v>
      </c>
      <c r="K234" s="19">
        <v>0</v>
      </c>
      <c r="L234" s="9">
        <f t="shared" si="11"/>
        <v>0</v>
      </c>
      <c r="M234" s="19">
        <v>0</v>
      </c>
    </row>
    <row r="235" spans="1:13">
      <c r="A235" s="17" t="s">
        <v>109</v>
      </c>
      <c r="B235" s="17" t="s">
        <v>141</v>
      </c>
      <c r="C235" s="2" t="str">
        <f>VLOOKUP(B235,Hoja1!B:C,2,FALSE)</f>
        <v>Mantenimiento de Edificios e Instalaciones</v>
      </c>
      <c r="D235" s="3" t="str">
        <f t="shared" si="9"/>
        <v>2</v>
      </c>
      <c r="E235" s="3" t="str">
        <f t="shared" si="10"/>
        <v>21</v>
      </c>
      <c r="F235" s="17" t="s">
        <v>142</v>
      </c>
      <c r="G235" s="18" t="s">
        <v>143</v>
      </c>
      <c r="H235" s="19">
        <v>200000</v>
      </c>
      <c r="I235" s="19">
        <v>0</v>
      </c>
      <c r="J235" s="19">
        <v>200000</v>
      </c>
      <c r="K235" s="19">
        <v>34392.21</v>
      </c>
      <c r="L235" s="9">
        <f t="shared" si="11"/>
        <v>0.17196105</v>
      </c>
      <c r="M235" s="19">
        <v>30396.78</v>
      </c>
    </row>
    <row r="236" spans="1:13">
      <c r="A236" s="17" t="s">
        <v>109</v>
      </c>
      <c r="B236" s="17" t="s">
        <v>141</v>
      </c>
      <c r="C236" s="2" t="str">
        <f>VLOOKUP(B236,Hoja1!B:C,2,FALSE)</f>
        <v>Mantenimiento de Edificios e Instalaciones</v>
      </c>
      <c r="D236" s="3" t="str">
        <f t="shared" si="9"/>
        <v>2</v>
      </c>
      <c r="E236" s="3" t="str">
        <f t="shared" si="10"/>
        <v>21</v>
      </c>
      <c r="F236" s="17" t="s">
        <v>56</v>
      </c>
      <c r="G236" s="18" t="s">
        <v>57</v>
      </c>
      <c r="H236" s="19">
        <v>95000</v>
      </c>
      <c r="I236" s="19">
        <v>0</v>
      </c>
      <c r="J236" s="19">
        <v>95000</v>
      </c>
      <c r="K236" s="19">
        <v>27416.75</v>
      </c>
      <c r="L236" s="9">
        <f t="shared" si="11"/>
        <v>0.28859736842105266</v>
      </c>
      <c r="M236" s="19">
        <v>26630.25</v>
      </c>
    </row>
    <row r="237" spans="1:13">
      <c r="A237" s="17" t="s">
        <v>109</v>
      </c>
      <c r="B237" s="17" t="s">
        <v>141</v>
      </c>
      <c r="C237" s="2" t="str">
        <f>VLOOKUP(B237,Hoja1!B:C,2,FALSE)</f>
        <v>Mantenimiento de Edificios e Instalaciones</v>
      </c>
      <c r="D237" s="3" t="str">
        <f t="shared" si="9"/>
        <v>2</v>
      </c>
      <c r="E237" s="3" t="str">
        <f t="shared" si="10"/>
        <v>21</v>
      </c>
      <c r="F237" s="17" t="s">
        <v>77</v>
      </c>
      <c r="G237" s="18" t="s">
        <v>78</v>
      </c>
      <c r="H237" s="19">
        <v>18000</v>
      </c>
      <c r="I237" s="19">
        <v>0</v>
      </c>
      <c r="J237" s="19">
        <v>18000</v>
      </c>
      <c r="K237" s="19">
        <v>4608.26</v>
      </c>
      <c r="L237" s="9">
        <f t="shared" si="11"/>
        <v>0.25601444444444443</v>
      </c>
      <c r="M237" s="19">
        <v>4444.1899999999996</v>
      </c>
    </row>
    <row r="238" spans="1:13">
      <c r="A238" s="17" t="s">
        <v>109</v>
      </c>
      <c r="B238" s="17" t="s">
        <v>141</v>
      </c>
      <c r="C238" s="2" t="str">
        <f>VLOOKUP(B238,Hoja1!B:C,2,FALSE)</f>
        <v>Mantenimiento de Edificios e Instalaciones</v>
      </c>
      <c r="D238" s="3" t="str">
        <f t="shared" si="9"/>
        <v>2</v>
      </c>
      <c r="E238" s="3" t="str">
        <f t="shared" si="10"/>
        <v>22</v>
      </c>
      <c r="F238" s="17" t="s">
        <v>92</v>
      </c>
      <c r="G238" s="18" t="s">
        <v>93</v>
      </c>
      <c r="H238" s="19">
        <v>270000</v>
      </c>
      <c r="I238" s="19">
        <v>0</v>
      </c>
      <c r="J238" s="19">
        <v>270000</v>
      </c>
      <c r="K238" s="19">
        <v>61332.32</v>
      </c>
      <c r="L238" s="9">
        <f t="shared" si="11"/>
        <v>0.22715674074074074</v>
      </c>
      <c r="M238" s="19">
        <v>61332.32</v>
      </c>
    </row>
    <row r="239" spans="1:13">
      <c r="A239" s="17" t="s">
        <v>109</v>
      </c>
      <c r="B239" s="17" t="s">
        <v>141</v>
      </c>
      <c r="C239" s="2" t="str">
        <f>VLOOKUP(B239,Hoja1!B:C,2,FALSE)</f>
        <v>Mantenimiento de Edificios e Instalaciones</v>
      </c>
      <c r="D239" s="3" t="str">
        <f t="shared" si="9"/>
        <v>2</v>
      </c>
      <c r="E239" s="3" t="str">
        <f t="shared" si="10"/>
        <v>22</v>
      </c>
      <c r="F239" s="17" t="s">
        <v>144</v>
      </c>
      <c r="G239" s="18" t="s">
        <v>145</v>
      </c>
      <c r="H239" s="19">
        <v>110000</v>
      </c>
      <c r="I239" s="19">
        <v>0</v>
      </c>
      <c r="J239" s="19">
        <v>110000</v>
      </c>
      <c r="K239" s="19">
        <v>42681.54</v>
      </c>
      <c r="L239" s="9">
        <f t="shared" si="11"/>
        <v>0.38801400000000003</v>
      </c>
      <c r="M239" s="19">
        <v>42681.54</v>
      </c>
    </row>
    <row r="240" spans="1:13">
      <c r="A240" s="17" t="s">
        <v>109</v>
      </c>
      <c r="B240" s="17" t="s">
        <v>141</v>
      </c>
      <c r="C240" s="2" t="str">
        <f>VLOOKUP(B240,Hoja1!B:C,2,FALSE)</f>
        <v>Mantenimiento de Edificios e Instalaciones</v>
      </c>
      <c r="D240" s="3" t="str">
        <f t="shared" si="9"/>
        <v>2</v>
      </c>
      <c r="E240" s="3" t="str">
        <f t="shared" si="10"/>
        <v>22</v>
      </c>
      <c r="F240" s="17" t="s">
        <v>62</v>
      </c>
      <c r="G240" s="18" t="s">
        <v>63</v>
      </c>
      <c r="H240" s="19">
        <v>6000</v>
      </c>
      <c r="I240" s="19">
        <v>0</v>
      </c>
      <c r="J240" s="19">
        <v>6000</v>
      </c>
      <c r="K240" s="19">
        <v>2285.48</v>
      </c>
      <c r="L240" s="9">
        <f t="shared" si="11"/>
        <v>0.38091333333333333</v>
      </c>
      <c r="M240" s="19">
        <v>1862.75</v>
      </c>
    </row>
    <row r="241" spans="1:13">
      <c r="A241" s="17" t="s">
        <v>109</v>
      </c>
      <c r="B241" s="17" t="s">
        <v>141</v>
      </c>
      <c r="C241" s="2" t="str">
        <f>VLOOKUP(B241,Hoja1!B:C,2,FALSE)</f>
        <v>Mantenimiento de Edificios e Instalaciones</v>
      </c>
      <c r="D241" s="3" t="str">
        <f t="shared" si="9"/>
        <v>2</v>
      </c>
      <c r="E241" s="3" t="str">
        <f t="shared" si="10"/>
        <v>22</v>
      </c>
      <c r="F241" s="17" t="s">
        <v>146</v>
      </c>
      <c r="G241" s="18" t="s">
        <v>147</v>
      </c>
      <c r="H241" s="19">
        <v>305000</v>
      </c>
      <c r="I241" s="19">
        <v>0</v>
      </c>
      <c r="J241" s="19">
        <v>305000</v>
      </c>
      <c r="K241" s="19">
        <v>74440.53</v>
      </c>
      <c r="L241" s="9">
        <f t="shared" si="11"/>
        <v>0.24406731147540983</v>
      </c>
      <c r="M241" s="19">
        <v>74440.53</v>
      </c>
    </row>
    <row r="242" spans="1:13">
      <c r="A242" s="17" t="s">
        <v>109</v>
      </c>
      <c r="B242" s="17" t="s">
        <v>141</v>
      </c>
      <c r="C242" s="2" t="str">
        <f>VLOOKUP(B242,Hoja1!B:C,2,FALSE)</f>
        <v>Mantenimiento de Edificios e Instalaciones</v>
      </c>
      <c r="D242" s="3" t="str">
        <f t="shared" si="9"/>
        <v>2</v>
      </c>
      <c r="E242" s="3" t="str">
        <f t="shared" si="10"/>
        <v>22</v>
      </c>
      <c r="F242" s="17" t="s">
        <v>64</v>
      </c>
      <c r="G242" s="18" t="s">
        <v>65</v>
      </c>
      <c r="H242" s="19">
        <v>120000</v>
      </c>
      <c r="I242" s="19">
        <v>0</v>
      </c>
      <c r="J242" s="19">
        <v>120000</v>
      </c>
      <c r="K242" s="19">
        <v>37362.25</v>
      </c>
      <c r="L242" s="9">
        <f t="shared" si="11"/>
        <v>0.31135208333333331</v>
      </c>
      <c r="M242" s="19">
        <v>24899.01</v>
      </c>
    </row>
    <row r="243" spans="1:13">
      <c r="A243" s="17" t="s">
        <v>109</v>
      </c>
      <c r="B243" s="17" t="s">
        <v>141</v>
      </c>
      <c r="C243" s="2" t="str">
        <f>VLOOKUP(B243,Hoja1!B:C,2,FALSE)</f>
        <v>Mantenimiento de Edificios e Instalaciones</v>
      </c>
      <c r="D243" s="3" t="str">
        <f t="shared" si="9"/>
        <v>2</v>
      </c>
      <c r="E243" s="3" t="str">
        <f t="shared" si="10"/>
        <v>23</v>
      </c>
      <c r="F243" s="17" t="s">
        <v>39</v>
      </c>
      <c r="G243" s="18" t="s">
        <v>40</v>
      </c>
      <c r="H243" s="19">
        <v>500</v>
      </c>
      <c r="I243" s="19">
        <v>0</v>
      </c>
      <c r="J243" s="19">
        <v>500</v>
      </c>
      <c r="K243" s="19">
        <v>0</v>
      </c>
      <c r="L243" s="9">
        <f t="shared" si="11"/>
        <v>0</v>
      </c>
      <c r="M243" s="19">
        <v>0</v>
      </c>
    </row>
    <row r="244" spans="1:13">
      <c r="A244" s="17" t="s">
        <v>109</v>
      </c>
      <c r="B244" s="17" t="s">
        <v>141</v>
      </c>
      <c r="C244" s="2" t="str">
        <f>VLOOKUP(B244,Hoja1!B:C,2,FALSE)</f>
        <v>Mantenimiento de Edificios e Instalaciones</v>
      </c>
      <c r="D244" s="3" t="str">
        <f t="shared" si="9"/>
        <v>2</v>
      </c>
      <c r="E244" s="3" t="str">
        <f t="shared" si="10"/>
        <v>23</v>
      </c>
      <c r="F244" s="17" t="s">
        <v>43</v>
      </c>
      <c r="G244" s="18" t="s">
        <v>44</v>
      </c>
      <c r="H244" s="19">
        <v>500</v>
      </c>
      <c r="I244" s="19">
        <v>0</v>
      </c>
      <c r="J244" s="19">
        <v>500</v>
      </c>
      <c r="K244" s="19">
        <v>0</v>
      </c>
      <c r="L244" s="9">
        <f t="shared" si="11"/>
        <v>0</v>
      </c>
      <c r="M244" s="19">
        <v>0</v>
      </c>
    </row>
    <row r="245" spans="1:13">
      <c r="A245" s="17" t="s">
        <v>109</v>
      </c>
      <c r="B245" s="17" t="s">
        <v>141</v>
      </c>
      <c r="C245" s="2" t="str">
        <f>VLOOKUP(B245,Hoja1!B:C,2,FALSE)</f>
        <v>Mantenimiento de Edificios e Instalaciones</v>
      </c>
      <c r="D245" s="3" t="str">
        <f t="shared" si="9"/>
        <v>6</v>
      </c>
      <c r="E245" s="3" t="str">
        <f t="shared" si="10"/>
        <v>62</v>
      </c>
      <c r="F245" s="17" t="s">
        <v>127</v>
      </c>
      <c r="G245" s="18" t="s">
        <v>128</v>
      </c>
      <c r="H245" s="19">
        <v>800000</v>
      </c>
      <c r="I245" s="19">
        <v>-115000</v>
      </c>
      <c r="J245" s="19">
        <v>685000</v>
      </c>
      <c r="K245" s="19">
        <v>0</v>
      </c>
      <c r="L245" s="9">
        <f t="shared" si="11"/>
        <v>0</v>
      </c>
      <c r="M245" s="19">
        <v>0</v>
      </c>
    </row>
    <row r="246" spans="1:13">
      <c r="A246" s="17" t="s">
        <v>109</v>
      </c>
      <c r="B246" s="17" t="s">
        <v>141</v>
      </c>
      <c r="C246" s="2" t="str">
        <f>VLOOKUP(B246,Hoja1!B:C,2,FALSE)</f>
        <v>Mantenimiento de Edificios e Instalaciones</v>
      </c>
      <c r="D246" s="3" t="str">
        <f t="shared" si="9"/>
        <v>6</v>
      </c>
      <c r="E246" s="3" t="str">
        <f t="shared" si="10"/>
        <v>62</v>
      </c>
      <c r="F246" s="17" t="s">
        <v>97</v>
      </c>
      <c r="G246" s="18" t="s">
        <v>98</v>
      </c>
      <c r="H246" s="19">
        <v>50000</v>
      </c>
      <c r="I246" s="19">
        <v>0</v>
      </c>
      <c r="J246" s="19">
        <v>50000</v>
      </c>
      <c r="K246" s="19">
        <v>0</v>
      </c>
      <c r="L246" s="9">
        <f t="shared" si="11"/>
        <v>0</v>
      </c>
      <c r="M246" s="19">
        <v>0</v>
      </c>
    </row>
    <row r="247" spans="1:13">
      <c r="A247" s="17" t="s">
        <v>109</v>
      </c>
      <c r="B247" s="17" t="s">
        <v>141</v>
      </c>
      <c r="C247" s="2" t="str">
        <f>VLOOKUP(B247,Hoja1!B:C,2,FALSE)</f>
        <v>Mantenimiento de Edificios e Instalaciones</v>
      </c>
      <c r="D247" s="3" t="str">
        <f t="shared" si="9"/>
        <v>6</v>
      </c>
      <c r="E247" s="3" t="str">
        <f t="shared" si="10"/>
        <v>63</v>
      </c>
      <c r="F247" s="17" t="s">
        <v>129</v>
      </c>
      <c r="G247" s="18" t="s">
        <v>128</v>
      </c>
      <c r="H247" s="19">
        <v>315000</v>
      </c>
      <c r="I247" s="19">
        <v>217082.2</v>
      </c>
      <c r="J247" s="19">
        <v>532082.19999999995</v>
      </c>
      <c r="K247" s="19">
        <v>329754.21999999997</v>
      </c>
      <c r="L247" s="9">
        <f t="shared" si="11"/>
        <v>0.61974300211508671</v>
      </c>
      <c r="M247" s="19">
        <v>270333.14</v>
      </c>
    </row>
    <row r="248" spans="1:13">
      <c r="A248" s="17" t="s">
        <v>109</v>
      </c>
      <c r="B248" s="17" t="s">
        <v>141</v>
      </c>
      <c r="C248" s="2" t="str">
        <f>VLOOKUP(B248,Hoja1!B:C,2,FALSE)</f>
        <v>Mantenimiento de Edificios e Instalaciones</v>
      </c>
      <c r="D248" s="3" t="str">
        <f t="shared" si="9"/>
        <v>6</v>
      </c>
      <c r="E248" s="3" t="str">
        <f t="shared" si="10"/>
        <v>63</v>
      </c>
      <c r="F248" s="17" t="s">
        <v>148</v>
      </c>
      <c r="G248" s="18" t="s">
        <v>149</v>
      </c>
      <c r="H248" s="19">
        <v>0</v>
      </c>
      <c r="I248" s="19">
        <v>185528.18</v>
      </c>
      <c r="J248" s="19">
        <v>185528.18</v>
      </c>
      <c r="K248" s="19">
        <v>130976.8</v>
      </c>
      <c r="L248" s="9">
        <f t="shared" si="11"/>
        <v>0.70596714741663513</v>
      </c>
      <c r="M248" s="19">
        <v>130976.8</v>
      </c>
    </row>
    <row r="249" spans="1:13">
      <c r="A249" s="17" t="s">
        <v>150</v>
      </c>
      <c r="B249" s="17" t="s">
        <v>151</v>
      </c>
      <c r="C249" s="2" t="str">
        <f>VLOOKUP(B249,Hoja1!B:C,2,FALSE)</f>
        <v>Centro de programas juveniles</v>
      </c>
      <c r="D249" s="3" t="str">
        <f t="shared" si="9"/>
        <v>1</v>
      </c>
      <c r="E249" s="3" t="str">
        <f t="shared" si="10"/>
        <v>12</v>
      </c>
      <c r="F249" s="17" t="s">
        <v>52</v>
      </c>
      <c r="G249" s="18" t="s">
        <v>53</v>
      </c>
      <c r="H249" s="19">
        <v>8462</v>
      </c>
      <c r="I249" s="19">
        <v>0</v>
      </c>
      <c r="J249" s="19">
        <v>8462</v>
      </c>
      <c r="K249" s="19">
        <v>2421</v>
      </c>
      <c r="L249" s="9">
        <f t="shared" si="11"/>
        <v>0.28610257622311508</v>
      </c>
      <c r="M249" s="19">
        <v>2421</v>
      </c>
    </row>
    <row r="250" spans="1:13">
      <c r="A250" s="17" t="s">
        <v>150</v>
      </c>
      <c r="B250" s="17" t="s">
        <v>151</v>
      </c>
      <c r="C250" s="2" t="str">
        <f>VLOOKUP(B250,Hoja1!B:C,2,FALSE)</f>
        <v>Centro de programas juveniles</v>
      </c>
      <c r="D250" s="3" t="str">
        <f t="shared" si="9"/>
        <v>1</v>
      </c>
      <c r="E250" s="3" t="str">
        <f t="shared" si="10"/>
        <v>12</v>
      </c>
      <c r="F250" s="17" t="s">
        <v>19</v>
      </c>
      <c r="G250" s="18" t="s">
        <v>20</v>
      </c>
      <c r="H250" s="19">
        <v>3286</v>
      </c>
      <c r="I250" s="19">
        <v>0</v>
      </c>
      <c r="J250" s="19">
        <v>3286</v>
      </c>
      <c r="K250" s="19">
        <v>940.16</v>
      </c>
      <c r="L250" s="9">
        <f t="shared" si="11"/>
        <v>0.28611077297626292</v>
      </c>
      <c r="M250" s="19">
        <v>940.16</v>
      </c>
    </row>
    <row r="251" spans="1:13">
      <c r="A251" s="17" t="s">
        <v>150</v>
      </c>
      <c r="B251" s="17" t="s">
        <v>151</v>
      </c>
      <c r="C251" s="2" t="str">
        <f>VLOOKUP(B251,Hoja1!B:C,2,FALSE)</f>
        <v>Centro de programas juveniles</v>
      </c>
      <c r="D251" s="3" t="str">
        <f t="shared" si="9"/>
        <v>1</v>
      </c>
      <c r="E251" s="3" t="str">
        <f t="shared" si="10"/>
        <v>12</v>
      </c>
      <c r="F251" s="17" t="s">
        <v>21</v>
      </c>
      <c r="G251" s="18" t="s">
        <v>22</v>
      </c>
      <c r="H251" s="19">
        <v>4313</v>
      </c>
      <c r="I251" s="19">
        <v>0</v>
      </c>
      <c r="J251" s="19">
        <v>4313</v>
      </c>
      <c r="K251" s="19">
        <v>1232.28</v>
      </c>
      <c r="L251" s="9">
        <f t="shared" si="11"/>
        <v>0.28571296081613723</v>
      </c>
      <c r="M251" s="19">
        <v>1232.28</v>
      </c>
    </row>
    <row r="252" spans="1:13">
      <c r="A252" s="17" t="s">
        <v>150</v>
      </c>
      <c r="B252" s="17" t="s">
        <v>151</v>
      </c>
      <c r="C252" s="2" t="str">
        <f>VLOOKUP(B252,Hoja1!B:C,2,FALSE)</f>
        <v>Centro de programas juveniles</v>
      </c>
      <c r="D252" s="3" t="str">
        <f t="shared" si="9"/>
        <v>1</v>
      </c>
      <c r="E252" s="3" t="str">
        <f t="shared" si="10"/>
        <v>12</v>
      </c>
      <c r="F252" s="17" t="s">
        <v>23</v>
      </c>
      <c r="G252" s="18" t="s">
        <v>24</v>
      </c>
      <c r="H252" s="19">
        <v>10258</v>
      </c>
      <c r="I252" s="19">
        <v>0</v>
      </c>
      <c r="J252" s="19">
        <v>10258</v>
      </c>
      <c r="K252" s="19">
        <v>2930.88</v>
      </c>
      <c r="L252" s="9">
        <f t="shared" si="11"/>
        <v>0.28571651394033926</v>
      </c>
      <c r="M252" s="19">
        <v>2930.88</v>
      </c>
    </row>
    <row r="253" spans="1:13">
      <c r="A253" s="17" t="s">
        <v>150</v>
      </c>
      <c r="B253" s="17" t="s">
        <v>151</v>
      </c>
      <c r="C253" s="2" t="str">
        <f>VLOOKUP(B253,Hoja1!B:C,2,FALSE)</f>
        <v>Centro de programas juveniles</v>
      </c>
      <c r="D253" s="3" t="str">
        <f t="shared" si="9"/>
        <v>1</v>
      </c>
      <c r="E253" s="3" t="str">
        <f t="shared" si="10"/>
        <v>12</v>
      </c>
      <c r="F253" s="17" t="s">
        <v>25</v>
      </c>
      <c r="G253" s="18" t="s">
        <v>26</v>
      </c>
      <c r="H253" s="19">
        <v>3583</v>
      </c>
      <c r="I253" s="19">
        <v>0</v>
      </c>
      <c r="J253" s="19">
        <v>3583</v>
      </c>
      <c r="K253" s="19">
        <v>1022.32</v>
      </c>
      <c r="L253" s="9">
        <f t="shared" si="11"/>
        <v>0.2853251465252582</v>
      </c>
      <c r="M253" s="19">
        <v>1022.32</v>
      </c>
    </row>
    <row r="254" spans="1:13">
      <c r="A254" s="17" t="s">
        <v>150</v>
      </c>
      <c r="B254" s="17" t="s">
        <v>151</v>
      </c>
      <c r="C254" s="2" t="str">
        <f>VLOOKUP(B254,Hoja1!B:C,2,FALSE)</f>
        <v>Centro de programas juveniles</v>
      </c>
      <c r="D254" s="3" t="str">
        <f t="shared" si="9"/>
        <v>2</v>
      </c>
      <c r="E254" s="3" t="str">
        <f t="shared" si="10"/>
        <v>21</v>
      </c>
      <c r="F254" s="17" t="s">
        <v>142</v>
      </c>
      <c r="G254" s="18" t="s">
        <v>143</v>
      </c>
      <c r="H254" s="19">
        <v>2500</v>
      </c>
      <c r="I254" s="19">
        <v>0</v>
      </c>
      <c r="J254" s="19">
        <v>2500</v>
      </c>
      <c r="K254" s="19">
        <v>0</v>
      </c>
      <c r="L254" s="9">
        <f t="shared" si="11"/>
        <v>0</v>
      </c>
      <c r="M254" s="19">
        <v>0</v>
      </c>
    </row>
    <row r="255" spans="1:13">
      <c r="A255" s="17" t="s">
        <v>150</v>
      </c>
      <c r="B255" s="17" t="s">
        <v>151</v>
      </c>
      <c r="C255" s="2" t="str">
        <f>VLOOKUP(B255,Hoja1!B:C,2,FALSE)</f>
        <v>Centro de programas juveniles</v>
      </c>
      <c r="D255" s="3" t="str">
        <f t="shared" si="9"/>
        <v>2</v>
      </c>
      <c r="E255" s="3" t="str">
        <f t="shared" si="10"/>
        <v>21</v>
      </c>
      <c r="F255" s="17" t="s">
        <v>56</v>
      </c>
      <c r="G255" s="18" t="s">
        <v>57</v>
      </c>
      <c r="H255" s="19">
        <v>9500</v>
      </c>
      <c r="I255" s="19">
        <v>0</v>
      </c>
      <c r="J255" s="19">
        <v>9500</v>
      </c>
      <c r="K255" s="19">
        <v>2098.86</v>
      </c>
      <c r="L255" s="9">
        <f t="shared" si="11"/>
        <v>0.22093263157894738</v>
      </c>
      <c r="M255" s="19">
        <v>2038.36</v>
      </c>
    </row>
    <row r="256" spans="1:13">
      <c r="A256" s="17" t="s">
        <v>150</v>
      </c>
      <c r="B256" s="17" t="s">
        <v>151</v>
      </c>
      <c r="C256" s="2" t="str">
        <f>VLOOKUP(B256,Hoja1!B:C,2,FALSE)</f>
        <v>Centro de programas juveniles</v>
      </c>
      <c r="D256" s="3" t="str">
        <f t="shared" si="9"/>
        <v>2</v>
      </c>
      <c r="E256" s="3" t="str">
        <f t="shared" si="10"/>
        <v>22</v>
      </c>
      <c r="F256" s="17" t="s">
        <v>92</v>
      </c>
      <c r="G256" s="18" t="s">
        <v>93</v>
      </c>
      <c r="H256" s="19">
        <v>20000</v>
      </c>
      <c r="I256" s="19">
        <v>0</v>
      </c>
      <c r="J256" s="19">
        <v>20000</v>
      </c>
      <c r="K256" s="19">
        <v>4125.8900000000003</v>
      </c>
      <c r="L256" s="9">
        <f t="shared" si="11"/>
        <v>0.20629450000000002</v>
      </c>
      <c r="M256" s="19">
        <v>4125.8900000000003</v>
      </c>
    </row>
    <row r="257" spans="1:13">
      <c r="A257" s="17" t="s">
        <v>150</v>
      </c>
      <c r="B257" s="17" t="s">
        <v>151</v>
      </c>
      <c r="C257" s="2" t="str">
        <f>VLOOKUP(B257,Hoja1!B:C,2,FALSE)</f>
        <v>Centro de programas juveniles</v>
      </c>
      <c r="D257" s="3" t="str">
        <f t="shared" si="9"/>
        <v>2</v>
      </c>
      <c r="E257" s="3" t="str">
        <f t="shared" si="10"/>
        <v>22</v>
      </c>
      <c r="F257" s="17" t="s">
        <v>87</v>
      </c>
      <c r="G257" s="18" t="s">
        <v>88</v>
      </c>
      <c r="H257" s="19">
        <v>16000</v>
      </c>
      <c r="I257" s="19">
        <v>0</v>
      </c>
      <c r="J257" s="19">
        <v>16000</v>
      </c>
      <c r="K257" s="19">
        <v>3574.36</v>
      </c>
      <c r="L257" s="9">
        <f t="shared" si="11"/>
        <v>0.2233975</v>
      </c>
      <c r="M257" s="19">
        <v>2598.36</v>
      </c>
    </row>
    <row r="258" spans="1:13">
      <c r="A258" s="17" t="s">
        <v>150</v>
      </c>
      <c r="B258" s="17" t="s">
        <v>151</v>
      </c>
      <c r="C258" s="2" t="str">
        <f>VLOOKUP(B258,Hoja1!B:C,2,FALSE)</f>
        <v>Centro de programas juveniles</v>
      </c>
      <c r="D258" s="3" t="str">
        <f t="shared" si="9"/>
        <v>2</v>
      </c>
      <c r="E258" s="3" t="str">
        <f t="shared" si="10"/>
        <v>22</v>
      </c>
      <c r="F258" s="17" t="s">
        <v>62</v>
      </c>
      <c r="G258" s="18" t="s">
        <v>63</v>
      </c>
      <c r="H258" s="19">
        <v>40000</v>
      </c>
      <c r="I258" s="19">
        <v>0</v>
      </c>
      <c r="J258" s="19">
        <v>40000</v>
      </c>
      <c r="K258" s="19">
        <v>2742.22</v>
      </c>
      <c r="L258" s="9">
        <f t="shared" si="11"/>
        <v>6.8555499999999991E-2</v>
      </c>
      <c r="M258" s="19">
        <v>2516.6799999999998</v>
      </c>
    </row>
    <row r="259" spans="1:13">
      <c r="A259" s="17" t="s">
        <v>150</v>
      </c>
      <c r="B259" s="17" t="s">
        <v>151</v>
      </c>
      <c r="C259" s="2" t="str">
        <f>VLOOKUP(B259,Hoja1!B:C,2,FALSE)</f>
        <v>Centro de programas juveniles</v>
      </c>
      <c r="D259" s="3" t="str">
        <f t="shared" ref="D259:D322" si="12">LEFT(F259,1)</f>
        <v>2</v>
      </c>
      <c r="E259" s="3" t="str">
        <f t="shared" ref="E259:E322" si="13">LEFT(F259,2)</f>
        <v>22</v>
      </c>
      <c r="F259" s="17" t="s">
        <v>146</v>
      </c>
      <c r="G259" s="18" t="s">
        <v>147</v>
      </c>
      <c r="H259" s="19">
        <v>15730</v>
      </c>
      <c r="I259" s="19">
        <v>0</v>
      </c>
      <c r="J259" s="19">
        <v>15730</v>
      </c>
      <c r="K259" s="19">
        <v>3381.93</v>
      </c>
      <c r="L259" s="9">
        <f t="shared" ref="L259:L322" si="14">IF(J259=0," ",K259/J259)</f>
        <v>0.21499872854418309</v>
      </c>
      <c r="M259" s="19">
        <v>3381.93</v>
      </c>
    </row>
    <row r="260" spans="1:13">
      <c r="A260" s="17" t="s">
        <v>150</v>
      </c>
      <c r="B260" s="17" t="s">
        <v>151</v>
      </c>
      <c r="C260" s="2" t="str">
        <f>VLOOKUP(B260,Hoja1!B:C,2,FALSE)</f>
        <v>Centro de programas juveniles</v>
      </c>
      <c r="D260" s="3" t="str">
        <f t="shared" si="12"/>
        <v>2</v>
      </c>
      <c r="E260" s="3" t="str">
        <f t="shared" si="13"/>
        <v>22</v>
      </c>
      <c r="F260" s="17" t="s">
        <v>64</v>
      </c>
      <c r="G260" s="18" t="s">
        <v>65</v>
      </c>
      <c r="H260" s="19">
        <v>473750</v>
      </c>
      <c r="I260" s="19">
        <v>0</v>
      </c>
      <c r="J260" s="19">
        <v>473750</v>
      </c>
      <c r="K260" s="19">
        <v>79952.44</v>
      </c>
      <c r="L260" s="9">
        <f t="shared" si="14"/>
        <v>0.16876504485488128</v>
      </c>
      <c r="M260" s="19">
        <v>79332.44</v>
      </c>
    </row>
    <row r="261" spans="1:13">
      <c r="A261" s="17" t="s">
        <v>150</v>
      </c>
      <c r="B261" s="17" t="s">
        <v>151</v>
      </c>
      <c r="C261" s="2" t="str">
        <f>VLOOKUP(B261,Hoja1!B:C,2,FALSE)</f>
        <v>Centro de programas juveniles</v>
      </c>
      <c r="D261" s="3" t="str">
        <f t="shared" si="12"/>
        <v>4</v>
      </c>
      <c r="E261" s="3" t="str">
        <f t="shared" si="13"/>
        <v>48</v>
      </c>
      <c r="F261" s="17" t="s">
        <v>152</v>
      </c>
      <c r="G261" s="18" t="s">
        <v>153</v>
      </c>
      <c r="H261" s="19">
        <v>79925</v>
      </c>
      <c r="I261" s="19">
        <v>0</v>
      </c>
      <c r="J261" s="19">
        <v>79925</v>
      </c>
      <c r="K261" s="19">
        <v>0</v>
      </c>
      <c r="L261" s="9">
        <f t="shared" si="14"/>
        <v>0</v>
      </c>
      <c r="M261" s="19">
        <v>0</v>
      </c>
    </row>
    <row r="262" spans="1:13">
      <c r="A262" s="17" t="s">
        <v>150</v>
      </c>
      <c r="B262" s="17" t="s">
        <v>151</v>
      </c>
      <c r="C262" s="2" t="str">
        <f>VLOOKUP(B262,Hoja1!B:C,2,FALSE)</f>
        <v>Centro de programas juveniles</v>
      </c>
      <c r="D262" s="3" t="str">
        <f t="shared" si="12"/>
        <v>4</v>
      </c>
      <c r="E262" s="3" t="str">
        <f t="shared" si="13"/>
        <v>48</v>
      </c>
      <c r="F262" s="17" t="s">
        <v>45</v>
      </c>
      <c r="G262" s="18" t="s">
        <v>46</v>
      </c>
      <c r="H262" s="19">
        <v>55500</v>
      </c>
      <c r="I262" s="19">
        <v>0</v>
      </c>
      <c r="J262" s="19">
        <v>55500</v>
      </c>
      <c r="K262" s="19">
        <v>55500</v>
      </c>
      <c r="L262" s="9">
        <f t="shared" si="14"/>
        <v>1</v>
      </c>
      <c r="M262" s="19">
        <v>55500</v>
      </c>
    </row>
    <row r="263" spans="1:13">
      <c r="A263" s="17" t="s">
        <v>150</v>
      </c>
      <c r="B263" s="17" t="s">
        <v>151</v>
      </c>
      <c r="C263" s="2" t="str">
        <f>VLOOKUP(B263,Hoja1!B:C,2,FALSE)</f>
        <v>Centro de programas juveniles</v>
      </c>
      <c r="D263" s="3" t="str">
        <f t="shared" si="12"/>
        <v>6</v>
      </c>
      <c r="E263" s="3" t="str">
        <f t="shared" si="13"/>
        <v>62</v>
      </c>
      <c r="F263" s="17" t="s">
        <v>97</v>
      </c>
      <c r="G263" s="18" t="s">
        <v>98</v>
      </c>
      <c r="H263" s="19">
        <v>100000</v>
      </c>
      <c r="I263" s="19">
        <v>0</v>
      </c>
      <c r="J263" s="19">
        <v>100000</v>
      </c>
      <c r="K263" s="19">
        <v>0</v>
      </c>
      <c r="L263" s="9">
        <f t="shared" si="14"/>
        <v>0</v>
      </c>
      <c r="M263" s="19">
        <v>0</v>
      </c>
    </row>
    <row r="264" spans="1:13">
      <c r="A264" s="17" t="s">
        <v>150</v>
      </c>
      <c r="B264" s="17" t="s">
        <v>151</v>
      </c>
      <c r="C264" s="2" t="str">
        <f>VLOOKUP(B264,Hoja1!B:C,2,FALSE)</f>
        <v>Centro de programas juveniles</v>
      </c>
      <c r="D264" s="3" t="str">
        <f t="shared" si="12"/>
        <v>6</v>
      </c>
      <c r="E264" s="3" t="str">
        <f t="shared" si="13"/>
        <v>62</v>
      </c>
      <c r="F264" s="17" t="s">
        <v>174</v>
      </c>
      <c r="G264" s="18" t="s">
        <v>175</v>
      </c>
      <c r="H264" s="19">
        <v>85000</v>
      </c>
      <c r="I264" s="19">
        <v>0</v>
      </c>
      <c r="J264" s="19">
        <v>85000</v>
      </c>
      <c r="K264" s="19">
        <v>0</v>
      </c>
      <c r="L264" s="9">
        <f t="shared" si="14"/>
        <v>0</v>
      </c>
      <c r="M264" s="19">
        <v>0</v>
      </c>
    </row>
    <row r="265" spans="1:13">
      <c r="A265" s="17" t="s">
        <v>150</v>
      </c>
      <c r="B265" s="17" t="s">
        <v>151</v>
      </c>
      <c r="C265" s="2" t="str">
        <f>VLOOKUP(B265,Hoja1!B:C,2,FALSE)</f>
        <v>Centro de programas juveniles</v>
      </c>
      <c r="D265" s="3" t="str">
        <f t="shared" si="12"/>
        <v>6</v>
      </c>
      <c r="E265" s="3" t="str">
        <f t="shared" si="13"/>
        <v>63</v>
      </c>
      <c r="F265" s="17" t="s">
        <v>129</v>
      </c>
      <c r="G265" s="18" t="s">
        <v>128</v>
      </c>
      <c r="H265" s="19">
        <v>1500000</v>
      </c>
      <c r="I265" s="19">
        <v>0</v>
      </c>
      <c r="J265" s="19">
        <v>1500000</v>
      </c>
      <c r="K265" s="19">
        <v>0</v>
      </c>
      <c r="L265" s="9">
        <f t="shared" si="14"/>
        <v>0</v>
      </c>
      <c r="M265" s="19">
        <v>0</v>
      </c>
    </row>
    <row r="266" spans="1:13">
      <c r="A266" s="17" t="s">
        <v>150</v>
      </c>
      <c r="B266" s="17" t="s">
        <v>154</v>
      </c>
      <c r="C266" s="2" t="str">
        <f>VLOOKUP(B266,Hoja1!B:C,2,FALSE)</f>
        <v>Promoción y Fomento del Deportes</v>
      </c>
      <c r="D266" s="3" t="str">
        <f t="shared" si="12"/>
        <v>4</v>
      </c>
      <c r="E266" s="3" t="str">
        <f t="shared" si="13"/>
        <v>41</v>
      </c>
      <c r="F266" s="17" t="s">
        <v>155</v>
      </c>
      <c r="G266" s="18" t="s">
        <v>156</v>
      </c>
      <c r="H266" s="19">
        <v>7720404</v>
      </c>
      <c r="I266" s="19">
        <v>0</v>
      </c>
      <c r="J266" s="19">
        <v>7720404</v>
      </c>
      <c r="K266" s="19">
        <v>3170404</v>
      </c>
      <c r="L266" s="9">
        <f t="shared" si="14"/>
        <v>0.41065260315392821</v>
      </c>
      <c r="M266" s="19">
        <v>3170404</v>
      </c>
    </row>
    <row r="267" spans="1:13">
      <c r="A267" s="17" t="s">
        <v>150</v>
      </c>
      <c r="B267" s="17" t="s">
        <v>154</v>
      </c>
      <c r="C267" s="2" t="str">
        <f>VLOOKUP(B267,Hoja1!B:C,2,FALSE)</f>
        <v>Promoción y Fomento del Deportes</v>
      </c>
      <c r="D267" s="3" t="str">
        <f t="shared" si="12"/>
        <v>4</v>
      </c>
      <c r="E267" s="3" t="str">
        <f t="shared" si="13"/>
        <v>47</v>
      </c>
      <c r="F267" s="17" t="s">
        <v>157</v>
      </c>
      <c r="G267" s="18" t="s">
        <v>158</v>
      </c>
      <c r="H267" s="19">
        <v>475000</v>
      </c>
      <c r="I267" s="19">
        <v>-27000</v>
      </c>
      <c r="J267" s="19">
        <v>448000</v>
      </c>
      <c r="K267" s="19">
        <v>372353.6</v>
      </c>
      <c r="L267" s="9">
        <f t="shared" si="14"/>
        <v>0.83114642857142851</v>
      </c>
      <c r="M267" s="19">
        <v>372353.6</v>
      </c>
    </row>
    <row r="268" spans="1:13">
      <c r="A268" s="17" t="s">
        <v>150</v>
      </c>
      <c r="B268" s="17" t="s">
        <v>154</v>
      </c>
      <c r="C268" s="2" t="str">
        <f>VLOOKUP(B268,Hoja1!B:C,2,FALSE)</f>
        <v>Promoción y Fomento del Deportes</v>
      </c>
      <c r="D268" s="3" t="str">
        <f t="shared" si="12"/>
        <v>4</v>
      </c>
      <c r="E268" s="3" t="str">
        <f t="shared" si="13"/>
        <v>48</v>
      </c>
      <c r="F268" s="17" t="s">
        <v>45</v>
      </c>
      <c r="G268" s="18" t="s">
        <v>46</v>
      </c>
      <c r="H268" s="19">
        <v>550000</v>
      </c>
      <c r="I268" s="19">
        <v>27000</v>
      </c>
      <c r="J268" s="19">
        <v>577000</v>
      </c>
      <c r="K268" s="19">
        <v>525500</v>
      </c>
      <c r="L268" s="9">
        <f t="shared" si="14"/>
        <v>0.91074523396880414</v>
      </c>
      <c r="M268" s="19">
        <v>525500</v>
      </c>
    </row>
    <row r="269" spans="1:13">
      <c r="A269" s="17" t="s">
        <v>150</v>
      </c>
      <c r="B269" s="17" t="s">
        <v>154</v>
      </c>
      <c r="C269" s="2" t="str">
        <f>VLOOKUP(B269,Hoja1!B:C,2,FALSE)</f>
        <v>Promoción y Fomento del Deportes</v>
      </c>
      <c r="D269" s="3" t="str">
        <f t="shared" si="12"/>
        <v>7</v>
      </c>
      <c r="E269" s="3" t="str">
        <f t="shared" si="13"/>
        <v>71</v>
      </c>
      <c r="F269" s="17" t="s">
        <v>159</v>
      </c>
      <c r="G269" s="18" t="s">
        <v>160</v>
      </c>
      <c r="H269" s="19">
        <v>1340500</v>
      </c>
      <c r="I269" s="19">
        <v>0</v>
      </c>
      <c r="J269" s="19">
        <v>1340500</v>
      </c>
      <c r="K269" s="19">
        <v>0</v>
      </c>
      <c r="L269" s="9">
        <f t="shared" si="14"/>
        <v>0</v>
      </c>
      <c r="M269" s="19">
        <v>0</v>
      </c>
    </row>
    <row r="270" spans="1:13">
      <c r="A270" s="17" t="s">
        <v>150</v>
      </c>
      <c r="B270" s="17" t="s">
        <v>161</v>
      </c>
      <c r="C270" s="2" t="str">
        <f>VLOOKUP(B270,Hoja1!B:C,2,FALSE)</f>
        <v>Sociedad de la Información</v>
      </c>
      <c r="D270" s="3" t="str">
        <f t="shared" si="12"/>
        <v>6</v>
      </c>
      <c r="E270" s="3" t="str">
        <f t="shared" si="13"/>
        <v>62</v>
      </c>
      <c r="F270" s="17" t="s">
        <v>162</v>
      </c>
      <c r="G270" s="18" t="s">
        <v>163</v>
      </c>
      <c r="H270" s="19">
        <v>0</v>
      </c>
      <c r="I270" s="19">
        <v>51265.81</v>
      </c>
      <c r="J270" s="19">
        <v>51265.81</v>
      </c>
      <c r="K270" s="19">
        <v>0</v>
      </c>
      <c r="L270" s="9">
        <f t="shared" si="14"/>
        <v>0</v>
      </c>
      <c r="M270" s="19">
        <v>0</v>
      </c>
    </row>
    <row r="271" spans="1:13">
      <c r="A271" s="17" t="s">
        <v>150</v>
      </c>
      <c r="B271" s="17" t="s">
        <v>161</v>
      </c>
      <c r="C271" s="2" t="str">
        <f>VLOOKUP(B271,Hoja1!B:C,2,FALSE)</f>
        <v>Sociedad de la Información</v>
      </c>
      <c r="D271" s="3" t="str">
        <f t="shared" si="12"/>
        <v>6</v>
      </c>
      <c r="E271" s="3" t="str">
        <f t="shared" si="13"/>
        <v>63</v>
      </c>
      <c r="F271" s="17" t="s">
        <v>164</v>
      </c>
      <c r="G271" s="18" t="s">
        <v>163</v>
      </c>
      <c r="H271" s="19">
        <v>0</v>
      </c>
      <c r="I271" s="19">
        <v>71280.47</v>
      </c>
      <c r="J271" s="19">
        <v>71280.47</v>
      </c>
      <c r="K271" s="19">
        <v>0</v>
      </c>
      <c r="L271" s="9">
        <f t="shared" si="14"/>
        <v>0</v>
      </c>
      <c r="M271" s="19">
        <v>0</v>
      </c>
    </row>
    <row r="272" spans="1:13">
      <c r="A272" s="17" t="s">
        <v>150</v>
      </c>
      <c r="B272" s="17" t="s">
        <v>161</v>
      </c>
      <c r="C272" s="2" t="str">
        <f>VLOOKUP(B272,Hoja1!B:C,2,FALSE)</f>
        <v>Sociedad de la Información</v>
      </c>
      <c r="D272" s="3" t="str">
        <f t="shared" si="12"/>
        <v>6</v>
      </c>
      <c r="E272" s="3" t="str">
        <f t="shared" si="13"/>
        <v>64</v>
      </c>
      <c r="F272" s="17" t="s">
        <v>107</v>
      </c>
      <c r="G272" s="18" t="s">
        <v>108</v>
      </c>
      <c r="H272" s="19">
        <v>0</v>
      </c>
      <c r="I272" s="19">
        <v>227135.55</v>
      </c>
      <c r="J272" s="19">
        <v>227135.55</v>
      </c>
      <c r="K272" s="19">
        <v>7459.27</v>
      </c>
      <c r="L272" s="9">
        <f t="shared" si="14"/>
        <v>3.2840609935344781E-2</v>
      </c>
      <c r="M272" s="19">
        <v>7459.27</v>
      </c>
    </row>
    <row r="273" spans="1:13">
      <c r="A273" s="17" t="s">
        <v>150</v>
      </c>
      <c r="B273" s="17" t="s">
        <v>165</v>
      </c>
      <c r="C273" s="2" t="str">
        <f>VLOOKUP(B273,Hoja1!B:C,2,FALSE)</f>
        <v>Dirección del Área de Participación Ciudadana</v>
      </c>
      <c r="D273" s="3" t="str">
        <f t="shared" si="12"/>
        <v>1</v>
      </c>
      <c r="E273" s="3" t="str">
        <f t="shared" si="13"/>
        <v>12</v>
      </c>
      <c r="F273" s="17" t="s">
        <v>48</v>
      </c>
      <c r="G273" s="18" t="s">
        <v>49</v>
      </c>
      <c r="H273" s="19">
        <v>44473</v>
      </c>
      <c r="I273" s="19">
        <v>0</v>
      </c>
      <c r="J273" s="19">
        <v>44473</v>
      </c>
      <c r="K273" s="19">
        <v>11649.56</v>
      </c>
      <c r="L273" s="9">
        <f t="shared" si="14"/>
        <v>0.26194679918152586</v>
      </c>
      <c r="M273" s="19">
        <v>11649.56</v>
      </c>
    </row>
    <row r="274" spans="1:13">
      <c r="A274" s="17" t="s">
        <v>150</v>
      </c>
      <c r="B274" s="17" t="s">
        <v>165</v>
      </c>
      <c r="C274" s="2" t="str">
        <f>VLOOKUP(B274,Hoja1!B:C,2,FALSE)</f>
        <v>Dirección del Área de Participación Ciudadana</v>
      </c>
      <c r="D274" s="3" t="str">
        <f t="shared" si="12"/>
        <v>1</v>
      </c>
      <c r="E274" s="3" t="str">
        <f t="shared" si="13"/>
        <v>12</v>
      </c>
      <c r="F274" s="17" t="s">
        <v>50</v>
      </c>
      <c r="G274" s="18" t="s">
        <v>51</v>
      </c>
      <c r="H274" s="19">
        <v>13036</v>
      </c>
      <c r="I274" s="19">
        <v>0</v>
      </c>
      <c r="J274" s="19">
        <v>13036</v>
      </c>
      <c r="K274" s="19">
        <v>3874.28</v>
      </c>
      <c r="L274" s="9">
        <f t="shared" si="14"/>
        <v>0.29719852715556921</v>
      </c>
      <c r="M274" s="19">
        <v>3874.28</v>
      </c>
    </row>
    <row r="275" spans="1:13">
      <c r="A275" s="17" t="s">
        <v>150</v>
      </c>
      <c r="B275" s="17" t="s">
        <v>165</v>
      </c>
      <c r="C275" s="2" t="str">
        <f>VLOOKUP(B275,Hoja1!B:C,2,FALSE)</f>
        <v>Dirección del Área de Participación Ciudadana</v>
      </c>
      <c r="D275" s="3" t="str">
        <f t="shared" si="12"/>
        <v>1</v>
      </c>
      <c r="E275" s="3" t="str">
        <f t="shared" si="13"/>
        <v>12</v>
      </c>
      <c r="F275" s="17" t="s">
        <v>17</v>
      </c>
      <c r="G275" s="18" t="s">
        <v>18</v>
      </c>
      <c r="H275" s="19">
        <v>19968</v>
      </c>
      <c r="I275" s="19">
        <v>0</v>
      </c>
      <c r="J275" s="19">
        <v>19968</v>
      </c>
      <c r="K275" s="19">
        <v>5817.84</v>
      </c>
      <c r="L275" s="9">
        <f t="shared" si="14"/>
        <v>0.29135817307692308</v>
      </c>
      <c r="M275" s="19">
        <v>5817.84</v>
      </c>
    </row>
    <row r="276" spans="1:13">
      <c r="A276" s="17" t="s">
        <v>150</v>
      </c>
      <c r="B276" s="17" t="s">
        <v>165</v>
      </c>
      <c r="C276" s="2" t="str">
        <f>VLOOKUP(B276,Hoja1!B:C,2,FALSE)</f>
        <v>Dirección del Área de Participación Ciudadana</v>
      </c>
      <c r="D276" s="3" t="str">
        <f t="shared" si="12"/>
        <v>1</v>
      </c>
      <c r="E276" s="3" t="str">
        <f t="shared" si="13"/>
        <v>12</v>
      </c>
      <c r="F276" s="17" t="s">
        <v>52</v>
      </c>
      <c r="G276" s="18" t="s">
        <v>53</v>
      </c>
      <c r="H276" s="19">
        <v>8462</v>
      </c>
      <c r="I276" s="19">
        <v>0</v>
      </c>
      <c r="J276" s="19">
        <v>8462</v>
      </c>
      <c r="K276" s="19">
        <v>2421</v>
      </c>
      <c r="L276" s="9">
        <f t="shared" si="14"/>
        <v>0.28610257622311508</v>
      </c>
      <c r="M276" s="19">
        <v>2421</v>
      </c>
    </row>
    <row r="277" spans="1:13">
      <c r="A277" s="17" t="s">
        <v>150</v>
      </c>
      <c r="B277" s="17" t="s">
        <v>165</v>
      </c>
      <c r="C277" s="2" t="str">
        <f>VLOOKUP(B277,Hoja1!B:C,2,FALSE)</f>
        <v>Dirección del Área de Participación Ciudadana</v>
      </c>
      <c r="D277" s="3" t="str">
        <f t="shared" si="12"/>
        <v>1</v>
      </c>
      <c r="E277" s="3" t="str">
        <f t="shared" si="13"/>
        <v>12</v>
      </c>
      <c r="F277" s="17" t="s">
        <v>19</v>
      </c>
      <c r="G277" s="18" t="s">
        <v>20</v>
      </c>
      <c r="H277" s="19">
        <v>24533</v>
      </c>
      <c r="I277" s="19">
        <v>0</v>
      </c>
      <c r="J277" s="19">
        <v>24533</v>
      </c>
      <c r="K277" s="19">
        <v>6875.14</v>
      </c>
      <c r="L277" s="9">
        <f t="shared" si="14"/>
        <v>0.28024049239799453</v>
      </c>
      <c r="M277" s="19">
        <v>6875.14</v>
      </c>
    </row>
    <row r="278" spans="1:13">
      <c r="A278" s="17" t="s">
        <v>150</v>
      </c>
      <c r="B278" s="17" t="s">
        <v>165</v>
      </c>
      <c r="C278" s="2" t="str">
        <f>VLOOKUP(B278,Hoja1!B:C,2,FALSE)</f>
        <v>Dirección del Área de Participación Ciudadana</v>
      </c>
      <c r="D278" s="3" t="str">
        <f t="shared" si="12"/>
        <v>1</v>
      </c>
      <c r="E278" s="3" t="str">
        <f t="shared" si="13"/>
        <v>12</v>
      </c>
      <c r="F278" s="17" t="s">
        <v>21</v>
      </c>
      <c r="G278" s="18" t="s">
        <v>22</v>
      </c>
      <c r="H278" s="19">
        <v>64157</v>
      </c>
      <c r="I278" s="19">
        <v>0</v>
      </c>
      <c r="J278" s="19">
        <v>64157</v>
      </c>
      <c r="K278" s="19">
        <v>16765.02</v>
      </c>
      <c r="L278" s="9">
        <f t="shared" si="14"/>
        <v>0.26131240550524493</v>
      </c>
      <c r="M278" s="19">
        <v>16765.02</v>
      </c>
    </row>
    <row r="279" spans="1:13">
      <c r="A279" s="17" t="s">
        <v>150</v>
      </c>
      <c r="B279" s="17" t="s">
        <v>165</v>
      </c>
      <c r="C279" s="2" t="str">
        <f>VLOOKUP(B279,Hoja1!B:C,2,FALSE)</f>
        <v>Dirección del Área de Participación Ciudadana</v>
      </c>
      <c r="D279" s="3" t="str">
        <f t="shared" si="12"/>
        <v>1</v>
      </c>
      <c r="E279" s="3" t="str">
        <f t="shared" si="13"/>
        <v>12</v>
      </c>
      <c r="F279" s="17" t="s">
        <v>23</v>
      </c>
      <c r="G279" s="18" t="s">
        <v>24</v>
      </c>
      <c r="H279" s="19">
        <v>142044</v>
      </c>
      <c r="I279" s="19">
        <v>0</v>
      </c>
      <c r="J279" s="19">
        <v>142044</v>
      </c>
      <c r="K279" s="19">
        <v>44733.99</v>
      </c>
      <c r="L279" s="9">
        <f t="shared" si="14"/>
        <v>0.31493051448846837</v>
      </c>
      <c r="M279" s="19">
        <v>44733.99</v>
      </c>
    </row>
    <row r="280" spans="1:13">
      <c r="A280" s="17" t="s">
        <v>150</v>
      </c>
      <c r="B280" s="17" t="s">
        <v>165</v>
      </c>
      <c r="C280" s="2" t="str">
        <f>VLOOKUP(B280,Hoja1!B:C,2,FALSE)</f>
        <v>Dirección del Área de Participación Ciudadana</v>
      </c>
      <c r="D280" s="3" t="str">
        <f t="shared" si="12"/>
        <v>1</v>
      </c>
      <c r="E280" s="3" t="str">
        <f t="shared" si="13"/>
        <v>12</v>
      </c>
      <c r="F280" s="17" t="s">
        <v>25</v>
      </c>
      <c r="G280" s="18" t="s">
        <v>26</v>
      </c>
      <c r="H280" s="19">
        <v>12525</v>
      </c>
      <c r="I280" s="19">
        <v>0</v>
      </c>
      <c r="J280" s="19">
        <v>12525</v>
      </c>
      <c r="K280" s="19">
        <v>3147.18</v>
      </c>
      <c r="L280" s="9">
        <f t="shared" si="14"/>
        <v>0.25127185628742515</v>
      </c>
      <c r="M280" s="19">
        <v>3147.18</v>
      </c>
    </row>
    <row r="281" spans="1:13">
      <c r="A281" s="17" t="s">
        <v>150</v>
      </c>
      <c r="B281" s="17" t="s">
        <v>165</v>
      </c>
      <c r="C281" s="2" t="str">
        <f>VLOOKUP(B281,Hoja1!B:C,2,FALSE)</f>
        <v>Dirección del Área de Participación Ciudadana</v>
      </c>
      <c r="D281" s="3" t="str">
        <f t="shared" si="12"/>
        <v>2</v>
      </c>
      <c r="E281" s="3" t="str">
        <f t="shared" si="13"/>
        <v>20</v>
      </c>
      <c r="F281" s="17" t="s">
        <v>54</v>
      </c>
      <c r="G281" s="18" t="s">
        <v>55</v>
      </c>
      <c r="H281" s="19">
        <v>750</v>
      </c>
      <c r="I281" s="19">
        <v>0</v>
      </c>
      <c r="J281" s="19">
        <v>750</v>
      </c>
      <c r="K281" s="19">
        <v>0</v>
      </c>
      <c r="L281" s="9">
        <f t="shared" si="14"/>
        <v>0</v>
      </c>
      <c r="M281" s="19">
        <v>0</v>
      </c>
    </row>
    <row r="282" spans="1:13">
      <c r="A282" s="17" t="s">
        <v>150</v>
      </c>
      <c r="B282" s="17" t="s">
        <v>165</v>
      </c>
      <c r="C282" s="2" t="str">
        <f>VLOOKUP(B282,Hoja1!B:C,2,FALSE)</f>
        <v>Dirección del Área de Participación Ciudadana</v>
      </c>
      <c r="D282" s="3" t="str">
        <f t="shared" si="12"/>
        <v>2</v>
      </c>
      <c r="E282" s="3" t="str">
        <f t="shared" si="13"/>
        <v>22</v>
      </c>
      <c r="F282" s="17" t="s">
        <v>87</v>
      </c>
      <c r="G282" s="18" t="s">
        <v>88</v>
      </c>
      <c r="H282" s="19">
        <v>2000</v>
      </c>
      <c r="I282" s="19">
        <v>0</v>
      </c>
      <c r="J282" s="19">
        <v>2000</v>
      </c>
      <c r="K282" s="19">
        <v>0</v>
      </c>
      <c r="L282" s="9">
        <f t="shared" si="14"/>
        <v>0</v>
      </c>
      <c r="M282" s="19">
        <v>0</v>
      </c>
    </row>
    <row r="283" spans="1:13">
      <c r="A283" s="17" t="s">
        <v>150</v>
      </c>
      <c r="B283" s="17" t="s">
        <v>165</v>
      </c>
      <c r="C283" s="2" t="str">
        <f>VLOOKUP(B283,Hoja1!B:C,2,FALSE)</f>
        <v>Dirección del Área de Participación Ciudadana</v>
      </c>
      <c r="D283" s="3" t="str">
        <f t="shared" si="12"/>
        <v>2</v>
      </c>
      <c r="E283" s="3" t="str">
        <f t="shared" si="13"/>
        <v>22</v>
      </c>
      <c r="F283" s="17" t="s">
        <v>62</v>
      </c>
      <c r="G283" s="18" t="s">
        <v>63</v>
      </c>
      <c r="H283" s="19">
        <v>0</v>
      </c>
      <c r="I283" s="19">
        <v>0</v>
      </c>
      <c r="J283" s="19">
        <v>0</v>
      </c>
      <c r="K283" s="19">
        <v>0</v>
      </c>
      <c r="L283" s="9" t="str">
        <f t="shared" si="14"/>
        <v xml:space="preserve"> </v>
      </c>
      <c r="M283" s="19">
        <v>0</v>
      </c>
    </row>
    <row r="284" spans="1:13">
      <c r="A284" s="17" t="s">
        <v>150</v>
      </c>
      <c r="B284" s="17" t="s">
        <v>165</v>
      </c>
      <c r="C284" s="2" t="str">
        <f>VLOOKUP(B284,Hoja1!B:C,2,FALSE)</f>
        <v>Dirección del Área de Participación Ciudadana</v>
      </c>
      <c r="D284" s="3" t="str">
        <f t="shared" si="12"/>
        <v>2</v>
      </c>
      <c r="E284" s="3" t="str">
        <f t="shared" si="13"/>
        <v>23</v>
      </c>
      <c r="F284" s="17" t="s">
        <v>39</v>
      </c>
      <c r="G284" s="18" t="s">
        <v>40</v>
      </c>
      <c r="H284" s="19">
        <v>400</v>
      </c>
      <c r="I284" s="19">
        <v>0</v>
      </c>
      <c r="J284" s="19">
        <v>400</v>
      </c>
      <c r="K284" s="19">
        <v>0</v>
      </c>
      <c r="L284" s="9">
        <f t="shared" si="14"/>
        <v>0</v>
      </c>
      <c r="M284" s="19">
        <v>0</v>
      </c>
    </row>
    <row r="285" spans="1:13">
      <c r="A285" s="17" t="s">
        <v>150</v>
      </c>
      <c r="B285" s="17" t="s">
        <v>165</v>
      </c>
      <c r="C285" s="2" t="str">
        <f>VLOOKUP(B285,Hoja1!B:C,2,FALSE)</f>
        <v>Dirección del Área de Participación Ciudadana</v>
      </c>
      <c r="D285" s="3" t="str">
        <f t="shared" si="12"/>
        <v>8</v>
      </c>
      <c r="E285" s="3" t="str">
        <f t="shared" si="13"/>
        <v>83</v>
      </c>
      <c r="F285" s="17" t="s">
        <v>116</v>
      </c>
      <c r="G285" s="18" t="s">
        <v>416</v>
      </c>
      <c r="H285" s="19">
        <v>6000</v>
      </c>
      <c r="I285" s="19">
        <v>0</v>
      </c>
      <c r="J285" s="19">
        <v>6000</v>
      </c>
      <c r="K285" s="19">
        <v>2980.91</v>
      </c>
      <c r="L285" s="9">
        <f t="shared" si="14"/>
        <v>0.49681833333333331</v>
      </c>
      <c r="M285" s="19">
        <v>2832.11</v>
      </c>
    </row>
    <row r="286" spans="1:13">
      <c r="A286" s="17" t="s">
        <v>150</v>
      </c>
      <c r="B286" s="17" t="s">
        <v>166</v>
      </c>
      <c r="C286" s="2" t="str">
        <f>VLOOKUP(B286,Hoja1!B:C,2,FALSE)</f>
        <v>Tecnolog. de Información y Comunicación</v>
      </c>
      <c r="D286" s="3" t="str">
        <f t="shared" si="12"/>
        <v>1</v>
      </c>
      <c r="E286" s="3" t="str">
        <f t="shared" si="13"/>
        <v>12</v>
      </c>
      <c r="F286" s="17" t="s">
        <v>48</v>
      </c>
      <c r="G286" s="18" t="s">
        <v>49</v>
      </c>
      <c r="H286" s="19">
        <v>118594</v>
      </c>
      <c r="I286" s="19">
        <v>0</v>
      </c>
      <c r="J286" s="19">
        <v>118594</v>
      </c>
      <c r="K286" s="19">
        <v>22403</v>
      </c>
      <c r="L286" s="9">
        <f t="shared" si="14"/>
        <v>0.1889050036258158</v>
      </c>
      <c r="M286" s="19">
        <v>22403</v>
      </c>
    </row>
    <row r="287" spans="1:13">
      <c r="A287" s="17" t="s">
        <v>150</v>
      </c>
      <c r="B287" s="17" t="s">
        <v>166</v>
      </c>
      <c r="C287" s="2" t="str">
        <f>VLOOKUP(B287,Hoja1!B:C,2,FALSE)</f>
        <v>Tecnolog. de Información y Comunicación</v>
      </c>
      <c r="D287" s="3" t="str">
        <f t="shared" si="12"/>
        <v>1</v>
      </c>
      <c r="E287" s="3" t="str">
        <f t="shared" si="13"/>
        <v>12</v>
      </c>
      <c r="F287" s="17" t="s">
        <v>50</v>
      </c>
      <c r="G287" s="18" t="s">
        <v>51</v>
      </c>
      <c r="H287" s="19">
        <v>52142</v>
      </c>
      <c r="I287" s="19">
        <v>0</v>
      </c>
      <c r="J287" s="19">
        <v>52142</v>
      </c>
      <c r="K287" s="19">
        <v>8652.56</v>
      </c>
      <c r="L287" s="9">
        <f t="shared" si="14"/>
        <v>0.16594223466687122</v>
      </c>
      <c r="M287" s="19">
        <v>8652.56</v>
      </c>
    </row>
    <row r="288" spans="1:13">
      <c r="A288" s="17" t="s">
        <v>150</v>
      </c>
      <c r="B288" s="17" t="s">
        <v>166</v>
      </c>
      <c r="C288" s="2" t="str">
        <f>VLOOKUP(B288,Hoja1!B:C,2,FALSE)</f>
        <v>Tecnolog. de Información y Comunicación</v>
      </c>
      <c r="D288" s="3" t="str">
        <f t="shared" si="12"/>
        <v>1</v>
      </c>
      <c r="E288" s="3" t="str">
        <f t="shared" si="13"/>
        <v>12</v>
      </c>
      <c r="F288" s="17" t="s">
        <v>17</v>
      </c>
      <c r="G288" s="18" t="s">
        <v>18</v>
      </c>
      <c r="H288" s="19">
        <v>29951</v>
      </c>
      <c r="I288" s="19">
        <v>0</v>
      </c>
      <c r="J288" s="19">
        <v>29951</v>
      </c>
      <c r="K288" s="19">
        <v>6084.5</v>
      </c>
      <c r="L288" s="9">
        <f t="shared" si="14"/>
        <v>0.20314847584387832</v>
      </c>
      <c r="M288" s="19">
        <v>6084.5</v>
      </c>
    </row>
    <row r="289" spans="1:13">
      <c r="A289" s="17" t="s">
        <v>150</v>
      </c>
      <c r="B289" s="17" t="s">
        <v>166</v>
      </c>
      <c r="C289" s="2" t="str">
        <f>VLOOKUP(B289,Hoja1!B:C,2,FALSE)</f>
        <v>Tecnolog. de Información y Comunicación</v>
      </c>
      <c r="D289" s="3" t="str">
        <f t="shared" si="12"/>
        <v>1</v>
      </c>
      <c r="E289" s="3" t="str">
        <f t="shared" si="13"/>
        <v>12</v>
      </c>
      <c r="F289" s="17" t="s">
        <v>52</v>
      </c>
      <c r="G289" s="18" t="s">
        <v>53</v>
      </c>
      <c r="H289" s="19">
        <v>8462</v>
      </c>
      <c r="I289" s="19">
        <v>0</v>
      </c>
      <c r="J289" s="19">
        <v>8462</v>
      </c>
      <c r="K289" s="19">
        <v>2326.88</v>
      </c>
      <c r="L289" s="9">
        <f t="shared" si="14"/>
        <v>0.27497991018671708</v>
      </c>
      <c r="M289" s="19">
        <v>2326.88</v>
      </c>
    </row>
    <row r="290" spans="1:13">
      <c r="A290" s="17" t="s">
        <v>150</v>
      </c>
      <c r="B290" s="17" t="s">
        <v>166</v>
      </c>
      <c r="C290" s="2" t="str">
        <f>VLOOKUP(B290,Hoja1!B:C,2,FALSE)</f>
        <v>Tecnolog. de Información y Comunicación</v>
      </c>
      <c r="D290" s="3" t="str">
        <f t="shared" si="12"/>
        <v>1</v>
      </c>
      <c r="E290" s="3" t="str">
        <f t="shared" si="13"/>
        <v>12</v>
      </c>
      <c r="F290" s="17" t="s">
        <v>19</v>
      </c>
      <c r="G290" s="18" t="s">
        <v>20</v>
      </c>
      <c r="H290" s="19">
        <v>38860</v>
      </c>
      <c r="I290" s="19">
        <v>0</v>
      </c>
      <c r="J290" s="19">
        <v>38860</v>
      </c>
      <c r="K290" s="19">
        <v>11992.65</v>
      </c>
      <c r="L290" s="9">
        <f t="shared" si="14"/>
        <v>0.30861168296448788</v>
      </c>
      <c r="M290" s="19">
        <v>11992.65</v>
      </c>
    </row>
    <row r="291" spans="1:13">
      <c r="A291" s="17" t="s">
        <v>150</v>
      </c>
      <c r="B291" s="17" t="s">
        <v>166</v>
      </c>
      <c r="C291" s="2" t="str">
        <f>VLOOKUP(B291,Hoja1!B:C,2,FALSE)</f>
        <v>Tecnolog. de Información y Comunicación</v>
      </c>
      <c r="D291" s="3" t="str">
        <f t="shared" si="12"/>
        <v>1</v>
      </c>
      <c r="E291" s="3" t="str">
        <f t="shared" si="13"/>
        <v>12</v>
      </c>
      <c r="F291" s="17" t="s">
        <v>21</v>
      </c>
      <c r="G291" s="18" t="s">
        <v>22</v>
      </c>
      <c r="H291" s="19">
        <v>114799</v>
      </c>
      <c r="I291" s="19">
        <v>0</v>
      </c>
      <c r="J291" s="19">
        <v>114799</v>
      </c>
      <c r="K291" s="19">
        <v>21820.74</v>
      </c>
      <c r="L291" s="9">
        <f t="shared" si="14"/>
        <v>0.190077788134043</v>
      </c>
      <c r="M291" s="19">
        <v>21820.74</v>
      </c>
    </row>
    <row r="292" spans="1:13">
      <c r="A292" s="17" t="s">
        <v>150</v>
      </c>
      <c r="B292" s="17" t="s">
        <v>166</v>
      </c>
      <c r="C292" s="2" t="str">
        <f>VLOOKUP(B292,Hoja1!B:C,2,FALSE)</f>
        <v>Tecnolog. de Información y Comunicación</v>
      </c>
      <c r="D292" s="3" t="str">
        <f t="shared" si="12"/>
        <v>1</v>
      </c>
      <c r="E292" s="3" t="str">
        <f t="shared" si="13"/>
        <v>12</v>
      </c>
      <c r="F292" s="17" t="s">
        <v>23</v>
      </c>
      <c r="G292" s="18" t="s">
        <v>24</v>
      </c>
      <c r="H292" s="19">
        <v>304526</v>
      </c>
      <c r="I292" s="19">
        <v>0</v>
      </c>
      <c r="J292" s="19">
        <v>304526</v>
      </c>
      <c r="K292" s="19">
        <v>57065.57</v>
      </c>
      <c r="L292" s="9">
        <f t="shared" si="14"/>
        <v>0.18739145426006318</v>
      </c>
      <c r="M292" s="19">
        <v>57065.57</v>
      </c>
    </row>
    <row r="293" spans="1:13">
      <c r="A293" s="17" t="s">
        <v>150</v>
      </c>
      <c r="B293" s="17" t="s">
        <v>166</v>
      </c>
      <c r="C293" s="2" t="str">
        <f>VLOOKUP(B293,Hoja1!B:C,2,FALSE)</f>
        <v>Tecnolog. de Información y Comunicación</v>
      </c>
      <c r="D293" s="3" t="str">
        <f t="shared" si="12"/>
        <v>1</v>
      </c>
      <c r="E293" s="3" t="str">
        <f t="shared" si="13"/>
        <v>12</v>
      </c>
      <c r="F293" s="17" t="s">
        <v>25</v>
      </c>
      <c r="G293" s="18" t="s">
        <v>26</v>
      </c>
      <c r="H293" s="19">
        <v>20324</v>
      </c>
      <c r="I293" s="19">
        <v>0</v>
      </c>
      <c r="J293" s="19">
        <v>20324</v>
      </c>
      <c r="K293" s="19">
        <v>5455.55</v>
      </c>
      <c r="L293" s="9">
        <f t="shared" si="14"/>
        <v>0.26842895099389885</v>
      </c>
      <c r="M293" s="19">
        <v>5455.55</v>
      </c>
    </row>
    <row r="294" spans="1:13">
      <c r="A294" s="17" t="s">
        <v>150</v>
      </c>
      <c r="B294" s="17" t="s">
        <v>166</v>
      </c>
      <c r="C294" s="2" t="str">
        <f>VLOOKUP(B294,Hoja1!B:C,2,FALSE)</f>
        <v>Tecnolog. de Información y Comunicación</v>
      </c>
      <c r="D294" s="3" t="str">
        <f t="shared" si="12"/>
        <v>1</v>
      </c>
      <c r="E294" s="3" t="str">
        <f t="shared" si="13"/>
        <v>13</v>
      </c>
      <c r="F294" s="17" t="s">
        <v>69</v>
      </c>
      <c r="G294" s="18" t="s">
        <v>11</v>
      </c>
      <c r="H294" s="19">
        <v>26772</v>
      </c>
      <c r="I294" s="19">
        <v>0</v>
      </c>
      <c r="J294" s="19">
        <v>26772</v>
      </c>
      <c r="K294" s="19">
        <v>7649.16</v>
      </c>
      <c r="L294" s="9">
        <f t="shared" si="14"/>
        <v>0.28571492604213355</v>
      </c>
      <c r="M294" s="19">
        <v>7649.16</v>
      </c>
    </row>
    <row r="295" spans="1:13">
      <c r="A295" s="17" t="s">
        <v>150</v>
      </c>
      <c r="B295" s="17" t="s">
        <v>166</v>
      </c>
      <c r="C295" s="2" t="str">
        <f>VLOOKUP(B295,Hoja1!B:C,2,FALSE)</f>
        <v>Tecnolog. de Información y Comunicación</v>
      </c>
      <c r="D295" s="3" t="str">
        <f t="shared" si="12"/>
        <v>1</v>
      </c>
      <c r="E295" s="3" t="str">
        <f t="shared" si="13"/>
        <v>13</v>
      </c>
      <c r="F295" s="17" t="s">
        <v>72</v>
      </c>
      <c r="G295" s="18" t="s">
        <v>13</v>
      </c>
      <c r="H295" s="19">
        <v>25443</v>
      </c>
      <c r="I295" s="19">
        <v>0</v>
      </c>
      <c r="J295" s="19">
        <v>25443</v>
      </c>
      <c r="K295" s="19">
        <v>7497.71</v>
      </c>
      <c r="L295" s="9">
        <f t="shared" si="14"/>
        <v>0.29468655425853868</v>
      </c>
      <c r="M295" s="19">
        <v>7497.71</v>
      </c>
    </row>
    <row r="296" spans="1:13">
      <c r="A296" s="17" t="s">
        <v>150</v>
      </c>
      <c r="B296" s="17" t="s">
        <v>166</v>
      </c>
      <c r="C296" s="2" t="str">
        <f>VLOOKUP(B296,Hoja1!B:C,2,FALSE)</f>
        <v>Tecnolog. de Información y Comunicación</v>
      </c>
      <c r="D296" s="3" t="str">
        <f t="shared" si="12"/>
        <v>1</v>
      </c>
      <c r="E296" s="3" t="str">
        <f t="shared" si="13"/>
        <v>15</v>
      </c>
      <c r="F296" s="17" t="s">
        <v>75</v>
      </c>
      <c r="G296" s="18" t="s">
        <v>76</v>
      </c>
      <c r="H296" s="19">
        <v>1000</v>
      </c>
      <c r="I296" s="19">
        <v>0</v>
      </c>
      <c r="J296" s="19">
        <v>1000</v>
      </c>
      <c r="K296" s="19">
        <v>0</v>
      </c>
      <c r="L296" s="9">
        <f t="shared" si="14"/>
        <v>0</v>
      </c>
      <c r="M296" s="19">
        <v>0</v>
      </c>
    </row>
    <row r="297" spans="1:13">
      <c r="A297" s="17" t="s">
        <v>150</v>
      </c>
      <c r="B297" s="17" t="s">
        <v>166</v>
      </c>
      <c r="C297" s="2" t="str">
        <f>VLOOKUP(B297,Hoja1!B:C,2,FALSE)</f>
        <v>Tecnolog. de Información y Comunicación</v>
      </c>
      <c r="D297" s="3" t="str">
        <f t="shared" si="12"/>
        <v>2</v>
      </c>
      <c r="E297" s="3" t="str">
        <f t="shared" si="13"/>
        <v>20</v>
      </c>
      <c r="F297" s="17" t="s">
        <v>167</v>
      </c>
      <c r="G297" s="18" t="s">
        <v>168</v>
      </c>
      <c r="H297" s="19">
        <v>1000</v>
      </c>
      <c r="I297" s="19">
        <v>0</v>
      </c>
      <c r="J297" s="19">
        <v>1000</v>
      </c>
      <c r="K297" s="19">
        <v>0</v>
      </c>
      <c r="L297" s="9">
        <f t="shared" si="14"/>
        <v>0</v>
      </c>
      <c r="M297" s="19">
        <v>0</v>
      </c>
    </row>
    <row r="298" spans="1:13">
      <c r="A298" s="17" t="s">
        <v>150</v>
      </c>
      <c r="B298" s="17" t="s">
        <v>166</v>
      </c>
      <c r="C298" s="2" t="str">
        <f>VLOOKUP(B298,Hoja1!B:C,2,FALSE)</f>
        <v>Tecnolog. de Información y Comunicación</v>
      </c>
      <c r="D298" s="3" t="str">
        <f t="shared" si="12"/>
        <v>2</v>
      </c>
      <c r="E298" s="3" t="str">
        <f t="shared" si="13"/>
        <v>21</v>
      </c>
      <c r="F298" s="17" t="s">
        <v>56</v>
      </c>
      <c r="G298" s="18" t="s">
        <v>57</v>
      </c>
      <c r="H298" s="19">
        <v>40000</v>
      </c>
      <c r="I298" s="19">
        <v>0</v>
      </c>
      <c r="J298" s="19">
        <v>40000</v>
      </c>
      <c r="K298" s="19">
        <v>5253.45</v>
      </c>
      <c r="L298" s="9">
        <f t="shared" si="14"/>
        <v>0.13133624999999999</v>
      </c>
      <c r="M298" s="19">
        <v>5253.45</v>
      </c>
    </row>
    <row r="299" spans="1:13">
      <c r="A299" s="17" t="s">
        <v>150</v>
      </c>
      <c r="B299" s="17" t="s">
        <v>166</v>
      </c>
      <c r="C299" s="2" t="str">
        <f>VLOOKUP(B299,Hoja1!B:C,2,FALSE)</f>
        <v>Tecnolog. de Información y Comunicación</v>
      </c>
      <c r="D299" s="3" t="str">
        <f t="shared" si="12"/>
        <v>2</v>
      </c>
      <c r="E299" s="3" t="str">
        <f t="shared" si="13"/>
        <v>21</v>
      </c>
      <c r="F299" s="17" t="s">
        <v>169</v>
      </c>
      <c r="G299" s="18" t="s">
        <v>163</v>
      </c>
      <c r="H299" s="19">
        <v>1010000</v>
      </c>
      <c r="I299" s="19">
        <v>0</v>
      </c>
      <c r="J299" s="19">
        <v>1010000</v>
      </c>
      <c r="K299" s="19">
        <v>229906.9</v>
      </c>
      <c r="L299" s="9">
        <f t="shared" si="14"/>
        <v>0.22763059405940594</v>
      </c>
      <c r="M299" s="19">
        <v>215772.02</v>
      </c>
    </row>
    <row r="300" spans="1:13">
      <c r="A300" s="17" t="s">
        <v>150</v>
      </c>
      <c r="B300" s="17" t="s">
        <v>166</v>
      </c>
      <c r="C300" s="2" t="str">
        <f>VLOOKUP(B300,Hoja1!B:C,2,FALSE)</f>
        <v>Tecnolog. de Información y Comunicación</v>
      </c>
      <c r="D300" s="3" t="str">
        <f t="shared" si="12"/>
        <v>2</v>
      </c>
      <c r="E300" s="3" t="str">
        <f t="shared" si="13"/>
        <v>22</v>
      </c>
      <c r="F300" s="17" t="s">
        <v>170</v>
      </c>
      <c r="G300" s="18" t="s">
        <v>171</v>
      </c>
      <c r="H300" s="19">
        <v>85000</v>
      </c>
      <c r="I300" s="19">
        <v>0</v>
      </c>
      <c r="J300" s="19">
        <v>85000</v>
      </c>
      <c r="K300" s="19">
        <v>15441.21</v>
      </c>
      <c r="L300" s="9">
        <f t="shared" si="14"/>
        <v>0.18166129411764706</v>
      </c>
      <c r="M300" s="19">
        <v>7150.01</v>
      </c>
    </row>
    <row r="301" spans="1:13">
      <c r="A301" s="17" t="s">
        <v>150</v>
      </c>
      <c r="B301" s="17" t="s">
        <v>166</v>
      </c>
      <c r="C301" s="2" t="str">
        <f>VLOOKUP(B301,Hoja1!B:C,2,FALSE)</f>
        <v>Tecnolog. de Información y Comunicación</v>
      </c>
      <c r="D301" s="3" t="str">
        <f t="shared" si="12"/>
        <v>2</v>
      </c>
      <c r="E301" s="3" t="str">
        <f t="shared" si="13"/>
        <v>22</v>
      </c>
      <c r="F301" s="17" t="s">
        <v>92</v>
      </c>
      <c r="G301" s="18" t="s">
        <v>93</v>
      </c>
      <c r="H301" s="19">
        <v>85000</v>
      </c>
      <c r="I301" s="19">
        <v>0</v>
      </c>
      <c r="J301" s="19">
        <v>85000</v>
      </c>
      <c r="K301" s="19">
        <v>14196.46</v>
      </c>
      <c r="L301" s="9">
        <f t="shared" si="14"/>
        <v>0.16701717647058822</v>
      </c>
      <c r="M301" s="19">
        <v>14196.46</v>
      </c>
    </row>
    <row r="302" spans="1:13">
      <c r="A302" s="17" t="s">
        <v>150</v>
      </c>
      <c r="B302" s="17" t="s">
        <v>166</v>
      </c>
      <c r="C302" s="2" t="str">
        <f>VLOOKUP(B302,Hoja1!B:C,2,FALSE)</f>
        <v>Tecnolog. de Información y Comunicación</v>
      </c>
      <c r="D302" s="3" t="str">
        <f t="shared" si="12"/>
        <v>2</v>
      </c>
      <c r="E302" s="3" t="str">
        <f t="shared" si="13"/>
        <v>22</v>
      </c>
      <c r="F302" s="17" t="s">
        <v>79</v>
      </c>
      <c r="G302" s="18" t="s">
        <v>80</v>
      </c>
      <c r="H302" s="19">
        <v>1500</v>
      </c>
      <c r="I302" s="19">
        <v>0</v>
      </c>
      <c r="J302" s="19">
        <v>1500</v>
      </c>
      <c r="K302" s="19">
        <v>0</v>
      </c>
      <c r="L302" s="9">
        <f t="shared" si="14"/>
        <v>0</v>
      </c>
      <c r="M302" s="19">
        <v>0</v>
      </c>
    </row>
    <row r="303" spans="1:13">
      <c r="A303" s="17" t="s">
        <v>150</v>
      </c>
      <c r="B303" s="17" t="s">
        <v>166</v>
      </c>
      <c r="C303" s="2" t="str">
        <f>VLOOKUP(B303,Hoja1!B:C,2,FALSE)</f>
        <v>Tecnolog. de Información y Comunicación</v>
      </c>
      <c r="D303" s="3" t="str">
        <f t="shared" si="12"/>
        <v>2</v>
      </c>
      <c r="E303" s="3" t="str">
        <f t="shared" si="13"/>
        <v>22</v>
      </c>
      <c r="F303" s="17" t="s">
        <v>83</v>
      </c>
      <c r="G303" s="18" t="s">
        <v>84</v>
      </c>
      <c r="H303" s="19">
        <v>500</v>
      </c>
      <c r="I303" s="19">
        <v>0</v>
      </c>
      <c r="J303" s="19">
        <v>500</v>
      </c>
      <c r="K303" s="19">
        <v>0</v>
      </c>
      <c r="L303" s="9">
        <f t="shared" si="14"/>
        <v>0</v>
      </c>
      <c r="M303" s="19">
        <v>0</v>
      </c>
    </row>
    <row r="304" spans="1:13">
      <c r="A304" s="17" t="s">
        <v>150</v>
      </c>
      <c r="B304" s="17" t="s">
        <v>166</v>
      </c>
      <c r="C304" s="2" t="str">
        <f>VLOOKUP(B304,Hoja1!B:C,2,FALSE)</f>
        <v>Tecnolog. de Información y Comunicación</v>
      </c>
      <c r="D304" s="3" t="str">
        <f t="shared" si="12"/>
        <v>2</v>
      </c>
      <c r="E304" s="3" t="str">
        <f t="shared" si="13"/>
        <v>22</v>
      </c>
      <c r="F304" s="17" t="s">
        <v>85</v>
      </c>
      <c r="G304" s="18" t="s">
        <v>86</v>
      </c>
      <c r="H304" s="19">
        <v>2000</v>
      </c>
      <c r="I304" s="19">
        <v>0</v>
      </c>
      <c r="J304" s="19">
        <v>2000</v>
      </c>
      <c r="K304" s="19">
        <v>0</v>
      </c>
      <c r="L304" s="9">
        <f t="shared" si="14"/>
        <v>0</v>
      </c>
      <c r="M304" s="19">
        <v>0</v>
      </c>
    </row>
    <row r="305" spans="1:13">
      <c r="A305" s="17" t="s">
        <v>150</v>
      </c>
      <c r="B305" s="17" t="s">
        <v>166</v>
      </c>
      <c r="C305" s="2" t="str">
        <f>VLOOKUP(B305,Hoja1!B:C,2,FALSE)</f>
        <v>Tecnolog. de Información y Comunicación</v>
      </c>
      <c r="D305" s="3" t="str">
        <f t="shared" si="12"/>
        <v>2</v>
      </c>
      <c r="E305" s="3" t="str">
        <f t="shared" si="13"/>
        <v>22</v>
      </c>
      <c r="F305" s="17" t="s">
        <v>172</v>
      </c>
      <c r="G305" s="18" t="s">
        <v>173</v>
      </c>
      <c r="H305" s="19">
        <v>380000</v>
      </c>
      <c r="I305" s="19">
        <v>0</v>
      </c>
      <c r="J305" s="19">
        <v>380000</v>
      </c>
      <c r="K305" s="19">
        <v>82672.92</v>
      </c>
      <c r="L305" s="9">
        <f t="shared" si="14"/>
        <v>0.21756031578947368</v>
      </c>
      <c r="M305" s="19">
        <v>77248.490000000005</v>
      </c>
    </row>
    <row r="306" spans="1:13">
      <c r="A306" s="17" t="s">
        <v>150</v>
      </c>
      <c r="B306" s="17" t="s">
        <v>166</v>
      </c>
      <c r="C306" s="2" t="str">
        <f>VLOOKUP(B306,Hoja1!B:C,2,FALSE)</f>
        <v>Tecnolog. de Información y Comunicación</v>
      </c>
      <c r="D306" s="3" t="str">
        <f t="shared" si="12"/>
        <v>2</v>
      </c>
      <c r="E306" s="3" t="str">
        <f t="shared" si="13"/>
        <v>22</v>
      </c>
      <c r="F306" s="17" t="s">
        <v>62</v>
      </c>
      <c r="G306" s="18" t="s">
        <v>63</v>
      </c>
      <c r="H306" s="19">
        <v>500</v>
      </c>
      <c r="I306" s="19">
        <v>0</v>
      </c>
      <c r="J306" s="19">
        <v>500</v>
      </c>
      <c r="K306" s="19">
        <v>467.13</v>
      </c>
      <c r="L306" s="9">
        <f t="shared" si="14"/>
        <v>0.93425999999999998</v>
      </c>
      <c r="M306" s="19">
        <v>467.13</v>
      </c>
    </row>
    <row r="307" spans="1:13">
      <c r="A307" s="17" t="s">
        <v>150</v>
      </c>
      <c r="B307" s="17" t="s">
        <v>166</v>
      </c>
      <c r="C307" s="2" t="str">
        <f>VLOOKUP(B307,Hoja1!B:C,2,FALSE)</f>
        <v>Tecnolog. de Información y Comunicación</v>
      </c>
      <c r="D307" s="3" t="str">
        <f t="shared" si="12"/>
        <v>2</v>
      </c>
      <c r="E307" s="3" t="str">
        <f t="shared" si="13"/>
        <v>22</v>
      </c>
      <c r="F307" s="17" t="s">
        <v>146</v>
      </c>
      <c r="G307" s="18" t="s">
        <v>147</v>
      </c>
      <c r="H307" s="19">
        <v>12000</v>
      </c>
      <c r="I307" s="19">
        <v>0</v>
      </c>
      <c r="J307" s="19">
        <v>12000</v>
      </c>
      <c r="K307" s="19">
        <v>2250.4899999999998</v>
      </c>
      <c r="L307" s="9">
        <f t="shared" si="14"/>
        <v>0.18754083333333332</v>
      </c>
      <c r="M307" s="19">
        <v>2198.87</v>
      </c>
    </row>
    <row r="308" spans="1:13">
      <c r="A308" s="17" t="s">
        <v>150</v>
      </c>
      <c r="B308" s="17" t="s">
        <v>166</v>
      </c>
      <c r="C308" s="2" t="str">
        <f>VLOOKUP(B308,Hoja1!B:C,2,FALSE)</f>
        <v>Tecnolog. de Información y Comunicación</v>
      </c>
      <c r="D308" s="3" t="str">
        <f t="shared" si="12"/>
        <v>2</v>
      </c>
      <c r="E308" s="3" t="str">
        <f t="shared" si="13"/>
        <v>22</v>
      </c>
      <c r="F308" s="17" t="s">
        <v>64</v>
      </c>
      <c r="G308" s="18" t="s">
        <v>65</v>
      </c>
      <c r="H308" s="19">
        <v>54000</v>
      </c>
      <c r="I308" s="19">
        <v>0</v>
      </c>
      <c r="J308" s="19">
        <v>54000</v>
      </c>
      <c r="K308" s="19">
        <v>0</v>
      </c>
      <c r="L308" s="9">
        <f t="shared" si="14"/>
        <v>0</v>
      </c>
      <c r="M308" s="19">
        <v>0</v>
      </c>
    </row>
    <row r="309" spans="1:13">
      <c r="A309" s="17" t="s">
        <v>150</v>
      </c>
      <c r="B309" s="17" t="s">
        <v>166</v>
      </c>
      <c r="C309" s="2" t="str">
        <f>VLOOKUP(B309,Hoja1!B:C,2,FALSE)</f>
        <v>Tecnolog. de Información y Comunicación</v>
      </c>
      <c r="D309" s="3" t="str">
        <f t="shared" si="12"/>
        <v>6</v>
      </c>
      <c r="E309" s="3" t="str">
        <f t="shared" si="13"/>
        <v>62</v>
      </c>
      <c r="F309" s="17" t="s">
        <v>97</v>
      </c>
      <c r="G309" s="18" t="s">
        <v>98</v>
      </c>
      <c r="H309" s="19">
        <v>25000</v>
      </c>
      <c r="I309" s="19">
        <v>0</v>
      </c>
      <c r="J309" s="19">
        <v>25000</v>
      </c>
      <c r="K309" s="19">
        <v>0</v>
      </c>
      <c r="L309" s="9">
        <f t="shared" si="14"/>
        <v>0</v>
      </c>
      <c r="M309" s="19">
        <v>0</v>
      </c>
    </row>
    <row r="310" spans="1:13">
      <c r="A310" s="17" t="s">
        <v>150</v>
      </c>
      <c r="B310" s="17" t="s">
        <v>166</v>
      </c>
      <c r="C310" s="2" t="str">
        <f>VLOOKUP(B310,Hoja1!B:C,2,FALSE)</f>
        <v>Tecnolog. de Información y Comunicación</v>
      </c>
      <c r="D310" s="3" t="str">
        <f t="shared" si="12"/>
        <v>6</v>
      </c>
      <c r="E310" s="3" t="str">
        <f t="shared" si="13"/>
        <v>62</v>
      </c>
      <c r="F310" s="17" t="s">
        <v>162</v>
      </c>
      <c r="G310" s="18" t="s">
        <v>163</v>
      </c>
      <c r="H310" s="19">
        <v>390000</v>
      </c>
      <c r="I310" s="19">
        <v>0</v>
      </c>
      <c r="J310" s="19">
        <v>390000</v>
      </c>
      <c r="K310" s="19">
        <v>4810.97</v>
      </c>
      <c r="L310" s="9">
        <f t="shared" si="14"/>
        <v>1.2335820512820514E-2</v>
      </c>
      <c r="M310" s="19">
        <v>0</v>
      </c>
    </row>
    <row r="311" spans="1:13">
      <c r="A311" s="17" t="s">
        <v>150</v>
      </c>
      <c r="B311" s="17" t="s">
        <v>166</v>
      </c>
      <c r="C311" s="2" t="str">
        <f>VLOOKUP(B311,Hoja1!B:C,2,FALSE)</f>
        <v>Tecnolog. de Información y Comunicación</v>
      </c>
      <c r="D311" s="3" t="str">
        <f t="shared" si="12"/>
        <v>6</v>
      </c>
      <c r="E311" s="3" t="str">
        <f t="shared" si="13"/>
        <v>63</v>
      </c>
      <c r="F311" s="17" t="s">
        <v>130</v>
      </c>
      <c r="G311" s="18" t="s">
        <v>98</v>
      </c>
      <c r="H311" s="19">
        <v>10000</v>
      </c>
      <c r="I311" s="19">
        <v>0</v>
      </c>
      <c r="J311" s="19">
        <v>10000</v>
      </c>
      <c r="K311" s="19">
        <v>2104.19</v>
      </c>
      <c r="L311" s="9">
        <f t="shared" si="14"/>
        <v>0.21041899999999999</v>
      </c>
      <c r="M311" s="19">
        <v>2104.19</v>
      </c>
    </row>
    <row r="312" spans="1:13">
      <c r="A312" s="17" t="s">
        <v>150</v>
      </c>
      <c r="B312" s="17" t="s">
        <v>166</v>
      </c>
      <c r="C312" s="2" t="str">
        <f>VLOOKUP(B312,Hoja1!B:C,2,FALSE)</f>
        <v>Tecnolog. de Información y Comunicación</v>
      </c>
      <c r="D312" s="3" t="str">
        <f t="shared" si="12"/>
        <v>6</v>
      </c>
      <c r="E312" s="3" t="str">
        <f t="shared" si="13"/>
        <v>63</v>
      </c>
      <c r="F312" s="17" t="s">
        <v>164</v>
      </c>
      <c r="G312" s="18" t="s">
        <v>163</v>
      </c>
      <c r="H312" s="19">
        <v>473000</v>
      </c>
      <c r="I312" s="19">
        <v>0</v>
      </c>
      <c r="J312" s="19">
        <v>473000</v>
      </c>
      <c r="K312" s="19">
        <v>100808.69</v>
      </c>
      <c r="L312" s="9">
        <f t="shared" si="14"/>
        <v>0.21312619450317125</v>
      </c>
      <c r="M312" s="19">
        <v>100808.69</v>
      </c>
    </row>
    <row r="313" spans="1:13">
      <c r="A313" s="17" t="s">
        <v>150</v>
      </c>
      <c r="B313" s="17" t="s">
        <v>166</v>
      </c>
      <c r="C313" s="2" t="str">
        <f>VLOOKUP(B313,Hoja1!B:C,2,FALSE)</f>
        <v>Tecnolog. de Información y Comunicación</v>
      </c>
      <c r="D313" s="3" t="str">
        <f t="shared" si="12"/>
        <v>6</v>
      </c>
      <c r="E313" s="3" t="str">
        <f t="shared" si="13"/>
        <v>64</v>
      </c>
      <c r="F313" s="17" t="s">
        <v>107</v>
      </c>
      <c r="G313" s="18" t="s">
        <v>108</v>
      </c>
      <c r="H313" s="19">
        <v>745000</v>
      </c>
      <c r="I313" s="19">
        <v>0</v>
      </c>
      <c r="J313" s="19">
        <v>745000</v>
      </c>
      <c r="K313" s="19">
        <v>150435.07999999999</v>
      </c>
      <c r="L313" s="9">
        <f t="shared" si="14"/>
        <v>0.20192628187919462</v>
      </c>
      <c r="M313" s="19">
        <v>150435.07999999999</v>
      </c>
    </row>
    <row r="314" spans="1:13">
      <c r="A314" s="17" t="s">
        <v>150</v>
      </c>
      <c r="B314" s="17" t="s">
        <v>176</v>
      </c>
      <c r="C314" s="2" t="str">
        <f>VLOOKUP(B314,Hoja1!B:C,2,FALSE)</f>
        <v xml:space="preserve">Información, Registro y Gestión del Padrón </v>
      </c>
      <c r="D314" s="3" t="str">
        <f t="shared" si="12"/>
        <v>1</v>
      </c>
      <c r="E314" s="3" t="str">
        <f t="shared" si="13"/>
        <v>12</v>
      </c>
      <c r="F314" s="17" t="s">
        <v>48</v>
      </c>
      <c r="G314" s="18" t="s">
        <v>49</v>
      </c>
      <c r="H314" s="19">
        <v>29648</v>
      </c>
      <c r="I314" s="19">
        <v>0</v>
      </c>
      <c r="J314" s="19">
        <v>29648</v>
      </c>
      <c r="K314" s="19">
        <v>8961.2000000000007</v>
      </c>
      <c r="L314" s="9">
        <f t="shared" si="14"/>
        <v>0.30225310307609282</v>
      </c>
      <c r="M314" s="19">
        <v>8961.2000000000007</v>
      </c>
    </row>
    <row r="315" spans="1:13">
      <c r="A315" s="17" t="s">
        <v>150</v>
      </c>
      <c r="B315" s="17" t="s">
        <v>176</v>
      </c>
      <c r="C315" s="2" t="str">
        <f>VLOOKUP(B315,Hoja1!B:C,2,FALSE)</f>
        <v xml:space="preserve">Información, Registro y Gestión del Padrón </v>
      </c>
      <c r="D315" s="3" t="str">
        <f t="shared" si="12"/>
        <v>1</v>
      </c>
      <c r="E315" s="3" t="str">
        <f t="shared" si="13"/>
        <v>12</v>
      </c>
      <c r="F315" s="17" t="s">
        <v>50</v>
      </c>
      <c r="G315" s="18" t="s">
        <v>51</v>
      </c>
      <c r="H315" s="19">
        <v>26071</v>
      </c>
      <c r="I315" s="19">
        <v>0</v>
      </c>
      <c r="J315" s="19">
        <v>26071</v>
      </c>
      <c r="K315" s="19">
        <v>7748.56</v>
      </c>
      <c r="L315" s="9">
        <f t="shared" si="14"/>
        <v>0.29720992673852176</v>
      </c>
      <c r="M315" s="19">
        <v>7748.56</v>
      </c>
    </row>
    <row r="316" spans="1:13">
      <c r="A316" s="17" t="s">
        <v>150</v>
      </c>
      <c r="B316" s="17" t="s">
        <v>176</v>
      </c>
      <c r="C316" s="2" t="str">
        <f>VLOOKUP(B316,Hoja1!B:C,2,FALSE)</f>
        <v xml:space="preserve">Información, Registro y Gestión del Padrón </v>
      </c>
      <c r="D316" s="3" t="str">
        <f t="shared" si="12"/>
        <v>1</v>
      </c>
      <c r="E316" s="3" t="str">
        <f t="shared" si="13"/>
        <v>12</v>
      </c>
      <c r="F316" s="17" t="s">
        <v>17</v>
      </c>
      <c r="G316" s="18" t="s">
        <v>18</v>
      </c>
      <c r="H316" s="19">
        <v>179709</v>
      </c>
      <c r="I316" s="19">
        <v>0</v>
      </c>
      <c r="J316" s="19">
        <v>179709</v>
      </c>
      <c r="K316" s="19">
        <v>40724.879999999997</v>
      </c>
      <c r="L316" s="9">
        <f t="shared" si="14"/>
        <v>0.22661569537418827</v>
      </c>
      <c r="M316" s="19">
        <v>40724.879999999997</v>
      </c>
    </row>
    <row r="317" spans="1:13">
      <c r="A317" s="17" t="s">
        <v>150</v>
      </c>
      <c r="B317" s="17" t="s">
        <v>176</v>
      </c>
      <c r="C317" s="2" t="str">
        <f>VLOOKUP(B317,Hoja1!B:C,2,FALSE)</f>
        <v xml:space="preserve">Información, Registro y Gestión del Padrón </v>
      </c>
      <c r="D317" s="3" t="str">
        <f t="shared" si="12"/>
        <v>1</v>
      </c>
      <c r="E317" s="3" t="str">
        <f t="shared" si="13"/>
        <v>12</v>
      </c>
      <c r="F317" s="17" t="s">
        <v>52</v>
      </c>
      <c r="G317" s="18" t="s">
        <v>53</v>
      </c>
      <c r="H317" s="19">
        <v>93087</v>
      </c>
      <c r="I317" s="19">
        <v>0</v>
      </c>
      <c r="J317" s="19">
        <v>93087</v>
      </c>
      <c r="K317" s="19">
        <v>23241.13</v>
      </c>
      <c r="L317" s="9">
        <f t="shared" si="14"/>
        <v>0.2496710604058569</v>
      </c>
      <c r="M317" s="19">
        <v>23241.13</v>
      </c>
    </row>
    <row r="318" spans="1:13">
      <c r="A318" s="17" t="s">
        <v>150</v>
      </c>
      <c r="B318" s="17" t="s">
        <v>176</v>
      </c>
      <c r="C318" s="2" t="str">
        <f>VLOOKUP(B318,Hoja1!B:C,2,FALSE)</f>
        <v xml:space="preserve">Información, Registro y Gestión del Padrón </v>
      </c>
      <c r="D318" s="3" t="str">
        <f t="shared" si="12"/>
        <v>1</v>
      </c>
      <c r="E318" s="3" t="str">
        <f t="shared" si="13"/>
        <v>12</v>
      </c>
      <c r="F318" s="17" t="s">
        <v>19</v>
      </c>
      <c r="G318" s="18" t="s">
        <v>20</v>
      </c>
      <c r="H318" s="19">
        <v>81439</v>
      </c>
      <c r="I318" s="19">
        <v>0</v>
      </c>
      <c r="J318" s="19">
        <v>81439</v>
      </c>
      <c r="K318" s="19">
        <v>23253.73</v>
      </c>
      <c r="L318" s="9">
        <f t="shared" si="14"/>
        <v>0.2855355542184948</v>
      </c>
      <c r="M318" s="19">
        <v>23253.73</v>
      </c>
    </row>
    <row r="319" spans="1:13">
      <c r="A319" s="17" t="s">
        <v>150</v>
      </c>
      <c r="B319" s="17" t="s">
        <v>176</v>
      </c>
      <c r="C319" s="2" t="str">
        <f>VLOOKUP(B319,Hoja1!B:C,2,FALSE)</f>
        <v xml:space="preserve">Información, Registro y Gestión del Padrón </v>
      </c>
      <c r="D319" s="3" t="str">
        <f t="shared" si="12"/>
        <v>1</v>
      </c>
      <c r="E319" s="3" t="str">
        <f t="shared" si="13"/>
        <v>12</v>
      </c>
      <c r="F319" s="17" t="s">
        <v>21</v>
      </c>
      <c r="G319" s="18" t="s">
        <v>22</v>
      </c>
      <c r="H319" s="19">
        <v>195579</v>
      </c>
      <c r="I319" s="19">
        <v>0</v>
      </c>
      <c r="J319" s="19">
        <v>195579</v>
      </c>
      <c r="K319" s="19">
        <v>47049.03</v>
      </c>
      <c r="L319" s="9">
        <f t="shared" si="14"/>
        <v>0.24056279048364088</v>
      </c>
      <c r="M319" s="19">
        <v>47049.03</v>
      </c>
    </row>
    <row r="320" spans="1:13">
      <c r="A320" s="17" t="s">
        <v>150</v>
      </c>
      <c r="B320" s="17" t="s">
        <v>176</v>
      </c>
      <c r="C320" s="2" t="str">
        <f>VLOOKUP(B320,Hoja1!B:C,2,FALSE)</f>
        <v xml:space="preserve">Información, Registro y Gestión del Padrón </v>
      </c>
      <c r="D320" s="3" t="str">
        <f t="shared" si="12"/>
        <v>1</v>
      </c>
      <c r="E320" s="3" t="str">
        <f t="shared" si="13"/>
        <v>12</v>
      </c>
      <c r="F320" s="17" t="s">
        <v>23</v>
      </c>
      <c r="G320" s="18" t="s">
        <v>24</v>
      </c>
      <c r="H320" s="19">
        <v>440264</v>
      </c>
      <c r="I320" s="19">
        <v>0</v>
      </c>
      <c r="J320" s="19">
        <v>440264</v>
      </c>
      <c r="K320" s="19">
        <v>119390.09</v>
      </c>
      <c r="L320" s="9">
        <f t="shared" si="14"/>
        <v>0.27117840659240816</v>
      </c>
      <c r="M320" s="19">
        <v>119390.09</v>
      </c>
    </row>
    <row r="321" spans="1:13">
      <c r="A321" s="17" t="s">
        <v>150</v>
      </c>
      <c r="B321" s="17" t="s">
        <v>176</v>
      </c>
      <c r="C321" s="2" t="str">
        <f>VLOOKUP(B321,Hoja1!B:C,2,FALSE)</f>
        <v xml:space="preserve">Información, Registro y Gestión del Padrón </v>
      </c>
      <c r="D321" s="3" t="str">
        <f t="shared" si="12"/>
        <v>1</v>
      </c>
      <c r="E321" s="3" t="str">
        <f t="shared" si="13"/>
        <v>12</v>
      </c>
      <c r="F321" s="17" t="s">
        <v>25</v>
      </c>
      <c r="G321" s="18" t="s">
        <v>26</v>
      </c>
      <c r="H321" s="19">
        <v>50749</v>
      </c>
      <c r="I321" s="19">
        <v>0</v>
      </c>
      <c r="J321" s="19">
        <v>50749</v>
      </c>
      <c r="K321" s="19">
        <v>13195.41</v>
      </c>
      <c r="L321" s="9">
        <f t="shared" si="14"/>
        <v>0.26001320223058583</v>
      </c>
      <c r="M321" s="19">
        <v>13195.41</v>
      </c>
    </row>
    <row r="322" spans="1:13">
      <c r="A322" s="17" t="s">
        <v>150</v>
      </c>
      <c r="B322" s="17" t="s">
        <v>176</v>
      </c>
      <c r="C322" s="2" t="str">
        <f>VLOOKUP(B322,Hoja1!B:C,2,FALSE)</f>
        <v xml:space="preserve">Información, Registro y Gestión del Padrón </v>
      </c>
      <c r="D322" s="3" t="str">
        <f t="shared" si="12"/>
        <v>1</v>
      </c>
      <c r="E322" s="3" t="str">
        <f t="shared" si="13"/>
        <v>13</v>
      </c>
      <c r="F322" s="17" t="s">
        <v>69</v>
      </c>
      <c r="G322" s="18" t="s">
        <v>11</v>
      </c>
      <c r="H322" s="19">
        <v>61096</v>
      </c>
      <c r="I322" s="19">
        <v>0</v>
      </c>
      <c r="J322" s="19">
        <v>61096</v>
      </c>
      <c r="K322" s="19">
        <v>17531.439999999999</v>
      </c>
      <c r="L322" s="9">
        <f t="shared" si="14"/>
        <v>0.28694906376849544</v>
      </c>
      <c r="M322" s="19">
        <v>17531.439999999999</v>
      </c>
    </row>
    <row r="323" spans="1:13">
      <c r="A323" s="17" t="s">
        <v>150</v>
      </c>
      <c r="B323" s="17" t="s">
        <v>176</v>
      </c>
      <c r="C323" s="2" t="str">
        <f>VLOOKUP(B323,Hoja1!B:C,2,FALSE)</f>
        <v xml:space="preserve">Información, Registro y Gestión del Padrón </v>
      </c>
      <c r="D323" s="3" t="str">
        <f t="shared" ref="D323:D386" si="15">LEFT(F323,1)</f>
        <v>1</v>
      </c>
      <c r="E323" s="3" t="str">
        <f t="shared" ref="E323:E386" si="16">LEFT(F323,2)</f>
        <v>13</v>
      </c>
      <c r="F323" s="17" t="s">
        <v>72</v>
      </c>
      <c r="G323" s="18" t="s">
        <v>13</v>
      </c>
      <c r="H323" s="19">
        <v>55184</v>
      </c>
      <c r="I323" s="19">
        <v>0</v>
      </c>
      <c r="J323" s="19">
        <v>55184</v>
      </c>
      <c r="K323" s="19">
        <v>16878.23</v>
      </c>
      <c r="L323" s="9">
        <f t="shared" ref="L323:L386" si="17">IF(J323=0," ",K323/J323)</f>
        <v>0.30585368947521019</v>
      </c>
      <c r="M323" s="19">
        <v>16878.23</v>
      </c>
    </row>
    <row r="324" spans="1:13">
      <c r="A324" s="17" t="s">
        <v>150</v>
      </c>
      <c r="B324" s="17" t="s">
        <v>176</v>
      </c>
      <c r="C324" s="2" t="str">
        <f>VLOOKUP(B324,Hoja1!B:C,2,FALSE)</f>
        <v xml:space="preserve">Información, Registro y Gestión del Padrón </v>
      </c>
      <c r="D324" s="3" t="str">
        <f t="shared" si="15"/>
        <v>2</v>
      </c>
      <c r="E324" s="3" t="str">
        <f t="shared" si="16"/>
        <v>21</v>
      </c>
      <c r="F324" s="17" t="s">
        <v>56</v>
      </c>
      <c r="G324" s="18" t="s">
        <v>57</v>
      </c>
      <c r="H324" s="19">
        <v>15000</v>
      </c>
      <c r="I324" s="19">
        <v>0</v>
      </c>
      <c r="J324" s="19">
        <v>15000</v>
      </c>
      <c r="K324" s="19">
        <v>1448.36</v>
      </c>
      <c r="L324" s="9">
        <f t="shared" si="17"/>
        <v>9.6557333333333328E-2</v>
      </c>
      <c r="M324" s="19">
        <v>1448.36</v>
      </c>
    </row>
    <row r="325" spans="1:13">
      <c r="A325" s="17" t="s">
        <v>150</v>
      </c>
      <c r="B325" s="17" t="s">
        <v>176</v>
      </c>
      <c r="C325" s="2" t="str">
        <f>VLOOKUP(B325,Hoja1!B:C,2,FALSE)</f>
        <v xml:space="preserve">Información, Registro y Gestión del Padrón </v>
      </c>
      <c r="D325" s="3" t="str">
        <f t="shared" si="15"/>
        <v>2</v>
      </c>
      <c r="E325" s="3" t="str">
        <f t="shared" si="16"/>
        <v>22</v>
      </c>
      <c r="F325" s="17" t="s">
        <v>27</v>
      </c>
      <c r="G325" s="18" t="s">
        <v>28</v>
      </c>
      <c r="H325" s="19">
        <v>2000</v>
      </c>
      <c r="I325" s="19">
        <v>0</v>
      </c>
      <c r="J325" s="19">
        <v>2000</v>
      </c>
      <c r="K325" s="19">
        <v>0</v>
      </c>
      <c r="L325" s="9">
        <f t="shared" si="17"/>
        <v>0</v>
      </c>
      <c r="M325" s="19">
        <v>0</v>
      </c>
    </row>
    <row r="326" spans="1:13">
      <c r="A326" s="17" t="s">
        <v>150</v>
      </c>
      <c r="B326" s="17" t="s">
        <v>176</v>
      </c>
      <c r="C326" s="2" t="str">
        <f>VLOOKUP(B326,Hoja1!B:C,2,FALSE)</f>
        <v xml:space="preserve">Información, Registro y Gestión del Padrón </v>
      </c>
      <c r="D326" s="3" t="str">
        <f t="shared" si="15"/>
        <v>2</v>
      </c>
      <c r="E326" s="3" t="str">
        <f t="shared" si="16"/>
        <v>22</v>
      </c>
      <c r="F326" s="17" t="s">
        <v>85</v>
      </c>
      <c r="G326" s="18" t="s">
        <v>86</v>
      </c>
      <c r="H326" s="19">
        <v>3000</v>
      </c>
      <c r="I326" s="19">
        <v>0</v>
      </c>
      <c r="J326" s="19">
        <v>3000</v>
      </c>
      <c r="K326" s="19">
        <v>1258.8800000000001</v>
      </c>
      <c r="L326" s="9">
        <f t="shared" si="17"/>
        <v>0.4196266666666667</v>
      </c>
      <c r="M326" s="19">
        <v>1258.8800000000001</v>
      </c>
    </row>
    <row r="327" spans="1:13">
      <c r="A327" s="17" t="s">
        <v>150</v>
      </c>
      <c r="B327" s="17" t="s">
        <v>176</v>
      </c>
      <c r="C327" s="2" t="str">
        <f>VLOOKUP(B327,Hoja1!B:C,2,FALSE)</f>
        <v xml:space="preserve">Información, Registro y Gestión del Padrón </v>
      </c>
      <c r="D327" s="3" t="str">
        <f t="shared" si="15"/>
        <v>2</v>
      </c>
      <c r="E327" s="3" t="str">
        <f t="shared" si="16"/>
        <v>22</v>
      </c>
      <c r="F327" s="17" t="s">
        <v>177</v>
      </c>
      <c r="G327" s="18" t="s">
        <v>178</v>
      </c>
      <c r="H327" s="19">
        <v>1000670</v>
      </c>
      <c r="I327" s="19">
        <v>0</v>
      </c>
      <c r="J327" s="19">
        <v>1000670</v>
      </c>
      <c r="K327" s="19">
        <v>126399.05</v>
      </c>
      <c r="L327" s="9">
        <f t="shared" si="17"/>
        <v>0.12631441933904283</v>
      </c>
      <c r="M327" s="19">
        <v>126399.05</v>
      </c>
    </row>
    <row r="328" spans="1:13">
      <c r="A328" s="17" t="s">
        <v>150</v>
      </c>
      <c r="B328" s="17" t="s">
        <v>176</v>
      </c>
      <c r="C328" s="2" t="str">
        <f>VLOOKUP(B328,Hoja1!B:C,2,FALSE)</f>
        <v xml:space="preserve">Información, Registro y Gestión del Padrón </v>
      </c>
      <c r="D328" s="3" t="str">
        <f t="shared" si="15"/>
        <v>2</v>
      </c>
      <c r="E328" s="3" t="str">
        <f t="shared" si="16"/>
        <v>22</v>
      </c>
      <c r="F328" s="17" t="s">
        <v>62</v>
      </c>
      <c r="G328" s="18" t="s">
        <v>63</v>
      </c>
      <c r="H328" s="19">
        <v>3000</v>
      </c>
      <c r="I328" s="19">
        <v>0</v>
      </c>
      <c r="J328" s="19">
        <v>3000</v>
      </c>
      <c r="K328" s="19">
        <v>575.75</v>
      </c>
      <c r="L328" s="9">
        <f t="shared" si="17"/>
        <v>0.19191666666666668</v>
      </c>
      <c r="M328" s="19">
        <v>575.75</v>
      </c>
    </row>
    <row r="329" spans="1:13">
      <c r="A329" s="17" t="s">
        <v>150</v>
      </c>
      <c r="B329" s="17" t="s">
        <v>176</v>
      </c>
      <c r="C329" s="2" t="str">
        <f>VLOOKUP(B329,Hoja1!B:C,2,FALSE)</f>
        <v xml:space="preserve">Información, Registro y Gestión del Padrón </v>
      </c>
      <c r="D329" s="3" t="str">
        <f t="shared" si="15"/>
        <v>2</v>
      </c>
      <c r="E329" s="3" t="str">
        <f t="shared" si="16"/>
        <v>22</v>
      </c>
      <c r="F329" s="17" t="s">
        <v>64</v>
      </c>
      <c r="G329" s="18" t="s">
        <v>65</v>
      </c>
      <c r="H329" s="19">
        <v>327500</v>
      </c>
      <c r="I329" s="19">
        <v>0</v>
      </c>
      <c r="J329" s="19">
        <v>327500</v>
      </c>
      <c r="K329" s="19">
        <v>51903.26</v>
      </c>
      <c r="L329" s="9">
        <f t="shared" si="17"/>
        <v>0.15848323664122138</v>
      </c>
      <c r="M329" s="19">
        <v>51903.26</v>
      </c>
    </row>
    <row r="330" spans="1:13">
      <c r="A330" s="17" t="s">
        <v>150</v>
      </c>
      <c r="B330" s="17" t="s">
        <v>179</v>
      </c>
      <c r="C330" s="2" t="str">
        <f>VLOOKUP(B330,Hoja1!B:C,2,FALSE)</f>
        <v>Participación Ciudadana</v>
      </c>
      <c r="D330" s="3" t="str">
        <f t="shared" si="15"/>
        <v>1</v>
      </c>
      <c r="E330" s="3" t="str">
        <f t="shared" si="16"/>
        <v>12</v>
      </c>
      <c r="F330" s="17" t="s">
        <v>48</v>
      </c>
      <c r="G330" s="18" t="s">
        <v>49</v>
      </c>
      <c r="H330" s="19">
        <v>14824</v>
      </c>
      <c r="I330" s="19">
        <v>0</v>
      </c>
      <c r="J330" s="19">
        <v>14824</v>
      </c>
      <c r="K330" s="19">
        <v>4480.6000000000004</v>
      </c>
      <c r="L330" s="9">
        <f t="shared" si="17"/>
        <v>0.30225310307609282</v>
      </c>
      <c r="M330" s="19">
        <v>4480.6000000000004</v>
      </c>
    </row>
    <row r="331" spans="1:13">
      <c r="A331" s="17" t="s">
        <v>150</v>
      </c>
      <c r="B331" s="17" t="s">
        <v>179</v>
      </c>
      <c r="C331" s="2" t="str">
        <f>VLOOKUP(B331,Hoja1!B:C,2,FALSE)</f>
        <v>Participación Ciudadana</v>
      </c>
      <c r="D331" s="3" t="str">
        <f t="shared" si="15"/>
        <v>1</v>
      </c>
      <c r="E331" s="3" t="str">
        <f t="shared" si="16"/>
        <v>12</v>
      </c>
      <c r="F331" s="17" t="s">
        <v>50</v>
      </c>
      <c r="G331" s="18" t="s">
        <v>51</v>
      </c>
      <c r="H331" s="19">
        <v>205854</v>
      </c>
      <c r="I331" s="19">
        <v>0</v>
      </c>
      <c r="J331" s="19">
        <v>205854</v>
      </c>
      <c r="K331" s="19">
        <v>57902.13</v>
      </c>
      <c r="L331" s="9">
        <f t="shared" si="17"/>
        <v>0.28127765309394037</v>
      </c>
      <c r="M331" s="19">
        <v>57902.13</v>
      </c>
    </row>
    <row r="332" spans="1:13">
      <c r="A332" s="17" t="s">
        <v>150</v>
      </c>
      <c r="B332" s="17" t="s">
        <v>179</v>
      </c>
      <c r="C332" s="2" t="str">
        <f>VLOOKUP(B332,Hoja1!B:C,2,FALSE)</f>
        <v>Participación Ciudadana</v>
      </c>
      <c r="D332" s="3" t="str">
        <f t="shared" si="15"/>
        <v>1</v>
      </c>
      <c r="E332" s="3" t="str">
        <f t="shared" si="16"/>
        <v>12</v>
      </c>
      <c r="F332" s="17" t="s">
        <v>17</v>
      </c>
      <c r="G332" s="18" t="s">
        <v>18</v>
      </c>
      <c r="H332" s="19">
        <v>9984</v>
      </c>
      <c r="I332" s="19">
        <v>0</v>
      </c>
      <c r="J332" s="19">
        <v>9984</v>
      </c>
      <c r="K332" s="19">
        <v>2908.92</v>
      </c>
      <c r="L332" s="9">
        <f t="shared" si="17"/>
        <v>0.29135817307692308</v>
      </c>
      <c r="M332" s="19">
        <v>2908.92</v>
      </c>
    </row>
    <row r="333" spans="1:13">
      <c r="A333" s="17" t="s">
        <v>150</v>
      </c>
      <c r="B333" s="17" t="s">
        <v>179</v>
      </c>
      <c r="C333" s="2" t="str">
        <f>VLOOKUP(B333,Hoja1!B:C,2,FALSE)</f>
        <v>Participación Ciudadana</v>
      </c>
      <c r="D333" s="3" t="str">
        <f t="shared" si="15"/>
        <v>1</v>
      </c>
      <c r="E333" s="3" t="str">
        <f t="shared" si="16"/>
        <v>12</v>
      </c>
      <c r="F333" s="17" t="s">
        <v>52</v>
      </c>
      <c r="G333" s="18" t="s">
        <v>53</v>
      </c>
      <c r="H333" s="19">
        <v>8462</v>
      </c>
      <c r="I333" s="19">
        <v>0</v>
      </c>
      <c r="J333" s="19">
        <v>8462</v>
      </c>
      <c r="K333" s="19">
        <v>0</v>
      </c>
      <c r="L333" s="9">
        <f t="shared" si="17"/>
        <v>0</v>
      </c>
      <c r="M333" s="19">
        <v>0</v>
      </c>
    </row>
    <row r="334" spans="1:13">
      <c r="A334" s="17" t="s">
        <v>150</v>
      </c>
      <c r="B334" s="17" t="s">
        <v>179</v>
      </c>
      <c r="C334" s="2" t="str">
        <f>VLOOKUP(B334,Hoja1!B:C,2,FALSE)</f>
        <v>Participación Ciudadana</v>
      </c>
      <c r="D334" s="3" t="str">
        <f t="shared" si="15"/>
        <v>1</v>
      </c>
      <c r="E334" s="3" t="str">
        <f t="shared" si="16"/>
        <v>12</v>
      </c>
      <c r="F334" s="17" t="s">
        <v>67</v>
      </c>
      <c r="G334" s="18" t="s">
        <v>68</v>
      </c>
      <c r="H334" s="19">
        <v>7755</v>
      </c>
      <c r="I334" s="19">
        <v>0</v>
      </c>
      <c r="J334" s="19">
        <v>7755</v>
      </c>
      <c r="K334" s="19">
        <v>2215.84</v>
      </c>
      <c r="L334" s="9">
        <f t="shared" si="17"/>
        <v>0.28573049645390075</v>
      </c>
      <c r="M334" s="19">
        <v>2215.84</v>
      </c>
    </row>
    <row r="335" spans="1:13">
      <c r="A335" s="17" t="s">
        <v>150</v>
      </c>
      <c r="B335" s="17" t="s">
        <v>179</v>
      </c>
      <c r="C335" s="2" t="str">
        <f>VLOOKUP(B335,Hoja1!B:C,2,FALSE)</f>
        <v>Participación Ciudadana</v>
      </c>
      <c r="D335" s="3" t="str">
        <f t="shared" si="15"/>
        <v>1</v>
      </c>
      <c r="E335" s="3" t="str">
        <f t="shared" si="16"/>
        <v>12</v>
      </c>
      <c r="F335" s="17" t="s">
        <v>19</v>
      </c>
      <c r="G335" s="18" t="s">
        <v>20</v>
      </c>
      <c r="H335" s="19">
        <v>68079</v>
      </c>
      <c r="I335" s="19">
        <v>0</v>
      </c>
      <c r="J335" s="19">
        <v>68079</v>
      </c>
      <c r="K335" s="19">
        <v>20929.91</v>
      </c>
      <c r="L335" s="9">
        <f t="shared" si="17"/>
        <v>0.30743562625772997</v>
      </c>
      <c r="M335" s="19">
        <v>20929.91</v>
      </c>
    </row>
    <row r="336" spans="1:13">
      <c r="A336" s="17" t="s">
        <v>150</v>
      </c>
      <c r="B336" s="17" t="s">
        <v>179</v>
      </c>
      <c r="C336" s="2" t="str">
        <f>VLOOKUP(B336,Hoja1!B:C,2,FALSE)</f>
        <v>Participación Ciudadana</v>
      </c>
      <c r="D336" s="3" t="str">
        <f t="shared" si="15"/>
        <v>1</v>
      </c>
      <c r="E336" s="3" t="str">
        <f t="shared" si="16"/>
        <v>12</v>
      </c>
      <c r="F336" s="17" t="s">
        <v>21</v>
      </c>
      <c r="G336" s="18" t="s">
        <v>22</v>
      </c>
      <c r="H336" s="19">
        <v>129842</v>
      </c>
      <c r="I336" s="19">
        <v>0</v>
      </c>
      <c r="J336" s="19">
        <v>129842</v>
      </c>
      <c r="K336" s="19">
        <v>33684.129999999997</v>
      </c>
      <c r="L336" s="9">
        <f t="shared" si="17"/>
        <v>0.25942399223671847</v>
      </c>
      <c r="M336" s="19">
        <v>33684.129999999997</v>
      </c>
    </row>
    <row r="337" spans="1:13">
      <c r="A337" s="17" t="s">
        <v>150</v>
      </c>
      <c r="B337" s="17" t="s">
        <v>179</v>
      </c>
      <c r="C337" s="2" t="str">
        <f>VLOOKUP(B337,Hoja1!B:C,2,FALSE)</f>
        <v>Participación Ciudadana</v>
      </c>
      <c r="D337" s="3" t="str">
        <f t="shared" si="15"/>
        <v>1</v>
      </c>
      <c r="E337" s="3" t="str">
        <f t="shared" si="16"/>
        <v>12</v>
      </c>
      <c r="F337" s="17" t="s">
        <v>23</v>
      </c>
      <c r="G337" s="18" t="s">
        <v>24</v>
      </c>
      <c r="H337" s="19">
        <v>329296</v>
      </c>
      <c r="I337" s="19">
        <v>0</v>
      </c>
      <c r="J337" s="19">
        <v>329296</v>
      </c>
      <c r="K337" s="19">
        <v>88820.26</v>
      </c>
      <c r="L337" s="9">
        <f t="shared" si="17"/>
        <v>0.26972772217093433</v>
      </c>
      <c r="M337" s="19">
        <v>88820.26</v>
      </c>
    </row>
    <row r="338" spans="1:13">
      <c r="A338" s="17" t="s">
        <v>150</v>
      </c>
      <c r="B338" s="17" t="s">
        <v>179</v>
      </c>
      <c r="C338" s="2" t="str">
        <f>VLOOKUP(B338,Hoja1!B:C,2,FALSE)</f>
        <v>Participación Ciudadana</v>
      </c>
      <c r="D338" s="3" t="str">
        <f t="shared" si="15"/>
        <v>1</v>
      </c>
      <c r="E338" s="3" t="str">
        <f t="shared" si="16"/>
        <v>12</v>
      </c>
      <c r="F338" s="17" t="s">
        <v>25</v>
      </c>
      <c r="G338" s="18" t="s">
        <v>26</v>
      </c>
      <c r="H338" s="19">
        <v>32566</v>
      </c>
      <c r="I338" s="19">
        <v>0</v>
      </c>
      <c r="J338" s="19">
        <v>32566</v>
      </c>
      <c r="K338" s="19">
        <v>8801.2999999999993</v>
      </c>
      <c r="L338" s="9">
        <f t="shared" si="17"/>
        <v>0.27026039427623899</v>
      </c>
      <c r="M338" s="19">
        <v>8801.2999999999993</v>
      </c>
    </row>
    <row r="339" spans="1:13">
      <c r="A339" s="17" t="s">
        <v>150</v>
      </c>
      <c r="B339" s="17" t="s">
        <v>179</v>
      </c>
      <c r="C339" s="2" t="str">
        <f>VLOOKUP(B339,Hoja1!B:C,2,FALSE)</f>
        <v>Participación Ciudadana</v>
      </c>
      <c r="D339" s="3" t="str">
        <f t="shared" si="15"/>
        <v>1</v>
      </c>
      <c r="E339" s="3" t="str">
        <f t="shared" si="16"/>
        <v>13</v>
      </c>
      <c r="F339" s="17" t="s">
        <v>69</v>
      </c>
      <c r="G339" s="18" t="s">
        <v>11</v>
      </c>
      <c r="H339" s="19">
        <v>445909</v>
      </c>
      <c r="I339" s="19">
        <v>0</v>
      </c>
      <c r="J339" s="19">
        <v>445909</v>
      </c>
      <c r="K339" s="19">
        <v>117043.88</v>
      </c>
      <c r="L339" s="9">
        <f t="shared" si="17"/>
        <v>0.26248378032289099</v>
      </c>
      <c r="M339" s="19">
        <v>117043.88</v>
      </c>
    </row>
    <row r="340" spans="1:13">
      <c r="A340" s="17" t="s">
        <v>150</v>
      </c>
      <c r="B340" s="17" t="s">
        <v>179</v>
      </c>
      <c r="C340" s="2" t="str">
        <f>VLOOKUP(B340,Hoja1!B:C,2,FALSE)</f>
        <v>Participación Ciudadana</v>
      </c>
      <c r="D340" s="3" t="str">
        <f t="shared" si="15"/>
        <v>1</v>
      </c>
      <c r="E340" s="3" t="str">
        <f t="shared" si="16"/>
        <v>13</v>
      </c>
      <c r="F340" s="17" t="s">
        <v>72</v>
      </c>
      <c r="G340" s="18" t="s">
        <v>13</v>
      </c>
      <c r="H340" s="19">
        <v>379761</v>
      </c>
      <c r="I340" s="19">
        <v>0</v>
      </c>
      <c r="J340" s="19">
        <v>379761</v>
      </c>
      <c r="K340" s="19">
        <v>124216.79</v>
      </c>
      <c r="L340" s="9">
        <f t="shared" si="17"/>
        <v>0.32709201313457675</v>
      </c>
      <c r="M340" s="19">
        <v>124216.79</v>
      </c>
    </row>
    <row r="341" spans="1:13">
      <c r="A341" s="17" t="s">
        <v>150</v>
      </c>
      <c r="B341" s="17" t="s">
        <v>179</v>
      </c>
      <c r="C341" s="2" t="str">
        <f>VLOOKUP(B341,Hoja1!B:C,2,FALSE)</f>
        <v>Participación Ciudadana</v>
      </c>
      <c r="D341" s="3" t="str">
        <f t="shared" si="15"/>
        <v>2</v>
      </c>
      <c r="E341" s="3" t="str">
        <f t="shared" si="16"/>
        <v>20</v>
      </c>
      <c r="F341" s="17" t="s">
        <v>180</v>
      </c>
      <c r="G341" s="18" t="s">
        <v>181</v>
      </c>
      <c r="H341" s="19">
        <v>230000</v>
      </c>
      <c r="I341" s="19">
        <v>0</v>
      </c>
      <c r="J341" s="19">
        <v>230000</v>
      </c>
      <c r="K341" s="19">
        <v>50305.48</v>
      </c>
      <c r="L341" s="9">
        <f t="shared" si="17"/>
        <v>0.21871947826086957</v>
      </c>
      <c r="M341" s="19">
        <v>50305.48</v>
      </c>
    </row>
    <row r="342" spans="1:13">
      <c r="A342" s="17" t="s">
        <v>150</v>
      </c>
      <c r="B342" s="17" t="s">
        <v>179</v>
      </c>
      <c r="C342" s="2" t="str">
        <f>VLOOKUP(B342,Hoja1!B:C,2,FALSE)</f>
        <v>Participación Ciudadana</v>
      </c>
      <c r="D342" s="3" t="str">
        <f t="shared" si="15"/>
        <v>2</v>
      </c>
      <c r="E342" s="3" t="str">
        <f t="shared" si="16"/>
        <v>20</v>
      </c>
      <c r="F342" s="17" t="s">
        <v>54</v>
      </c>
      <c r="G342" s="18" t="s">
        <v>55</v>
      </c>
      <c r="H342" s="19">
        <v>12000</v>
      </c>
      <c r="I342" s="19">
        <v>0</v>
      </c>
      <c r="J342" s="19">
        <v>12000</v>
      </c>
      <c r="K342" s="19">
        <v>3881.92</v>
      </c>
      <c r="L342" s="9">
        <f t="shared" si="17"/>
        <v>0.32349333333333335</v>
      </c>
      <c r="M342" s="19">
        <v>3881.92</v>
      </c>
    </row>
    <row r="343" spans="1:13">
      <c r="A343" s="17" t="s">
        <v>150</v>
      </c>
      <c r="B343" s="17" t="s">
        <v>179</v>
      </c>
      <c r="C343" s="2" t="str">
        <f>VLOOKUP(B343,Hoja1!B:C,2,FALSE)</f>
        <v>Participación Ciudadana</v>
      </c>
      <c r="D343" s="3" t="str">
        <f t="shared" si="15"/>
        <v>2</v>
      </c>
      <c r="E343" s="3" t="str">
        <f t="shared" si="16"/>
        <v>21</v>
      </c>
      <c r="F343" s="17" t="s">
        <v>142</v>
      </c>
      <c r="G343" s="18" t="s">
        <v>143</v>
      </c>
      <c r="H343" s="19">
        <v>70000</v>
      </c>
      <c r="I343" s="19">
        <v>0</v>
      </c>
      <c r="J343" s="19">
        <v>70000</v>
      </c>
      <c r="K343" s="19">
        <v>3757.21</v>
      </c>
      <c r="L343" s="9">
        <f t="shared" si="17"/>
        <v>5.3674428571428574E-2</v>
      </c>
      <c r="M343" s="19">
        <v>1875.41</v>
      </c>
    </row>
    <row r="344" spans="1:13">
      <c r="A344" s="17" t="s">
        <v>150</v>
      </c>
      <c r="B344" s="17" t="s">
        <v>179</v>
      </c>
      <c r="C344" s="2" t="str">
        <f>VLOOKUP(B344,Hoja1!B:C,2,FALSE)</f>
        <v>Participación Ciudadana</v>
      </c>
      <c r="D344" s="3" t="str">
        <f t="shared" si="15"/>
        <v>2</v>
      </c>
      <c r="E344" s="3" t="str">
        <f t="shared" si="16"/>
        <v>21</v>
      </c>
      <c r="F344" s="17" t="s">
        <v>56</v>
      </c>
      <c r="G344" s="18" t="s">
        <v>57</v>
      </c>
      <c r="H344" s="19">
        <v>108000</v>
      </c>
      <c r="I344" s="19">
        <v>0</v>
      </c>
      <c r="J344" s="19">
        <v>108000</v>
      </c>
      <c r="K344" s="19">
        <v>12052.1</v>
      </c>
      <c r="L344" s="9">
        <f t="shared" si="17"/>
        <v>0.11159351851851852</v>
      </c>
      <c r="M344" s="19">
        <v>11323.24</v>
      </c>
    </row>
    <row r="345" spans="1:13">
      <c r="A345" s="17" t="s">
        <v>150</v>
      </c>
      <c r="B345" s="17" t="s">
        <v>179</v>
      </c>
      <c r="C345" s="2" t="str">
        <f>VLOOKUP(B345,Hoja1!B:C,2,FALSE)</f>
        <v>Participación Ciudadana</v>
      </c>
      <c r="D345" s="3" t="str">
        <f t="shared" si="15"/>
        <v>2</v>
      </c>
      <c r="E345" s="3" t="str">
        <f t="shared" si="16"/>
        <v>22</v>
      </c>
      <c r="F345" s="17" t="s">
        <v>92</v>
      </c>
      <c r="G345" s="18" t="s">
        <v>93</v>
      </c>
      <c r="H345" s="19">
        <v>480000</v>
      </c>
      <c r="I345" s="19">
        <v>0</v>
      </c>
      <c r="J345" s="19">
        <v>480000</v>
      </c>
      <c r="K345" s="19">
        <v>100509.49</v>
      </c>
      <c r="L345" s="9">
        <f t="shared" si="17"/>
        <v>0.20939477083333335</v>
      </c>
      <c r="M345" s="19">
        <v>100509.49</v>
      </c>
    </row>
    <row r="346" spans="1:13">
      <c r="A346" s="17" t="s">
        <v>150</v>
      </c>
      <c r="B346" s="17" t="s">
        <v>179</v>
      </c>
      <c r="C346" s="2" t="str">
        <f>VLOOKUP(B346,Hoja1!B:C,2,FALSE)</f>
        <v>Participación Ciudadana</v>
      </c>
      <c r="D346" s="3" t="str">
        <f t="shared" si="15"/>
        <v>2</v>
      </c>
      <c r="E346" s="3" t="str">
        <f t="shared" si="16"/>
        <v>22</v>
      </c>
      <c r="F346" s="17" t="s">
        <v>144</v>
      </c>
      <c r="G346" s="18" t="s">
        <v>145</v>
      </c>
      <c r="H346" s="19">
        <v>430000</v>
      </c>
      <c r="I346" s="19">
        <v>0</v>
      </c>
      <c r="J346" s="19">
        <v>430000</v>
      </c>
      <c r="K346" s="19">
        <v>127969.05</v>
      </c>
      <c r="L346" s="9">
        <f t="shared" si="17"/>
        <v>0.29760244186046514</v>
      </c>
      <c r="M346" s="19">
        <v>102756.58</v>
      </c>
    </row>
    <row r="347" spans="1:13">
      <c r="A347" s="17" t="s">
        <v>150</v>
      </c>
      <c r="B347" s="17" t="s">
        <v>179</v>
      </c>
      <c r="C347" s="2" t="str">
        <f>VLOOKUP(B347,Hoja1!B:C,2,FALSE)</f>
        <v>Participación Ciudadana</v>
      </c>
      <c r="D347" s="3" t="str">
        <f t="shared" si="15"/>
        <v>2</v>
      </c>
      <c r="E347" s="3" t="str">
        <f t="shared" si="16"/>
        <v>22</v>
      </c>
      <c r="F347" s="17" t="s">
        <v>79</v>
      </c>
      <c r="G347" s="18" t="s">
        <v>80</v>
      </c>
      <c r="H347" s="19">
        <v>8000</v>
      </c>
      <c r="I347" s="19">
        <v>0</v>
      </c>
      <c r="J347" s="19">
        <v>8000</v>
      </c>
      <c r="K347" s="19">
        <v>90.21</v>
      </c>
      <c r="L347" s="9">
        <f t="shared" si="17"/>
        <v>1.127625E-2</v>
      </c>
      <c r="M347" s="19">
        <v>90.21</v>
      </c>
    </row>
    <row r="348" spans="1:13">
      <c r="A348" s="17" t="s">
        <v>150</v>
      </c>
      <c r="B348" s="17" t="s">
        <v>179</v>
      </c>
      <c r="C348" s="2" t="str">
        <f>VLOOKUP(B348,Hoja1!B:C,2,FALSE)</f>
        <v>Participación Ciudadana</v>
      </c>
      <c r="D348" s="3" t="str">
        <f t="shared" si="15"/>
        <v>2</v>
      </c>
      <c r="E348" s="3" t="str">
        <f t="shared" si="16"/>
        <v>22</v>
      </c>
      <c r="F348" s="17" t="s">
        <v>81</v>
      </c>
      <c r="G348" s="18" t="s">
        <v>82</v>
      </c>
      <c r="H348" s="19">
        <v>12400</v>
      </c>
      <c r="I348" s="19">
        <v>0</v>
      </c>
      <c r="J348" s="19">
        <v>12400</v>
      </c>
      <c r="K348" s="19">
        <v>0</v>
      </c>
      <c r="L348" s="9">
        <f t="shared" si="17"/>
        <v>0</v>
      </c>
      <c r="M348" s="19">
        <v>0</v>
      </c>
    </row>
    <row r="349" spans="1:13">
      <c r="A349" s="17" t="s">
        <v>150</v>
      </c>
      <c r="B349" s="17" t="s">
        <v>179</v>
      </c>
      <c r="C349" s="2" t="str">
        <f>VLOOKUP(B349,Hoja1!B:C,2,FALSE)</f>
        <v>Participación Ciudadana</v>
      </c>
      <c r="D349" s="3" t="str">
        <f t="shared" si="15"/>
        <v>2</v>
      </c>
      <c r="E349" s="3" t="str">
        <f t="shared" si="16"/>
        <v>22</v>
      </c>
      <c r="F349" s="17" t="s">
        <v>85</v>
      </c>
      <c r="G349" s="18" t="s">
        <v>86</v>
      </c>
      <c r="H349" s="19">
        <v>5000</v>
      </c>
      <c r="I349" s="19">
        <v>0</v>
      </c>
      <c r="J349" s="19">
        <v>5000</v>
      </c>
      <c r="K349" s="19">
        <v>1833.11</v>
      </c>
      <c r="L349" s="9">
        <f t="shared" si="17"/>
        <v>0.366622</v>
      </c>
      <c r="M349" s="19">
        <v>1833.11</v>
      </c>
    </row>
    <row r="350" spans="1:13">
      <c r="A350" s="17" t="s">
        <v>150</v>
      </c>
      <c r="B350" s="17" t="s">
        <v>179</v>
      </c>
      <c r="C350" s="2" t="str">
        <f>VLOOKUP(B350,Hoja1!B:C,2,FALSE)</f>
        <v>Participación Ciudadana</v>
      </c>
      <c r="D350" s="3" t="str">
        <f t="shared" si="15"/>
        <v>2</v>
      </c>
      <c r="E350" s="3" t="str">
        <f t="shared" si="16"/>
        <v>22</v>
      </c>
      <c r="F350" s="17" t="s">
        <v>172</v>
      </c>
      <c r="G350" s="18" t="s">
        <v>173</v>
      </c>
      <c r="H350" s="19">
        <v>50000</v>
      </c>
      <c r="I350" s="19">
        <v>0</v>
      </c>
      <c r="J350" s="19">
        <v>50000</v>
      </c>
      <c r="K350" s="19">
        <v>10280.94</v>
      </c>
      <c r="L350" s="9">
        <f t="shared" si="17"/>
        <v>0.20561880000000002</v>
      </c>
      <c r="M350" s="19">
        <v>10280.94</v>
      </c>
    </row>
    <row r="351" spans="1:13">
      <c r="A351" s="17" t="s">
        <v>150</v>
      </c>
      <c r="B351" s="17" t="s">
        <v>179</v>
      </c>
      <c r="C351" s="2" t="str">
        <f>VLOOKUP(B351,Hoja1!B:C,2,FALSE)</f>
        <v>Participación Ciudadana</v>
      </c>
      <c r="D351" s="3" t="str">
        <f t="shared" ref="D351:D353" si="18">LEFT(F351,1)</f>
        <v>2</v>
      </c>
      <c r="E351" s="3" t="str">
        <f t="shared" ref="E351:E353" si="19">LEFT(F351,2)</f>
        <v>22</v>
      </c>
      <c r="F351" s="17" t="s">
        <v>87</v>
      </c>
      <c r="G351" s="18" t="s">
        <v>88</v>
      </c>
      <c r="H351" s="19">
        <v>20000</v>
      </c>
      <c r="I351" s="19">
        <v>0</v>
      </c>
      <c r="J351" s="19">
        <v>20000</v>
      </c>
      <c r="K351" s="19">
        <v>3369.83</v>
      </c>
      <c r="L351" s="9">
        <f t="shared" si="17"/>
        <v>0.16849149999999999</v>
      </c>
      <c r="M351" s="19">
        <v>2924.93</v>
      </c>
    </row>
    <row r="352" spans="1:13">
      <c r="A352" s="17" t="s">
        <v>150</v>
      </c>
      <c r="B352" s="17" t="s">
        <v>179</v>
      </c>
      <c r="C352" s="2" t="str">
        <f>VLOOKUP(B352,Hoja1!B:C,2,FALSE)</f>
        <v>Participación Ciudadana</v>
      </c>
      <c r="D352" s="3" t="str">
        <f t="shared" si="18"/>
        <v>2</v>
      </c>
      <c r="E352" s="3" t="str">
        <f t="shared" si="19"/>
        <v>22</v>
      </c>
      <c r="F352" s="17" t="s">
        <v>182</v>
      </c>
      <c r="G352" s="18" t="s">
        <v>183</v>
      </c>
      <c r="H352" s="19">
        <v>120000</v>
      </c>
      <c r="I352" s="19">
        <v>0</v>
      </c>
      <c r="J352" s="19">
        <v>120000</v>
      </c>
      <c r="K352" s="19">
        <v>9037.6</v>
      </c>
      <c r="L352" s="9">
        <f t="shared" si="17"/>
        <v>7.5313333333333343E-2</v>
      </c>
      <c r="M352" s="19">
        <v>9037.6</v>
      </c>
    </row>
    <row r="353" spans="1:13">
      <c r="A353" s="17" t="s">
        <v>150</v>
      </c>
      <c r="B353" s="17" t="s">
        <v>179</v>
      </c>
      <c r="C353" s="2" t="str">
        <f>VLOOKUP(B353,Hoja1!B:C,2,FALSE)</f>
        <v>Participación Ciudadana</v>
      </c>
      <c r="D353" s="3" t="str">
        <f t="shared" si="18"/>
        <v>2</v>
      </c>
      <c r="E353" s="3" t="str">
        <f t="shared" si="19"/>
        <v>22</v>
      </c>
      <c r="F353" s="17" t="s">
        <v>62</v>
      </c>
      <c r="G353" s="18" t="s">
        <v>63</v>
      </c>
      <c r="H353" s="19">
        <v>70000</v>
      </c>
      <c r="I353" s="19">
        <v>0</v>
      </c>
      <c r="J353" s="19">
        <v>70000</v>
      </c>
      <c r="K353" s="19">
        <v>5270.97</v>
      </c>
      <c r="L353" s="9">
        <f t="shared" si="17"/>
        <v>7.5299571428571438E-2</v>
      </c>
      <c r="M353" s="19">
        <v>5270.97</v>
      </c>
    </row>
    <row r="354" spans="1:13">
      <c r="A354" s="17" t="s">
        <v>150</v>
      </c>
      <c r="B354" s="17" t="s">
        <v>179</v>
      </c>
      <c r="C354" s="2" t="str">
        <f>VLOOKUP(B354,Hoja1!B:C,2,FALSE)</f>
        <v>Participación Ciudadana</v>
      </c>
      <c r="D354" s="3" t="str">
        <f t="shared" si="15"/>
        <v>2</v>
      </c>
      <c r="E354" s="3" t="str">
        <f t="shared" si="16"/>
        <v>22</v>
      </c>
      <c r="F354" s="17" t="s">
        <v>146</v>
      </c>
      <c r="G354" s="18" t="s">
        <v>147</v>
      </c>
      <c r="H354" s="19">
        <v>454755</v>
      </c>
      <c r="I354" s="19">
        <v>0</v>
      </c>
      <c r="J354" s="19">
        <v>454755</v>
      </c>
      <c r="K354" s="19">
        <v>90839.16</v>
      </c>
      <c r="L354" s="9">
        <f t="shared" si="17"/>
        <v>0.19975406537586174</v>
      </c>
      <c r="M354" s="19">
        <v>90839.16</v>
      </c>
    </row>
    <row r="355" spans="1:13">
      <c r="A355" s="17" t="s">
        <v>150</v>
      </c>
      <c r="B355" s="17" t="s">
        <v>179</v>
      </c>
      <c r="C355" s="2" t="str">
        <f>VLOOKUP(B355,Hoja1!B:C,2,FALSE)</f>
        <v>Participación Ciudadana</v>
      </c>
      <c r="D355" s="3" t="str">
        <f t="shared" si="15"/>
        <v>2</v>
      </c>
      <c r="E355" s="3" t="str">
        <f t="shared" si="16"/>
        <v>22</v>
      </c>
      <c r="F355" s="17" t="s">
        <v>184</v>
      </c>
      <c r="G355" s="18" t="s">
        <v>185</v>
      </c>
      <c r="H355" s="19">
        <v>120000</v>
      </c>
      <c r="I355" s="19">
        <v>0</v>
      </c>
      <c r="J355" s="19">
        <v>120000</v>
      </c>
      <c r="K355" s="19">
        <v>35569.46</v>
      </c>
      <c r="L355" s="9">
        <f t="shared" si="17"/>
        <v>0.29641216666666664</v>
      </c>
      <c r="M355" s="19">
        <v>35569.46</v>
      </c>
    </row>
    <row r="356" spans="1:13">
      <c r="A356" s="17" t="s">
        <v>150</v>
      </c>
      <c r="B356" s="17" t="s">
        <v>179</v>
      </c>
      <c r="C356" s="2" t="str">
        <f>VLOOKUP(B356,Hoja1!B:C,2,FALSE)</f>
        <v>Participación Ciudadana</v>
      </c>
      <c r="D356" s="3" t="str">
        <f t="shared" si="15"/>
        <v>2</v>
      </c>
      <c r="E356" s="3" t="str">
        <f t="shared" si="16"/>
        <v>22</v>
      </c>
      <c r="F356" s="17" t="s">
        <v>95</v>
      </c>
      <c r="G356" s="18" t="s">
        <v>96</v>
      </c>
      <c r="H356" s="19">
        <v>30000</v>
      </c>
      <c r="I356" s="19">
        <v>0</v>
      </c>
      <c r="J356" s="19">
        <v>30000</v>
      </c>
      <c r="K356" s="19">
        <v>0</v>
      </c>
      <c r="L356" s="9">
        <f t="shared" si="17"/>
        <v>0</v>
      </c>
      <c r="M356" s="19">
        <v>0</v>
      </c>
    </row>
    <row r="357" spans="1:13">
      <c r="A357" s="17" t="s">
        <v>150</v>
      </c>
      <c r="B357" s="17" t="s">
        <v>179</v>
      </c>
      <c r="C357" s="2" t="str">
        <f>VLOOKUP(B357,Hoja1!B:C,2,FALSE)</f>
        <v>Participación Ciudadana</v>
      </c>
      <c r="D357" s="3" t="str">
        <f t="shared" si="15"/>
        <v>2</v>
      </c>
      <c r="E357" s="3" t="str">
        <f t="shared" si="16"/>
        <v>22</v>
      </c>
      <c r="F357" s="17" t="s">
        <v>64</v>
      </c>
      <c r="G357" s="18" t="s">
        <v>65</v>
      </c>
      <c r="H357" s="19">
        <v>222000</v>
      </c>
      <c r="I357" s="19">
        <v>0</v>
      </c>
      <c r="J357" s="19">
        <v>222000</v>
      </c>
      <c r="K357" s="19">
        <v>0</v>
      </c>
      <c r="L357" s="9">
        <f t="shared" si="17"/>
        <v>0</v>
      </c>
      <c r="M357" s="19">
        <v>0</v>
      </c>
    </row>
    <row r="358" spans="1:13">
      <c r="A358" s="17" t="s">
        <v>150</v>
      </c>
      <c r="B358" s="17" t="s">
        <v>179</v>
      </c>
      <c r="C358" s="2" t="str">
        <f>VLOOKUP(B358,Hoja1!B:C,2,FALSE)</f>
        <v>Participación Ciudadana</v>
      </c>
      <c r="D358" s="3" t="str">
        <f t="shared" si="15"/>
        <v>4</v>
      </c>
      <c r="E358" s="3" t="str">
        <f t="shared" si="16"/>
        <v>48</v>
      </c>
      <c r="F358" s="17" t="s">
        <v>186</v>
      </c>
      <c r="G358" s="18" t="s">
        <v>187</v>
      </c>
      <c r="H358" s="19">
        <v>33000</v>
      </c>
      <c r="I358" s="19">
        <v>0</v>
      </c>
      <c r="J358" s="19">
        <v>33000</v>
      </c>
      <c r="K358" s="19">
        <v>0</v>
      </c>
      <c r="L358" s="9">
        <f t="shared" si="17"/>
        <v>0</v>
      </c>
      <c r="M358" s="19">
        <v>0</v>
      </c>
    </row>
    <row r="359" spans="1:13">
      <c r="A359" s="17" t="s">
        <v>150</v>
      </c>
      <c r="B359" s="17" t="s">
        <v>179</v>
      </c>
      <c r="C359" s="2" t="str">
        <f>VLOOKUP(B359,Hoja1!B:C,2,FALSE)</f>
        <v>Participación Ciudadana</v>
      </c>
      <c r="D359" s="3" t="str">
        <f t="shared" si="15"/>
        <v>4</v>
      </c>
      <c r="E359" s="3" t="str">
        <f t="shared" si="16"/>
        <v>48</v>
      </c>
      <c r="F359" s="17" t="s">
        <v>45</v>
      </c>
      <c r="G359" s="18" t="s">
        <v>46</v>
      </c>
      <c r="H359" s="19">
        <v>187100</v>
      </c>
      <c r="I359" s="19">
        <v>0</v>
      </c>
      <c r="J359" s="19">
        <v>187100</v>
      </c>
      <c r="K359" s="19">
        <v>0</v>
      </c>
      <c r="L359" s="9">
        <f t="shared" si="17"/>
        <v>0</v>
      </c>
      <c r="M359" s="19">
        <v>0</v>
      </c>
    </row>
    <row r="360" spans="1:13">
      <c r="A360" s="17" t="s">
        <v>150</v>
      </c>
      <c r="B360" s="17" t="s">
        <v>179</v>
      </c>
      <c r="C360" s="2" t="str">
        <f>VLOOKUP(B360,Hoja1!B:C,2,FALSE)</f>
        <v>Participación Ciudadana</v>
      </c>
      <c r="D360" s="3" t="str">
        <f t="shared" si="15"/>
        <v>6</v>
      </c>
      <c r="E360" s="3" t="str">
        <f t="shared" si="16"/>
        <v>62</v>
      </c>
      <c r="F360" s="17" t="s">
        <v>127</v>
      </c>
      <c r="G360" s="18" t="s">
        <v>128</v>
      </c>
      <c r="H360" s="19">
        <v>239005</v>
      </c>
      <c r="I360" s="19">
        <v>0</v>
      </c>
      <c r="J360" s="19">
        <v>239005</v>
      </c>
      <c r="K360" s="19">
        <v>236877.59</v>
      </c>
      <c r="L360" s="9">
        <f t="shared" si="17"/>
        <v>0.99109888914457855</v>
      </c>
      <c r="M360" s="19">
        <v>236877.59</v>
      </c>
    </row>
    <row r="361" spans="1:13">
      <c r="A361" s="17" t="s">
        <v>150</v>
      </c>
      <c r="B361" s="17" t="s">
        <v>179</v>
      </c>
      <c r="C361" s="2" t="str">
        <f>VLOOKUP(B361,Hoja1!B:C,2,FALSE)</f>
        <v>Participación Ciudadana</v>
      </c>
      <c r="D361" s="3" t="str">
        <f t="shared" si="15"/>
        <v>6</v>
      </c>
      <c r="E361" s="3" t="str">
        <f t="shared" si="16"/>
        <v>62</v>
      </c>
      <c r="F361" s="17" t="s">
        <v>97</v>
      </c>
      <c r="G361" s="18" t="s">
        <v>98</v>
      </c>
      <c r="H361" s="19">
        <v>340000</v>
      </c>
      <c r="I361" s="19">
        <v>0</v>
      </c>
      <c r="J361" s="19">
        <v>340000</v>
      </c>
      <c r="K361" s="19">
        <v>0</v>
      </c>
      <c r="L361" s="9">
        <f t="shared" si="17"/>
        <v>0</v>
      </c>
      <c r="M361" s="19">
        <v>0</v>
      </c>
    </row>
    <row r="362" spans="1:13">
      <c r="A362" s="17" t="s">
        <v>150</v>
      </c>
      <c r="B362" s="17" t="s">
        <v>179</v>
      </c>
      <c r="C362" s="2" t="str">
        <f>VLOOKUP(B362,Hoja1!B:C,2,FALSE)</f>
        <v>Participación Ciudadana</v>
      </c>
      <c r="D362" s="3" t="str">
        <f t="shared" si="15"/>
        <v>6</v>
      </c>
      <c r="E362" s="3" t="str">
        <f t="shared" si="16"/>
        <v>62</v>
      </c>
      <c r="F362" s="17" t="s">
        <v>174</v>
      </c>
      <c r="G362" s="18" t="s">
        <v>175</v>
      </c>
      <c r="H362" s="19">
        <v>125000</v>
      </c>
      <c r="I362" s="19">
        <v>0</v>
      </c>
      <c r="J362" s="19">
        <v>125000</v>
      </c>
      <c r="K362" s="19">
        <v>0</v>
      </c>
      <c r="L362" s="9">
        <f t="shared" si="17"/>
        <v>0</v>
      </c>
      <c r="M362" s="19">
        <v>0</v>
      </c>
    </row>
    <row r="363" spans="1:13">
      <c r="A363" s="17" t="s">
        <v>150</v>
      </c>
      <c r="B363" s="17" t="s">
        <v>179</v>
      </c>
      <c r="C363" s="2" t="str">
        <f>VLOOKUP(B363,Hoja1!B:C,2,FALSE)</f>
        <v>Participación Ciudadana</v>
      </c>
      <c r="D363" s="3" t="str">
        <f t="shared" si="15"/>
        <v>6</v>
      </c>
      <c r="E363" s="3" t="str">
        <f t="shared" si="16"/>
        <v>63</v>
      </c>
      <c r="F363" s="17" t="s">
        <v>129</v>
      </c>
      <c r="G363" s="18" t="s">
        <v>128</v>
      </c>
      <c r="H363" s="19">
        <v>60000</v>
      </c>
      <c r="I363" s="19">
        <v>0</v>
      </c>
      <c r="J363" s="19">
        <v>60000</v>
      </c>
      <c r="K363" s="19">
        <v>16170.57</v>
      </c>
      <c r="L363" s="9">
        <f t="shared" si="17"/>
        <v>0.26950950000000001</v>
      </c>
      <c r="M363" s="19">
        <v>16170.57</v>
      </c>
    </row>
    <row r="364" spans="1:13">
      <c r="A364" s="17" t="s">
        <v>150</v>
      </c>
      <c r="B364" s="17" t="s">
        <v>179</v>
      </c>
      <c r="C364" s="2" t="str">
        <f>VLOOKUP(B364,Hoja1!B:C,2,FALSE)</f>
        <v>Participación Ciudadana</v>
      </c>
      <c r="D364" s="3" t="str">
        <f t="shared" si="15"/>
        <v>6</v>
      </c>
      <c r="E364" s="3" t="str">
        <f t="shared" si="16"/>
        <v>63</v>
      </c>
      <c r="F364" s="17" t="s">
        <v>130</v>
      </c>
      <c r="G364" s="18" t="s">
        <v>98</v>
      </c>
      <c r="H364" s="19">
        <v>26000</v>
      </c>
      <c r="I364" s="19">
        <v>0</v>
      </c>
      <c r="J364" s="19">
        <v>26000</v>
      </c>
      <c r="K364" s="19">
        <v>404.14</v>
      </c>
      <c r="L364" s="9">
        <f t="shared" si="17"/>
        <v>1.5543846153846153E-2</v>
      </c>
      <c r="M364" s="19">
        <v>404.14</v>
      </c>
    </row>
    <row r="365" spans="1:13">
      <c r="A365" s="17" t="s">
        <v>150</v>
      </c>
      <c r="B365" s="17" t="s">
        <v>179</v>
      </c>
      <c r="C365" s="2" t="str">
        <f>VLOOKUP(B365,Hoja1!B:C,2,FALSE)</f>
        <v>Participación Ciudadana</v>
      </c>
      <c r="D365" s="3" t="str">
        <f t="shared" si="15"/>
        <v>6</v>
      </c>
      <c r="E365" s="3" t="str">
        <f t="shared" si="16"/>
        <v>63</v>
      </c>
      <c r="F365" s="17" t="s">
        <v>188</v>
      </c>
      <c r="G365" s="18" t="s">
        <v>175</v>
      </c>
      <c r="H365" s="19">
        <v>26000</v>
      </c>
      <c r="I365" s="19">
        <v>0</v>
      </c>
      <c r="J365" s="19">
        <v>26000</v>
      </c>
      <c r="K365" s="19">
        <v>0</v>
      </c>
      <c r="L365" s="9">
        <f t="shared" si="17"/>
        <v>0</v>
      </c>
      <c r="M365" s="19">
        <v>0</v>
      </c>
    </row>
    <row r="366" spans="1:13">
      <c r="A366" s="17" t="s">
        <v>150</v>
      </c>
      <c r="B366" s="17" t="s">
        <v>189</v>
      </c>
      <c r="C366" s="2" t="str">
        <f>VLOOKUP(B366,Hoja1!B:C,2,FALSE)</f>
        <v>Patrimonio I.F.S. Area 03</v>
      </c>
      <c r="D366" s="3" t="str">
        <f t="shared" si="15"/>
        <v>6</v>
      </c>
      <c r="E366" s="3" t="str">
        <f t="shared" si="16"/>
        <v>63</v>
      </c>
      <c r="F366" s="17" t="s">
        <v>129</v>
      </c>
      <c r="G366" s="18" t="s">
        <v>128</v>
      </c>
      <c r="H366" s="19">
        <v>0</v>
      </c>
      <c r="I366" s="19">
        <v>805448.75</v>
      </c>
      <c r="J366" s="19">
        <v>805448.75</v>
      </c>
      <c r="K366" s="19">
        <v>172013.41</v>
      </c>
      <c r="L366" s="9">
        <f t="shared" si="17"/>
        <v>0.21356220367838427</v>
      </c>
      <c r="M366" s="19">
        <v>32909.64</v>
      </c>
    </row>
    <row r="367" spans="1:13">
      <c r="A367" s="17" t="s">
        <v>150</v>
      </c>
      <c r="B367" s="17" t="s">
        <v>189</v>
      </c>
      <c r="C367" s="2" t="str">
        <f>VLOOKUP(B367,Hoja1!B:C,2,FALSE)</f>
        <v>Patrimonio I.F.S. Area 03</v>
      </c>
      <c r="D367" s="3" t="str">
        <f t="shared" si="15"/>
        <v>6</v>
      </c>
      <c r="E367" s="3" t="str">
        <f t="shared" si="16"/>
        <v>63</v>
      </c>
      <c r="F367" s="17" t="s">
        <v>130</v>
      </c>
      <c r="G367" s="18" t="s">
        <v>98</v>
      </c>
      <c r="H367" s="19">
        <v>0</v>
      </c>
      <c r="I367" s="19">
        <v>406777.53</v>
      </c>
      <c r="J367" s="19">
        <v>406777.53</v>
      </c>
      <c r="K367" s="19">
        <v>0</v>
      </c>
      <c r="L367" s="9">
        <f t="shared" si="17"/>
        <v>0</v>
      </c>
      <c r="M367" s="19">
        <v>0</v>
      </c>
    </row>
    <row r="368" spans="1:13">
      <c r="A368" s="17" t="s">
        <v>190</v>
      </c>
      <c r="B368" s="17" t="s">
        <v>191</v>
      </c>
      <c r="C368" s="2" t="str">
        <f>VLOOKUP(B368,Hoja1!B:C,2,FALSE)</f>
        <v>Deuda Pública</v>
      </c>
      <c r="D368" s="3" t="str">
        <f t="shared" si="15"/>
        <v>3</v>
      </c>
      <c r="E368" s="3" t="str">
        <f t="shared" si="16"/>
        <v>31</v>
      </c>
      <c r="F368" s="17" t="s">
        <v>192</v>
      </c>
      <c r="G368" s="18" t="s">
        <v>193</v>
      </c>
      <c r="H368" s="19">
        <v>2010000</v>
      </c>
      <c r="I368" s="19">
        <v>0</v>
      </c>
      <c r="J368" s="19">
        <v>2010000</v>
      </c>
      <c r="K368" s="19">
        <v>243811.75</v>
      </c>
      <c r="L368" s="9">
        <f t="shared" si="17"/>
        <v>0.12129937810945274</v>
      </c>
      <c r="M368" s="19">
        <v>243811.75</v>
      </c>
    </row>
    <row r="369" spans="1:13">
      <c r="A369" s="17" t="s">
        <v>190</v>
      </c>
      <c r="B369" s="17" t="s">
        <v>191</v>
      </c>
      <c r="C369" s="2" t="str">
        <f>VLOOKUP(B369,Hoja1!B:C,2,FALSE)</f>
        <v>Deuda Pública</v>
      </c>
      <c r="D369" s="3" t="str">
        <f t="shared" si="15"/>
        <v>9</v>
      </c>
      <c r="E369" s="3" t="str">
        <f t="shared" si="16"/>
        <v>91</v>
      </c>
      <c r="F369" s="17" t="s">
        <v>194</v>
      </c>
      <c r="G369" s="18" t="s">
        <v>195</v>
      </c>
      <c r="H369" s="19">
        <v>13170000</v>
      </c>
      <c r="I369" s="19">
        <v>0</v>
      </c>
      <c r="J369" s="19">
        <v>13170000</v>
      </c>
      <c r="K369" s="19">
        <v>2020783.33</v>
      </c>
      <c r="L369" s="9">
        <f t="shared" si="17"/>
        <v>0.15343836977980257</v>
      </c>
      <c r="M369" s="19">
        <v>2020783.33</v>
      </c>
    </row>
    <row r="370" spans="1:13">
      <c r="A370" s="17" t="s">
        <v>190</v>
      </c>
      <c r="B370" s="17" t="s">
        <v>196</v>
      </c>
      <c r="C370" s="2" t="str">
        <f>VLOOKUP(B370,Hoja1!B:C,2,FALSE)</f>
        <v>Agencia de Innovación y Desarrollo Económico</v>
      </c>
      <c r="D370" s="3" t="str">
        <f t="shared" si="15"/>
        <v>1</v>
      </c>
      <c r="E370" s="3" t="str">
        <f t="shared" si="16"/>
        <v>12</v>
      </c>
      <c r="F370" s="17" t="s">
        <v>50</v>
      </c>
      <c r="G370" s="18" t="s">
        <v>51</v>
      </c>
      <c r="H370" s="19">
        <v>39107</v>
      </c>
      <c r="I370" s="19">
        <v>0</v>
      </c>
      <c r="J370" s="19">
        <v>39107</v>
      </c>
      <c r="K370" s="19">
        <v>11622.84</v>
      </c>
      <c r="L370" s="9">
        <f t="shared" si="17"/>
        <v>0.29720612678037178</v>
      </c>
      <c r="M370" s="19">
        <v>11622.84</v>
      </c>
    </row>
    <row r="371" spans="1:13">
      <c r="A371" s="17" t="s">
        <v>190</v>
      </c>
      <c r="B371" s="17" t="s">
        <v>196</v>
      </c>
      <c r="C371" s="2" t="str">
        <f>VLOOKUP(B371,Hoja1!B:C,2,FALSE)</f>
        <v>Agencia de Innovación y Desarrollo Económico</v>
      </c>
      <c r="D371" s="3" t="str">
        <f t="shared" si="15"/>
        <v>1</v>
      </c>
      <c r="E371" s="3" t="str">
        <f t="shared" si="16"/>
        <v>12</v>
      </c>
      <c r="F371" s="17" t="s">
        <v>17</v>
      </c>
      <c r="G371" s="18" t="s">
        <v>18</v>
      </c>
      <c r="H371" s="19">
        <v>9984</v>
      </c>
      <c r="I371" s="19">
        <v>0</v>
      </c>
      <c r="J371" s="19">
        <v>9984</v>
      </c>
      <c r="K371" s="19">
        <v>2908.92</v>
      </c>
      <c r="L371" s="9">
        <f t="shared" si="17"/>
        <v>0.29135817307692308</v>
      </c>
      <c r="M371" s="19">
        <v>2908.92</v>
      </c>
    </row>
    <row r="372" spans="1:13">
      <c r="A372" s="17" t="s">
        <v>190</v>
      </c>
      <c r="B372" s="17" t="s">
        <v>196</v>
      </c>
      <c r="C372" s="2" t="str">
        <f>VLOOKUP(B372,Hoja1!B:C,2,FALSE)</f>
        <v>Agencia de Innovación y Desarrollo Económico</v>
      </c>
      <c r="D372" s="3" t="str">
        <f t="shared" si="15"/>
        <v>1</v>
      </c>
      <c r="E372" s="3" t="str">
        <f t="shared" si="16"/>
        <v>12</v>
      </c>
      <c r="F372" s="17" t="s">
        <v>19</v>
      </c>
      <c r="G372" s="18" t="s">
        <v>20</v>
      </c>
      <c r="H372" s="19">
        <v>16303</v>
      </c>
      <c r="I372" s="19">
        <v>0</v>
      </c>
      <c r="J372" s="19">
        <v>16303</v>
      </c>
      <c r="K372" s="19">
        <v>4962.4799999999996</v>
      </c>
      <c r="L372" s="9">
        <f t="shared" si="17"/>
        <v>0.30439060295651105</v>
      </c>
      <c r="M372" s="19">
        <v>4962.4799999999996</v>
      </c>
    </row>
    <row r="373" spans="1:13">
      <c r="A373" s="17" t="s">
        <v>190</v>
      </c>
      <c r="B373" s="17" t="s">
        <v>196</v>
      </c>
      <c r="C373" s="2" t="str">
        <f>VLOOKUP(B373,Hoja1!B:C,2,FALSE)</f>
        <v>Agencia de Innovación y Desarrollo Económico</v>
      </c>
      <c r="D373" s="3" t="str">
        <f t="shared" si="15"/>
        <v>1</v>
      </c>
      <c r="E373" s="3" t="str">
        <f t="shared" si="16"/>
        <v>12</v>
      </c>
      <c r="F373" s="17" t="s">
        <v>21</v>
      </c>
      <c r="G373" s="18" t="s">
        <v>22</v>
      </c>
      <c r="H373" s="19">
        <v>24235</v>
      </c>
      <c r="I373" s="19">
        <v>0</v>
      </c>
      <c r="J373" s="19">
        <v>24235</v>
      </c>
      <c r="K373" s="19">
        <v>6924.16</v>
      </c>
      <c r="L373" s="9">
        <f t="shared" si="17"/>
        <v>0.28570909841138847</v>
      </c>
      <c r="M373" s="19">
        <v>6924.16</v>
      </c>
    </row>
    <row r="374" spans="1:13">
      <c r="A374" s="17" t="s">
        <v>190</v>
      </c>
      <c r="B374" s="17" t="s">
        <v>196</v>
      </c>
      <c r="C374" s="2" t="str">
        <f>VLOOKUP(B374,Hoja1!B:C,2,FALSE)</f>
        <v>Agencia de Innovación y Desarrollo Económico</v>
      </c>
      <c r="D374" s="3" t="str">
        <f t="shared" si="15"/>
        <v>1</v>
      </c>
      <c r="E374" s="3" t="str">
        <f t="shared" si="16"/>
        <v>12</v>
      </c>
      <c r="F374" s="17" t="s">
        <v>23</v>
      </c>
      <c r="G374" s="18" t="s">
        <v>24</v>
      </c>
      <c r="H374" s="19">
        <v>55972</v>
      </c>
      <c r="I374" s="19">
        <v>0</v>
      </c>
      <c r="J374" s="19">
        <v>55972</v>
      </c>
      <c r="K374" s="19">
        <v>15991.96</v>
      </c>
      <c r="L374" s="9">
        <f t="shared" si="17"/>
        <v>0.28571357107124989</v>
      </c>
      <c r="M374" s="19">
        <v>15991.96</v>
      </c>
    </row>
    <row r="375" spans="1:13">
      <c r="A375" s="17" t="s">
        <v>190</v>
      </c>
      <c r="B375" s="17" t="s">
        <v>196</v>
      </c>
      <c r="C375" s="2" t="str">
        <f>VLOOKUP(B375,Hoja1!B:C,2,FALSE)</f>
        <v>Agencia de Innovación y Desarrollo Económico</v>
      </c>
      <c r="D375" s="3" t="str">
        <f t="shared" si="15"/>
        <v>1</v>
      </c>
      <c r="E375" s="3" t="str">
        <f t="shared" si="16"/>
        <v>12</v>
      </c>
      <c r="F375" s="17" t="s">
        <v>25</v>
      </c>
      <c r="G375" s="18" t="s">
        <v>26</v>
      </c>
      <c r="H375" s="19">
        <v>7186</v>
      </c>
      <c r="I375" s="19">
        <v>0</v>
      </c>
      <c r="J375" s="19">
        <v>7186</v>
      </c>
      <c r="K375" s="19">
        <v>1941.96</v>
      </c>
      <c r="L375" s="9">
        <f t="shared" si="17"/>
        <v>0.27024213748956305</v>
      </c>
      <c r="M375" s="19">
        <v>1941.96</v>
      </c>
    </row>
    <row r="376" spans="1:13">
      <c r="A376" s="17" t="s">
        <v>190</v>
      </c>
      <c r="B376" s="17" t="s">
        <v>196</v>
      </c>
      <c r="C376" s="2" t="str">
        <f>VLOOKUP(B376,Hoja1!B:C,2,FALSE)</f>
        <v>Agencia de Innovación y Desarrollo Económico</v>
      </c>
      <c r="D376" s="3" t="str">
        <f t="shared" si="15"/>
        <v>1</v>
      </c>
      <c r="E376" s="3" t="str">
        <f t="shared" si="16"/>
        <v>13</v>
      </c>
      <c r="F376" s="17" t="s">
        <v>69</v>
      </c>
      <c r="G376" s="18" t="s">
        <v>11</v>
      </c>
      <c r="H376" s="19">
        <v>23306</v>
      </c>
      <c r="I376" s="19">
        <v>0</v>
      </c>
      <c r="J376" s="19">
        <v>23306</v>
      </c>
      <c r="K376" s="19">
        <v>19132.39</v>
      </c>
      <c r="L376" s="9">
        <f t="shared" si="17"/>
        <v>0.82092122200291773</v>
      </c>
      <c r="M376" s="19">
        <v>19132.39</v>
      </c>
    </row>
    <row r="377" spans="1:13">
      <c r="A377" s="17" t="s">
        <v>190</v>
      </c>
      <c r="B377" s="17" t="s">
        <v>196</v>
      </c>
      <c r="C377" s="2" t="str">
        <f>VLOOKUP(B377,Hoja1!B:C,2,FALSE)</f>
        <v>Agencia de Innovación y Desarrollo Económico</v>
      </c>
      <c r="D377" s="3" t="str">
        <f t="shared" si="15"/>
        <v>1</v>
      </c>
      <c r="E377" s="3" t="str">
        <f t="shared" si="16"/>
        <v>13</v>
      </c>
      <c r="F377" s="17" t="s">
        <v>72</v>
      </c>
      <c r="G377" s="18" t="s">
        <v>13</v>
      </c>
      <c r="H377" s="19">
        <v>32630</v>
      </c>
      <c r="I377" s="19">
        <v>0</v>
      </c>
      <c r="J377" s="19">
        <v>32630</v>
      </c>
      <c r="K377" s="19">
        <v>11122.28</v>
      </c>
      <c r="L377" s="9">
        <f t="shared" si="17"/>
        <v>0.34086055776892432</v>
      </c>
      <c r="M377" s="19">
        <v>11122.28</v>
      </c>
    </row>
    <row r="378" spans="1:13">
      <c r="A378" s="17" t="s">
        <v>190</v>
      </c>
      <c r="B378" s="17" t="s">
        <v>196</v>
      </c>
      <c r="C378" s="2" t="str">
        <f>VLOOKUP(B378,Hoja1!B:C,2,FALSE)</f>
        <v>Agencia de Innovación y Desarrollo Económico</v>
      </c>
      <c r="D378" s="3" t="str">
        <f t="shared" si="15"/>
        <v>1</v>
      </c>
      <c r="E378" s="3" t="str">
        <f t="shared" si="16"/>
        <v>13</v>
      </c>
      <c r="F378" s="17" t="s">
        <v>73</v>
      </c>
      <c r="G378" s="18" t="s">
        <v>74</v>
      </c>
      <c r="H378" s="19">
        <v>300700</v>
      </c>
      <c r="I378" s="19">
        <v>0</v>
      </c>
      <c r="J378" s="19">
        <v>300700</v>
      </c>
      <c r="K378" s="19">
        <v>57642.17</v>
      </c>
      <c r="L378" s="9">
        <f t="shared" si="17"/>
        <v>0.19169328234120386</v>
      </c>
      <c r="M378" s="19">
        <v>57642.17</v>
      </c>
    </row>
    <row r="379" spans="1:13">
      <c r="A379" s="17" t="s">
        <v>190</v>
      </c>
      <c r="B379" s="17" t="s">
        <v>196</v>
      </c>
      <c r="C379" s="2" t="str">
        <f>VLOOKUP(B379,Hoja1!B:C,2,FALSE)</f>
        <v>Agencia de Innovación y Desarrollo Económico</v>
      </c>
      <c r="D379" s="3" t="str">
        <f t="shared" si="15"/>
        <v>2</v>
      </c>
      <c r="E379" s="3" t="str">
        <f t="shared" si="16"/>
        <v>20</v>
      </c>
      <c r="F379" s="17" t="s">
        <v>180</v>
      </c>
      <c r="G379" s="18" t="s">
        <v>181</v>
      </c>
      <c r="H379" s="19">
        <v>5500</v>
      </c>
      <c r="I379" s="19">
        <v>0</v>
      </c>
      <c r="J379" s="19">
        <v>5500</v>
      </c>
      <c r="K379" s="19">
        <v>0</v>
      </c>
      <c r="L379" s="9">
        <f t="shared" si="17"/>
        <v>0</v>
      </c>
      <c r="M379" s="19">
        <v>0</v>
      </c>
    </row>
    <row r="380" spans="1:13">
      <c r="A380" s="17" t="s">
        <v>190</v>
      </c>
      <c r="B380" s="17" t="s">
        <v>196</v>
      </c>
      <c r="C380" s="2" t="str">
        <f>VLOOKUP(B380,Hoja1!B:C,2,FALSE)</f>
        <v>Agencia de Innovación y Desarrollo Económico</v>
      </c>
      <c r="D380" s="3" t="str">
        <f t="shared" si="15"/>
        <v>2</v>
      </c>
      <c r="E380" s="3" t="str">
        <f t="shared" si="16"/>
        <v>20</v>
      </c>
      <c r="F380" s="17" t="s">
        <v>54</v>
      </c>
      <c r="G380" s="18" t="s">
        <v>55</v>
      </c>
      <c r="H380" s="19">
        <v>2300</v>
      </c>
      <c r="I380" s="19">
        <v>0</v>
      </c>
      <c r="J380" s="19">
        <v>2300</v>
      </c>
      <c r="K380" s="19">
        <v>241.52</v>
      </c>
      <c r="L380" s="9">
        <f t="shared" si="17"/>
        <v>0.10500869565217391</v>
      </c>
      <c r="M380" s="19">
        <v>241.52</v>
      </c>
    </row>
    <row r="381" spans="1:13">
      <c r="A381" s="17" t="s">
        <v>190</v>
      </c>
      <c r="B381" s="17" t="s">
        <v>196</v>
      </c>
      <c r="C381" s="2" t="str">
        <f>VLOOKUP(B381,Hoja1!B:C,2,FALSE)</f>
        <v>Agencia de Innovación y Desarrollo Económico</v>
      </c>
      <c r="D381" s="3" t="str">
        <f t="shared" si="15"/>
        <v>2</v>
      </c>
      <c r="E381" s="3" t="str">
        <f t="shared" si="16"/>
        <v>21</v>
      </c>
      <c r="F381" s="17" t="s">
        <v>142</v>
      </c>
      <c r="G381" s="18" t="s">
        <v>143</v>
      </c>
      <c r="H381" s="19">
        <v>1500</v>
      </c>
      <c r="I381" s="19">
        <v>0</v>
      </c>
      <c r="J381" s="19">
        <v>1500</v>
      </c>
      <c r="K381" s="19">
        <v>889.35</v>
      </c>
      <c r="L381" s="9">
        <f t="shared" si="17"/>
        <v>0.59289999999999998</v>
      </c>
      <c r="M381" s="19">
        <v>889.35</v>
      </c>
    </row>
    <row r="382" spans="1:13">
      <c r="A382" s="17" t="s">
        <v>190</v>
      </c>
      <c r="B382" s="17" t="s">
        <v>196</v>
      </c>
      <c r="C382" s="2" t="str">
        <f>VLOOKUP(B382,Hoja1!B:C,2,FALSE)</f>
        <v>Agencia de Innovación y Desarrollo Económico</v>
      </c>
      <c r="D382" s="3" t="str">
        <f t="shared" si="15"/>
        <v>2</v>
      </c>
      <c r="E382" s="3" t="str">
        <f t="shared" si="16"/>
        <v>21</v>
      </c>
      <c r="F382" s="17" t="s">
        <v>56</v>
      </c>
      <c r="G382" s="18" t="s">
        <v>57</v>
      </c>
      <c r="H382" s="19">
        <v>19000</v>
      </c>
      <c r="I382" s="19">
        <v>0</v>
      </c>
      <c r="J382" s="19">
        <v>19000</v>
      </c>
      <c r="K382" s="19">
        <v>177.78</v>
      </c>
      <c r="L382" s="9">
        <f t="shared" si="17"/>
        <v>9.3568421052631582E-3</v>
      </c>
      <c r="M382" s="19">
        <v>177.78</v>
      </c>
    </row>
    <row r="383" spans="1:13">
      <c r="A383" s="17" t="s">
        <v>190</v>
      </c>
      <c r="B383" s="17" t="s">
        <v>196</v>
      </c>
      <c r="C383" s="2" t="str">
        <f>VLOOKUP(B383,Hoja1!B:C,2,FALSE)</f>
        <v>Agencia de Innovación y Desarrollo Económico</v>
      </c>
      <c r="D383" s="3" t="str">
        <f t="shared" si="15"/>
        <v>2</v>
      </c>
      <c r="E383" s="3" t="str">
        <f t="shared" si="16"/>
        <v>21</v>
      </c>
      <c r="F383" s="17" t="s">
        <v>77</v>
      </c>
      <c r="G383" s="18" t="s">
        <v>78</v>
      </c>
      <c r="H383" s="19">
        <v>1400</v>
      </c>
      <c r="I383" s="19">
        <v>0</v>
      </c>
      <c r="J383" s="19">
        <v>1400</v>
      </c>
      <c r="K383" s="19">
        <v>0</v>
      </c>
      <c r="L383" s="9">
        <f t="shared" si="17"/>
        <v>0</v>
      </c>
      <c r="M383" s="19">
        <v>0</v>
      </c>
    </row>
    <row r="384" spans="1:13">
      <c r="A384" s="17" t="s">
        <v>190</v>
      </c>
      <c r="B384" s="17" t="s">
        <v>196</v>
      </c>
      <c r="C384" s="2" t="str">
        <f>VLOOKUP(B384,Hoja1!B:C,2,FALSE)</f>
        <v>Agencia de Innovación y Desarrollo Económico</v>
      </c>
      <c r="D384" s="3" t="str">
        <f t="shared" si="15"/>
        <v>2</v>
      </c>
      <c r="E384" s="3" t="str">
        <f t="shared" si="16"/>
        <v>22</v>
      </c>
      <c r="F384" s="17" t="s">
        <v>29</v>
      </c>
      <c r="G384" s="18" t="s">
        <v>30</v>
      </c>
      <c r="H384" s="19">
        <v>1900</v>
      </c>
      <c r="I384" s="19">
        <v>0</v>
      </c>
      <c r="J384" s="19">
        <v>1900</v>
      </c>
      <c r="K384" s="19">
        <v>540</v>
      </c>
      <c r="L384" s="9">
        <f t="shared" si="17"/>
        <v>0.28421052631578947</v>
      </c>
      <c r="M384" s="19">
        <v>540</v>
      </c>
    </row>
    <row r="385" spans="1:13">
      <c r="A385" s="17" t="s">
        <v>190</v>
      </c>
      <c r="B385" s="17" t="s">
        <v>196</v>
      </c>
      <c r="C385" s="2" t="str">
        <f>VLOOKUP(B385,Hoja1!B:C,2,FALSE)</f>
        <v>Agencia de Innovación y Desarrollo Económico</v>
      </c>
      <c r="D385" s="3" t="str">
        <f t="shared" si="15"/>
        <v>2</v>
      </c>
      <c r="E385" s="3" t="str">
        <f t="shared" si="16"/>
        <v>22</v>
      </c>
      <c r="F385" s="17" t="s">
        <v>92</v>
      </c>
      <c r="G385" s="18" t="s">
        <v>93</v>
      </c>
      <c r="H385" s="19">
        <v>21000</v>
      </c>
      <c r="I385" s="19">
        <v>0</v>
      </c>
      <c r="J385" s="19">
        <v>21000</v>
      </c>
      <c r="K385" s="19">
        <v>5480.35</v>
      </c>
      <c r="L385" s="9">
        <f t="shared" si="17"/>
        <v>0.26096904761904766</v>
      </c>
      <c r="M385" s="19">
        <v>5480.35</v>
      </c>
    </row>
    <row r="386" spans="1:13">
      <c r="A386" s="17" t="s">
        <v>190</v>
      </c>
      <c r="B386" s="17" t="s">
        <v>196</v>
      </c>
      <c r="C386" s="2" t="str">
        <f>VLOOKUP(B386,Hoja1!B:C,2,FALSE)</f>
        <v>Agencia de Innovación y Desarrollo Económico</v>
      </c>
      <c r="D386" s="3" t="str">
        <f t="shared" si="15"/>
        <v>2</v>
      </c>
      <c r="E386" s="3" t="str">
        <f t="shared" si="16"/>
        <v>22</v>
      </c>
      <c r="F386" s="17" t="s">
        <v>83</v>
      </c>
      <c r="G386" s="18" t="s">
        <v>84</v>
      </c>
      <c r="H386" s="19">
        <v>200</v>
      </c>
      <c r="I386" s="19">
        <v>0</v>
      </c>
      <c r="J386" s="19">
        <v>200</v>
      </c>
      <c r="K386" s="19">
        <v>0</v>
      </c>
      <c r="L386" s="9">
        <f t="shared" si="17"/>
        <v>0</v>
      </c>
      <c r="M386" s="19">
        <v>0</v>
      </c>
    </row>
    <row r="387" spans="1:13">
      <c r="A387" s="17" t="s">
        <v>190</v>
      </c>
      <c r="B387" s="17" t="s">
        <v>196</v>
      </c>
      <c r="C387" s="2" t="str">
        <f>VLOOKUP(B387,Hoja1!B:C,2,FALSE)</f>
        <v>Agencia de Innovación y Desarrollo Económico</v>
      </c>
      <c r="D387" s="3" t="str">
        <f t="shared" ref="D387:D450" si="20">LEFT(F387,1)</f>
        <v>2</v>
      </c>
      <c r="E387" s="3" t="str">
        <f t="shared" ref="E387:E450" si="21">LEFT(F387,2)</f>
        <v>22</v>
      </c>
      <c r="F387" s="17" t="s">
        <v>85</v>
      </c>
      <c r="G387" s="18" t="s">
        <v>86</v>
      </c>
      <c r="H387" s="19">
        <v>2500</v>
      </c>
      <c r="I387" s="19">
        <v>0</v>
      </c>
      <c r="J387" s="19">
        <v>2500</v>
      </c>
      <c r="K387" s="19">
        <v>608.74</v>
      </c>
      <c r="L387" s="9">
        <f t="shared" ref="L387:L450" si="22">IF(J387=0," ",K387/J387)</f>
        <v>0.24349599999999999</v>
      </c>
      <c r="M387" s="19">
        <v>608.74</v>
      </c>
    </row>
    <row r="388" spans="1:13">
      <c r="A388" s="17" t="s">
        <v>190</v>
      </c>
      <c r="B388" s="17" t="s">
        <v>196</v>
      </c>
      <c r="C388" s="2" t="str">
        <f>VLOOKUP(B388,Hoja1!B:C,2,FALSE)</f>
        <v>Agencia de Innovación y Desarrollo Económico</v>
      </c>
      <c r="D388" s="3" t="str">
        <f t="shared" si="20"/>
        <v>2</v>
      </c>
      <c r="E388" s="3" t="str">
        <f t="shared" si="21"/>
        <v>22</v>
      </c>
      <c r="F388" s="17" t="s">
        <v>172</v>
      </c>
      <c r="G388" s="18" t="s">
        <v>173</v>
      </c>
      <c r="H388" s="19">
        <v>10000</v>
      </c>
      <c r="I388" s="19">
        <v>0</v>
      </c>
      <c r="J388" s="19">
        <v>10000</v>
      </c>
      <c r="K388" s="19">
        <v>1955.19</v>
      </c>
      <c r="L388" s="9">
        <f t="shared" si="22"/>
        <v>0.195519</v>
      </c>
      <c r="M388" s="19">
        <v>1955.19</v>
      </c>
    </row>
    <row r="389" spans="1:13">
      <c r="A389" s="17" t="s">
        <v>190</v>
      </c>
      <c r="B389" s="17" t="s">
        <v>196</v>
      </c>
      <c r="C389" s="2" t="str">
        <f>VLOOKUP(B389,Hoja1!B:C,2,FALSE)</f>
        <v>Agencia de Innovación y Desarrollo Económico</v>
      </c>
      <c r="D389" s="3" t="str">
        <f t="shared" si="20"/>
        <v>2</v>
      </c>
      <c r="E389" s="3" t="str">
        <f t="shared" si="21"/>
        <v>22</v>
      </c>
      <c r="F389" s="17" t="s">
        <v>177</v>
      </c>
      <c r="G389" s="18" t="s">
        <v>178</v>
      </c>
      <c r="H389" s="19">
        <v>200</v>
      </c>
      <c r="I389" s="19">
        <v>0</v>
      </c>
      <c r="J389" s="19">
        <v>200</v>
      </c>
      <c r="K389" s="19">
        <v>0</v>
      </c>
      <c r="L389" s="9">
        <f t="shared" si="22"/>
        <v>0</v>
      </c>
      <c r="M389" s="19">
        <v>0</v>
      </c>
    </row>
    <row r="390" spans="1:13">
      <c r="A390" s="17" t="s">
        <v>190</v>
      </c>
      <c r="B390" s="17" t="s">
        <v>196</v>
      </c>
      <c r="C390" s="2" t="str">
        <f>VLOOKUP(B390,Hoja1!B:C,2,FALSE)</f>
        <v>Agencia de Innovación y Desarrollo Económico</v>
      </c>
      <c r="D390" s="3" t="str">
        <f t="shared" si="20"/>
        <v>2</v>
      </c>
      <c r="E390" s="3" t="str">
        <f t="shared" si="21"/>
        <v>22</v>
      </c>
      <c r="F390" s="17" t="s">
        <v>31</v>
      </c>
      <c r="G390" s="18" t="s">
        <v>32</v>
      </c>
      <c r="H390" s="19">
        <v>200</v>
      </c>
      <c r="I390" s="19">
        <v>0</v>
      </c>
      <c r="J390" s="19">
        <v>200</v>
      </c>
      <c r="K390" s="19">
        <v>0</v>
      </c>
      <c r="L390" s="9">
        <f t="shared" si="22"/>
        <v>0</v>
      </c>
      <c r="M390" s="19">
        <v>0</v>
      </c>
    </row>
    <row r="391" spans="1:13">
      <c r="A391" s="17" t="s">
        <v>190</v>
      </c>
      <c r="B391" s="17" t="s">
        <v>196</v>
      </c>
      <c r="C391" s="2" t="str">
        <f>VLOOKUP(B391,Hoja1!B:C,2,FALSE)</f>
        <v>Agencia de Innovación y Desarrollo Económico</v>
      </c>
      <c r="D391" s="3" t="str">
        <f t="shared" si="20"/>
        <v>2</v>
      </c>
      <c r="E391" s="3" t="str">
        <f t="shared" si="21"/>
        <v>22</v>
      </c>
      <c r="F391" s="17" t="s">
        <v>197</v>
      </c>
      <c r="G391" s="18" t="s">
        <v>198</v>
      </c>
      <c r="H391" s="19">
        <v>1500</v>
      </c>
      <c r="I391" s="19">
        <v>0</v>
      </c>
      <c r="J391" s="19">
        <v>1500</v>
      </c>
      <c r="K391" s="19">
        <v>0</v>
      </c>
      <c r="L391" s="9">
        <f t="shared" si="22"/>
        <v>0</v>
      </c>
      <c r="M391" s="19">
        <v>0</v>
      </c>
    </row>
    <row r="392" spans="1:13">
      <c r="A392" s="17" t="s">
        <v>190</v>
      </c>
      <c r="B392" s="17" t="s">
        <v>196</v>
      </c>
      <c r="C392" s="2" t="str">
        <f>VLOOKUP(B392,Hoja1!B:C,2,FALSE)</f>
        <v>Agencia de Innovación y Desarrollo Económico</v>
      </c>
      <c r="D392" s="3" t="str">
        <f t="shared" si="20"/>
        <v>2</v>
      </c>
      <c r="E392" s="3" t="str">
        <f t="shared" si="21"/>
        <v>22</v>
      </c>
      <c r="F392" s="17" t="s">
        <v>87</v>
      </c>
      <c r="G392" s="18" t="s">
        <v>88</v>
      </c>
      <c r="H392" s="19">
        <v>9000</v>
      </c>
      <c r="I392" s="19">
        <v>0</v>
      </c>
      <c r="J392" s="19">
        <v>9000</v>
      </c>
      <c r="K392" s="19">
        <v>1996.5</v>
      </c>
      <c r="L392" s="9">
        <f t="shared" si="22"/>
        <v>0.22183333333333333</v>
      </c>
      <c r="M392" s="19">
        <v>1996.5</v>
      </c>
    </row>
    <row r="393" spans="1:13">
      <c r="A393" s="17" t="s">
        <v>190</v>
      </c>
      <c r="B393" s="17" t="s">
        <v>196</v>
      </c>
      <c r="C393" s="2" t="str">
        <f>VLOOKUP(B393,Hoja1!B:C,2,FALSE)</f>
        <v>Agencia de Innovación y Desarrollo Económico</v>
      </c>
      <c r="D393" s="3" t="str">
        <f t="shared" si="20"/>
        <v>2</v>
      </c>
      <c r="E393" s="3" t="str">
        <f t="shared" si="21"/>
        <v>22</v>
      </c>
      <c r="F393" s="17" t="s">
        <v>89</v>
      </c>
      <c r="G393" s="18" t="s">
        <v>90</v>
      </c>
      <c r="H393" s="19">
        <v>39500</v>
      </c>
      <c r="I393" s="19">
        <v>0</v>
      </c>
      <c r="J393" s="19">
        <v>39500</v>
      </c>
      <c r="K393" s="19">
        <v>400.85</v>
      </c>
      <c r="L393" s="9">
        <f t="shared" si="22"/>
        <v>1.0148101265822785E-2</v>
      </c>
      <c r="M393" s="19">
        <v>400.85</v>
      </c>
    </row>
    <row r="394" spans="1:13">
      <c r="A394" s="17" t="s">
        <v>190</v>
      </c>
      <c r="B394" s="17" t="s">
        <v>196</v>
      </c>
      <c r="C394" s="2" t="str">
        <f>VLOOKUP(B394,Hoja1!B:C,2,FALSE)</f>
        <v>Agencia de Innovación y Desarrollo Económico</v>
      </c>
      <c r="D394" s="3" t="str">
        <f t="shared" si="20"/>
        <v>2</v>
      </c>
      <c r="E394" s="3" t="str">
        <f t="shared" si="21"/>
        <v>22</v>
      </c>
      <c r="F394" s="17" t="s">
        <v>62</v>
      </c>
      <c r="G394" s="18" t="s">
        <v>63</v>
      </c>
      <c r="H394" s="19">
        <v>87400</v>
      </c>
      <c r="I394" s="19">
        <v>0</v>
      </c>
      <c r="J394" s="19">
        <v>87400</v>
      </c>
      <c r="K394" s="19">
        <v>6902.46</v>
      </c>
      <c r="L394" s="9">
        <f t="shared" si="22"/>
        <v>7.8975514874141881E-2</v>
      </c>
      <c r="M394" s="19">
        <v>6902.46</v>
      </c>
    </row>
    <row r="395" spans="1:13">
      <c r="A395" s="17" t="s">
        <v>190</v>
      </c>
      <c r="B395" s="17" t="s">
        <v>196</v>
      </c>
      <c r="C395" s="2" t="str">
        <f>VLOOKUP(B395,Hoja1!B:C,2,FALSE)</f>
        <v>Agencia de Innovación y Desarrollo Económico</v>
      </c>
      <c r="D395" s="3" t="str">
        <f t="shared" si="20"/>
        <v>2</v>
      </c>
      <c r="E395" s="3" t="str">
        <f t="shared" si="21"/>
        <v>22</v>
      </c>
      <c r="F395" s="17" t="s">
        <v>146</v>
      </c>
      <c r="G395" s="18" t="s">
        <v>147</v>
      </c>
      <c r="H395" s="19">
        <v>17000</v>
      </c>
      <c r="I395" s="19">
        <v>0</v>
      </c>
      <c r="J395" s="19">
        <v>17000</v>
      </c>
      <c r="K395" s="19">
        <v>2818.1</v>
      </c>
      <c r="L395" s="9">
        <f t="shared" si="22"/>
        <v>0.16577058823529411</v>
      </c>
      <c r="M395" s="19">
        <v>2818.1</v>
      </c>
    </row>
    <row r="396" spans="1:13">
      <c r="A396" s="17" t="s">
        <v>190</v>
      </c>
      <c r="B396" s="17" t="s">
        <v>196</v>
      </c>
      <c r="C396" s="2" t="str">
        <f>VLOOKUP(B396,Hoja1!B:C,2,FALSE)</f>
        <v>Agencia de Innovación y Desarrollo Económico</v>
      </c>
      <c r="D396" s="3" t="str">
        <f t="shared" si="20"/>
        <v>2</v>
      </c>
      <c r="E396" s="3" t="str">
        <f t="shared" si="21"/>
        <v>22</v>
      </c>
      <c r="F396" s="17" t="s">
        <v>95</v>
      </c>
      <c r="G396" s="18" t="s">
        <v>96</v>
      </c>
      <c r="H396" s="19">
        <v>36000</v>
      </c>
      <c r="I396" s="19">
        <v>0</v>
      </c>
      <c r="J396" s="19">
        <v>36000</v>
      </c>
      <c r="K396" s="19">
        <v>0</v>
      </c>
      <c r="L396" s="9">
        <f t="shared" si="22"/>
        <v>0</v>
      </c>
      <c r="M396" s="19">
        <v>0</v>
      </c>
    </row>
    <row r="397" spans="1:13">
      <c r="A397" s="17" t="s">
        <v>190</v>
      </c>
      <c r="B397" s="17" t="s">
        <v>196</v>
      </c>
      <c r="C397" s="2" t="str">
        <f>VLOOKUP(B397,Hoja1!B:C,2,FALSE)</f>
        <v>Agencia de Innovación y Desarrollo Económico</v>
      </c>
      <c r="D397" s="3" t="str">
        <f t="shared" si="20"/>
        <v>2</v>
      </c>
      <c r="E397" s="3" t="str">
        <f t="shared" si="21"/>
        <v>22</v>
      </c>
      <c r="F397" s="17" t="s">
        <v>64</v>
      </c>
      <c r="G397" s="18" t="s">
        <v>65</v>
      </c>
      <c r="H397" s="19">
        <v>704500</v>
      </c>
      <c r="I397" s="19">
        <v>0</v>
      </c>
      <c r="J397" s="19">
        <v>704500</v>
      </c>
      <c r="K397" s="19">
        <v>4195.26</v>
      </c>
      <c r="L397" s="9">
        <f t="shared" si="22"/>
        <v>5.9549467707594042E-3</v>
      </c>
      <c r="M397" s="19">
        <v>4195.26</v>
      </c>
    </row>
    <row r="398" spans="1:13">
      <c r="A398" s="17" t="s">
        <v>190</v>
      </c>
      <c r="B398" s="17" t="s">
        <v>196</v>
      </c>
      <c r="C398" s="2" t="str">
        <f>VLOOKUP(B398,Hoja1!B:C,2,FALSE)</f>
        <v>Agencia de Innovación y Desarrollo Económico</v>
      </c>
      <c r="D398" s="3" t="str">
        <f t="shared" si="20"/>
        <v>2</v>
      </c>
      <c r="E398" s="3" t="str">
        <f t="shared" si="21"/>
        <v>23</v>
      </c>
      <c r="F398" s="17" t="s">
        <v>39</v>
      </c>
      <c r="G398" s="18" t="s">
        <v>40</v>
      </c>
      <c r="H398" s="19">
        <v>8150</v>
      </c>
      <c r="I398" s="19">
        <v>0</v>
      </c>
      <c r="J398" s="19">
        <v>8150</v>
      </c>
      <c r="K398" s="19">
        <v>1464.93</v>
      </c>
      <c r="L398" s="9">
        <f t="shared" si="22"/>
        <v>0.17974601226993867</v>
      </c>
      <c r="M398" s="19">
        <v>952.59</v>
      </c>
    </row>
    <row r="399" spans="1:13">
      <c r="A399" s="17" t="s">
        <v>190</v>
      </c>
      <c r="B399" s="17" t="s">
        <v>196</v>
      </c>
      <c r="C399" s="2" t="str">
        <f>VLOOKUP(B399,Hoja1!B:C,2,FALSE)</f>
        <v>Agencia de Innovación y Desarrollo Económico</v>
      </c>
      <c r="D399" s="3" t="str">
        <f t="shared" si="20"/>
        <v>2</v>
      </c>
      <c r="E399" s="3" t="str">
        <f t="shared" si="21"/>
        <v>23</v>
      </c>
      <c r="F399" s="17" t="s">
        <v>43</v>
      </c>
      <c r="G399" s="18" t="s">
        <v>44</v>
      </c>
      <c r="H399" s="19">
        <v>11250</v>
      </c>
      <c r="I399" s="19">
        <v>0</v>
      </c>
      <c r="J399" s="19">
        <v>11250</v>
      </c>
      <c r="K399" s="19">
        <v>1325.03</v>
      </c>
      <c r="L399" s="9">
        <f t="shared" si="22"/>
        <v>0.11778044444444444</v>
      </c>
      <c r="M399" s="19">
        <v>869.38</v>
      </c>
    </row>
    <row r="400" spans="1:13">
      <c r="A400" s="17" t="s">
        <v>190</v>
      </c>
      <c r="B400" s="17" t="s">
        <v>196</v>
      </c>
      <c r="C400" s="2" t="str">
        <f>VLOOKUP(B400,Hoja1!B:C,2,FALSE)</f>
        <v>Agencia de Innovación y Desarrollo Económico</v>
      </c>
      <c r="D400" s="3" t="str">
        <f t="shared" si="20"/>
        <v>4</v>
      </c>
      <c r="E400" s="3" t="str">
        <f t="shared" si="21"/>
        <v>44</v>
      </c>
      <c r="F400" s="17" t="s">
        <v>199</v>
      </c>
      <c r="G400" s="18" t="s">
        <v>200</v>
      </c>
      <c r="H400" s="19">
        <v>11000</v>
      </c>
      <c r="I400" s="19">
        <v>0</v>
      </c>
      <c r="J400" s="19">
        <v>11000</v>
      </c>
      <c r="K400" s="19">
        <v>0</v>
      </c>
      <c r="L400" s="9">
        <f t="shared" si="22"/>
        <v>0</v>
      </c>
      <c r="M400" s="19">
        <v>0</v>
      </c>
    </row>
    <row r="401" spans="1:13">
      <c r="A401" s="17" t="s">
        <v>190</v>
      </c>
      <c r="B401" s="17" t="s">
        <v>196</v>
      </c>
      <c r="C401" s="2" t="str">
        <f>VLOOKUP(B401,Hoja1!B:C,2,FALSE)</f>
        <v>Agencia de Innovación y Desarrollo Económico</v>
      </c>
      <c r="D401" s="3" t="str">
        <f t="shared" si="20"/>
        <v>4</v>
      </c>
      <c r="E401" s="3" t="str">
        <f t="shared" si="21"/>
        <v>44</v>
      </c>
      <c r="F401" s="17" t="s">
        <v>201</v>
      </c>
      <c r="G401" s="18" t="s">
        <v>202</v>
      </c>
      <c r="H401" s="19">
        <v>6210</v>
      </c>
      <c r="I401" s="19">
        <v>0</v>
      </c>
      <c r="J401" s="19">
        <v>6210</v>
      </c>
      <c r="K401" s="19">
        <v>0</v>
      </c>
      <c r="L401" s="9">
        <f t="shared" si="22"/>
        <v>0</v>
      </c>
      <c r="M401" s="19">
        <v>0</v>
      </c>
    </row>
    <row r="402" spans="1:13">
      <c r="A402" s="17" t="s">
        <v>190</v>
      </c>
      <c r="B402" s="17" t="s">
        <v>196</v>
      </c>
      <c r="C402" s="2" t="str">
        <f>VLOOKUP(B402,Hoja1!B:C,2,FALSE)</f>
        <v>Agencia de Innovación y Desarrollo Económico</v>
      </c>
      <c r="D402" s="3" t="str">
        <f t="shared" si="20"/>
        <v>4</v>
      </c>
      <c r="E402" s="3" t="str">
        <f t="shared" si="21"/>
        <v>47</v>
      </c>
      <c r="F402" s="17" t="s">
        <v>203</v>
      </c>
      <c r="G402" s="18" t="s">
        <v>204</v>
      </c>
      <c r="H402" s="19">
        <v>2950000</v>
      </c>
      <c r="I402" s="19">
        <v>0</v>
      </c>
      <c r="J402" s="19">
        <v>2950000</v>
      </c>
      <c r="K402" s="19">
        <v>0</v>
      </c>
      <c r="L402" s="9">
        <f t="shared" si="22"/>
        <v>0</v>
      </c>
      <c r="M402" s="19">
        <v>0</v>
      </c>
    </row>
    <row r="403" spans="1:13">
      <c r="A403" s="17" t="s">
        <v>190</v>
      </c>
      <c r="B403" s="17" t="s">
        <v>196</v>
      </c>
      <c r="C403" s="2" t="str">
        <f>VLOOKUP(B403,Hoja1!B:C,2,FALSE)</f>
        <v>Agencia de Innovación y Desarrollo Económico</v>
      </c>
      <c r="D403" s="3" t="str">
        <f t="shared" si="20"/>
        <v>4</v>
      </c>
      <c r="E403" s="3" t="str">
        <f t="shared" si="21"/>
        <v>48</v>
      </c>
      <c r="F403" s="17" t="s">
        <v>186</v>
      </c>
      <c r="G403" s="18" t="s">
        <v>187</v>
      </c>
      <c r="H403" s="19">
        <v>200000</v>
      </c>
      <c r="I403" s="19">
        <v>0</v>
      </c>
      <c r="J403" s="19">
        <v>200000</v>
      </c>
      <c r="K403" s="19">
        <v>0</v>
      </c>
      <c r="L403" s="9">
        <f t="shared" si="22"/>
        <v>0</v>
      </c>
      <c r="M403" s="19">
        <v>0</v>
      </c>
    </row>
    <row r="404" spans="1:13">
      <c r="A404" s="17" t="s">
        <v>190</v>
      </c>
      <c r="B404" s="17" t="s">
        <v>196</v>
      </c>
      <c r="C404" s="2" t="str">
        <f>VLOOKUP(B404,Hoja1!B:C,2,FALSE)</f>
        <v>Agencia de Innovación y Desarrollo Económico</v>
      </c>
      <c r="D404" s="3" t="str">
        <f t="shared" si="20"/>
        <v>4</v>
      </c>
      <c r="E404" s="3" t="str">
        <f t="shared" si="21"/>
        <v>48</v>
      </c>
      <c r="F404" s="17" t="s">
        <v>205</v>
      </c>
      <c r="G404" s="18" t="s">
        <v>206</v>
      </c>
      <c r="H404" s="19">
        <v>1487500</v>
      </c>
      <c r="I404" s="19">
        <v>0</v>
      </c>
      <c r="J404" s="19">
        <v>1487500</v>
      </c>
      <c r="K404" s="19">
        <v>12000</v>
      </c>
      <c r="L404" s="9">
        <f t="shared" si="22"/>
        <v>8.0672268907563023E-3</v>
      </c>
      <c r="M404" s="19">
        <v>12000</v>
      </c>
    </row>
    <row r="405" spans="1:13">
      <c r="A405" s="17" t="s">
        <v>190</v>
      </c>
      <c r="B405" s="17" t="s">
        <v>196</v>
      </c>
      <c r="C405" s="2" t="str">
        <f>VLOOKUP(B405,Hoja1!B:C,2,FALSE)</f>
        <v>Agencia de Innovación y Desarrollo Económico</v>
      </c>
      <c r="D405" s="3" t="str">
        <f t="shared" si="20"/>
        <v>6</v>
      </c>
      <c r="E405" s="3" t="str">
        <f t="shared" si="21"/>
        <v>62</v>
      </c>
      <c r="F405" s="17" t="s">
        <v>97</v>
      </c>
      <c r="G405" s="18" t="s">
        <v>98</v>
      </c>
      <c r="H405" s="19">
        <v>11000</v>
      </c>
      <c r="I405" s="19">
        <v>0</v>
      </c>
      <c r="J405" s="19">
        <v>11000</v>
      </c>
      <c r="K405" s="19">
        <v>0</v>
      </c>
      <c r="L405" s="9">
        <f t="shared" si="22"/>
        <v>0</v>
      </c>
      <c r="M405" s="19">
        <v>0</v>
      </c>
    </row>
    <row r="406" spans="1:13">
      <c r="A406" s="17" t="s">
        <v>190</v>
      </c>
      <c r="B406" s="17" t="s">
        <v>196</v>
      </c>
      <c r="C406" s="2" t="str">
        <f>VLOOKUP(B406,Hoja1!B:C,2,FALSE)</f>
        <v>Agencia de Innovación y Desarrollo Económico</v>
      </c>
      <c r="D406" s="3" t="str">
        <f t="shared" si="20"/>
        <v>6</v>
      </c>
      <c r="E406" s="3" t="str">
        <f t="shared" si="21"/>
        <v>62</v>
      </c>
      <c r="F406" s="17" t="s">
        <v>207</v>
      </c>
      <c r="G406" s="18" t="s">
        <v>208</v>
      </c>
      <c r="H406" s="19">
        <v>12000</v>
      </c>
      <c r="I406" s="19">
        <v>0</v>
      </c>
      <c r="J406" s="19">
        <v>12000</v>
      </c>
      <c r="K406" s="19">
        <v>0</v>
      </c>
      <c r="L406" s="9">
        <f t="shared" si="22"/>
        <v>0</v>
      </c>
      <c r="M406" s="19">
        <v>0</v>
      </c>
    </row>
    <row r="407" spans="1:13">
      <c r="A407" s="17" t="s">
        <v>190</v>
      </c>
      <c r="B407" s="17" t="s">
        <v>196</v>
      </c>
      <c r="C407" s="2" t="str">
        <f>VLOOKUP(B407,Hoja1!B:C,2,FALSE)</f>
        <v>Agencia de Innovación y Desarrollo Económico</v>
      </c>
      <c r="D407" s="3" t="str">
        <f t="shared" si="20"/>
        <v>7</v>
      </c>
      <c r="E407" s="3" t="str">
        <f t="shared" si="21"/>
        <v>78</v>
      </c>
      <c r="F407" s="17" t="s">
        <v>133</v>
      </c>
      <c r="G407" s="18" t="s">
        <v>134</v>
      </c>
      <c r="H407" s="19">
        <v>300000</v>
      </c>
      <c r="I407" s="19">
        <v>0</v>
      </c>
      <c r="J407" s="19">
        <v>300000</v>
      </c>
      <c r="K407" s="19">
        <v>0</v>
      </c>
      <c r="L407" s="9">
        <f t="shared" si="22"/>
        <v>0</v>
      </c>
      <c r="M407" s="19">
        <v>0</v>
      </c>
    </row>
    <row r="408" spans="1:13">
      <c r="A408" s="17" t="s">
        <v>190</v>
      </c>
      <c r="B408" s="17" t="s">
        <v>209</v>
      </c>
      <c r="C408" s="2" t="str">
        <f>VLOOKUP(B408,Hoja1!B:C,2,FALSE)</f>
        <v>Prevención y Salud Laboral</v>
      </c>
      <c r="D408" s="3" t="str">
        <f t="shared" si="20"/>
        <v>1</v>
      </c>
      <c r="E408" s="3" t="str">
        <f t="shared" si="21"/>
        <v>12</v>
      </c>
      <c r="F408" s="17" t="s">
        <v>48</v>
      </c>
      <c r="G408" s="18" t="s">
        <v>49</v>
      </c>
      <c r="H408" s="19">
        <v>74121</v>
      </c>
      <c r="I408" s="19">
        <v>0</v>
      </c>
      <c r="J408" s="19">
        <v>74121</v>
      </c>
      <c r="K408" s="19">
        <v>22403</v>
      </c>
      <c r="L408" s="9">
        <f t="shared" si="22"/>
        <v>0.30224902524250885</v>
      </c>
      <c r="M408" s="19">
        <v>22403</v>
      </c>
    </row>
    <row r="409" spans="1:13">
      <c r="A409" s="17" t="s">
        <v>190</v>
      </c>
      <c r="B409" s="17" t="s">
        <v>209</v>
      </c>
      <c r="C409" s="2" t="str">
        <f>VLOOKUP(B409,Hoja1!B:C,2,FALSE)</f>
        <v>Prevención y Salud Laboral</v>
      </c>
      <c r="D409" s="3" t="str">
        <f t="shared" si="20"/>
        <v>1</v>
      </c>
      <c r="E409" s="3" t="str">
        <f t="shared" si="21"/>
        <v>12</v>
      </c>
      <c r="F409" s="17" t="s">
        <v>50</v>
      </c>
      <c r="G409" s="18" t="s">
        <v>51</v>
      </c>
      <c r="H409" s="19">
        <v>26071</v>
      </c>
      <c r="I409" s="19">
        <v>0</v>
      </c>
      <c r="J409" s="19">
        <v>26071</v>
      </c>
      <c r="K409" s="19">
        <v>7748.56</v>
      </c>
      <c r="L409" s="9">
        <f t="shared" si="22"/>
        <v>0.29720992673852176</v>
      </c>
      <c r="M409" s="19">
        <v>7748.56</v>
      </c>
    </row>
    <row r="410" spans="1:13">
      <c r="A410" s="17" t="s">
        <v>190</v>
      </c>
      <c r="B410" s="17" t="s">
        <v>209</v>
      </c>
      <c r="C410" s="2" t="str">
        <f>VLOOKUP(B410,Hoja1!B:C,2,FALSE)</f>
        <v>Prevención y Salud Laboral</v>
      </c>
      <c r="D410" s="3" t="str">
        <f t="shared" si="20"/>
        <v>1</v>
      </c>
      <c r="E410" s="3" t="str">
        <f t="shared" si="21"/>
        <v>12</v>
      </c>
      <c r="F410" s="17" t="s">
        <v>19</v>
      </c>
      <c r="G410" s="18" t="s">
        <v>20</v>
      </c>
      <c r="H410" s="19">
        <v>32731</v>
      </c>
      <c r="I410" s="19">
        <v>0</v>
      </c>
      <c r="J410" s="19">
        <v>32731</v>
      </c>
      <c r="K410" s="19">
        <v>9842.8799999999992</v>
      </c>
      <c r="L410" s="9">
        <f t="shared" si="22"/>
        <v>0.30072041795239984</v>
      </c>
      <c r="M410" s="19">
        <v>9842.8799999999992</v>
      </c>
    </row>
    <row r="411" spans="1:13">
      <c r="A411" s="17" t="s">
        <v>190</v>
      </c>
      <c r="B411" s="17" t="s">
        <v>209</v>
      </c>
      <c r="C411" s="2" t="str">
        <f>VLOOKUP(B411,Hoja1!B:C,2,FALSE)</f>
        <v>Prevención y Salud Laboral</v>
      </c>
      <c r="D411" s="3" t="str">
        <f t="shared" si="20"/>
        <v>1</v>
      </c>
      <c r="E411" s="3" t="str">
        <f t="shared" si="21"/>
        <v>12</v>
      </c>
      <c r="F411" s="17" t="s">
        <v>21</v>
      </c>
      <c r="G411" s="18" t="s">
        <v>22</v>
      </c>
      <c r="H411" s="19">
        <v>53042</v>
      </c>
      <c r="I411" s="19">
        <v>0</v>
      </c>
      <c r="J411" s="19">
        <v>53042</v>
      </c>
      <c r="K411" s="19">
        <v>15154.76</v>
      </c>
      <c r="L411" s="9">
        <f t="shared" si="22"/>
        <v>0.28571245428151276</v>
      </c>
      <c r="M411" s="19">
        <v>15154.76</v>
      </c>
    </row>
    <row r="412" spans="1:13">
      <c r="A412" s="17" t="s">
        <v>190</v>
      </c>
      <c r="B412" s="17" t="s">
        <v>209</v>
      </c>
      <c r="C412" s="2" t="str">
        <f>VLOOKUP(B412,Hoja1!B:C,2,FALSE)</f>
        <v>Prevención y Salud Laboral</v>
      </c>
      <c r="D412" s="3" t="str">
        <f t="shared" si="20"/>
        <v>1</v>
      </c>
      <c r="E412" s="3" t="str">
        <f t="shared" si="21"/>
        <v>12</v>
      </c>
      <c r="F412" s="17" t="s">
        <v>23</v>
      </c>
      <c r="G412" s="18" t="s">
        <v>24</v>
      </c>
      <c r="H412" s="19">
        <v>136068</v>
      </c>
      <c r="I412" s="19">
        <v>0</v>
      </c>
      <c r="J412" s="19">
        <v>136068</v>
      </c>
      <c r="K412" s="19">
        <v>38876.68</v>
      </c>
      <c r="L412" s="9">
        <f t="shared" si="22"/>
        <v>0.28571508363465326</v>
      </c>
      <c r="M412" s="19">
        <v>38876.68</v>
      </c>
    </row>
    <row r="413" spans="1:13">
      <c r="A413" s="17" t="s">
        <v>190</v>
      </c>
      <c r="B413" s="17" t="s">
        <v>209</v>
      </c>
      <c r="C413" s="2" t="str">
        <f>VLOOKUP(B413,Hoja1!B:C,2,FALSE)</f>
        <v>Prevención y Salud Laboral</v>
      </c>
      <c r="D413" s="3" t="str">
        <f t="shared" si="20"/>
        <v>1</v>
      </c>
      <c r="E413" s="3" t="str">
        <f t="shared" si="21"/>
        <v>12</v>
      </c>
      <c r="F413" s="17" t="s">
        <v>25</v>
      </c>
      <c r="G413" s="18" t="s">
        <v>26</v>
      </c>
      <c r="H413" s="19">
        <v>15995</v>
      </c>
      <c r="I413" s="19">
        <v>0</v>
      </c>
      <c r="J413" s="19">
        <v>15995</v>
      </c>
      <c r="K413" s="19">
        <v>4119.16</v>
      </c>
      <c r="L413" s="9">
        <f t="shared" si="22"/>
        <v>0.25752797749296652</v>
      </c>
      <c r="M413" s="19">
        <v>4119.16</v>
      </c>
    </row>
    <row r="414" spans="1:13">
      <c r="A414" s="17" t="s">
        <v>190</v>
      </c>
      <c r="B414" s="17" t="s">
        <v>209</v>
      </c>
      <c r="C414" s="2" t="str">
        <f>VLOOKUP(B414,Hoja1!B:C,2,FALSE)</f>
        <v>Prevención y Salud Laboral</v>
      </c>
      <c r="D414" s="3" t="str">
        <f t="shared" si="20"/>
        <v>1</v>
      </c>
      <c r="E414" s="3" t="str">
        <f t="shared" si="21"/>
        <v>13</v>
      </c>
      <c r="F414" s="17" t="s">
        <v>69</v>
      </c>
      <c r="G414" s="18" t="s">
        <v>11</v>
      </c>
      <c r="H414" s="19">
        <v>15242</v>
      </c>
      <c r="I414" s="19">
        <v>0</v>
      </c>
      <c r="J414" s="19">
        <v>15242</v>
      </c>
      <c r="K414" s="19">
        <v>4354.88</v>
      </c>
      <c r="L414" s="9">
        <f t="shared" si="22"/>
        <v>0.28571578533000919</v>
      </c>
      <c r="M414" s="19">
        <v>4354.88</v>
      </c>
    </row>
    <row r="415" spans="1:13">
      <c r="A415" s="17" t="s">
        <v>190</v>
      </c>
      <c r="B415" s="17" t="s">
        <v>209</v>
      </c>
      <c r="C415" s="2" t="str">
        <f>VLOOKUP(B415,Hoja1!B:C,2,FALSE)</f>
        <v>Prevención y Salud Laboral</v>
      </c>
      <c r="D415" s="3" t="str">
        <f t="shared" si="20"/>
        <v>1</v>
      </c>
      <c r="E415" s="3" t="str">
        <f t="shared" si="21"/>
        <v>13</v>
      </c>
      <c r="F415" s="17" t="s">
        <v>72</v>
      </c>
      <c r="G415" s="18" t="s">
        <v>13</v>
      </c>
      <c r="H415" s="19">
        <v>11130</v>
      </c>
      <c r="I415" s="19">
        <v>0</v>
      </c>
      <c r="J415" s="19">
        <v>11130</v>
      </c>
      <c r="K415" s="19">
        <v>3408.19</v>
      </c>
      <c r="L415" s="9">
        <f t="shared" si="22"/>
        <v>0.30621653189577719</v>
      </c>
      <c r="M415" s="19">
        <v>3408.19</v>
      </c>
    </row>
    <row r="416" spans="1:13">
      <c r="A416" s="17" t="s">
        <v>190</v>
      </c>
      <c r="B416" s="17" t="s">
        <v>209</v>
      </c>
      <c r="C416" s="2" t="str">
        <f>VLOOKUP(B416,Hoja1!B:C,2,FALSE)</f>
        <v>Prevención y Salud Laboral</v>
      </c>
      <c r="D416" s="3" t="str">
        <f t="shared" si="20"/>
        <v>1</v>
      </c>
      <c r="E416" s="3" t="str">
        <f t="shared" si="21"/>
        <v>13</v>
      </c>
      <c r="F416" s="17" t="s">
        <v>73</v>
      </c>
      <c r="G416" s="18" t="s">
        <v>74</v>
      </c>
      <c r="H416" s="19">
        <v>65000</v>
      </c>
      <c r="I416" s="19">
        <v>0</v>
      </c>
      <c r="J416" s="19">
        <v>65000</v>
      </c>
      <c r="K416" s="19">
        <v>0</v>
      </c>
      <c r="L416" s="9">
        <f t="shared" si="22"/>
        <v>0</v>
      </c>
      <c r="M416" s="19">
        <v>0</v>
      </c>
    </row>
    <row r="417" spans="1:13">
      <c r="A417" s="17" t="s">
        <v>190</v>
      </c>
      <c r="B417" s="17" t="s">
        <v>209</v>
      </c>
      <c r="C417" s="2" t="str">
        <f>VLOOKUP(B417,Hoja1!B:C,2,FALSE)</f>
        <v>Prevención y Salud Laboral</v>
      </c>
      <c r="D417" s="3" t="str">
        <f t="shared" si="20"/>
        <v>2</v>
      </c>
      <c r="E417" s="3" t="str">
        <f t="shared" si="21"/>
        <v>21</v>
      </c>
      <c r="F417" s="17" t="s">
        <v>56</v>
      </c>
      <c r="G417" s="18" t="s">
        <v>57</v>
      </c>
      <c r="H417" s="19">
        <v>2030</v>
      </c>
      <c r="I417" s="19">
        <v>0</v>
      </c>
      <c r="J417" s="19">
        <v>2030</v>
      </c>
      <c r="K417" s="19">
        <v>105.21</v>
      </c>
      <c r="L417" s="9">
        <f t="shared" si="22"/>
        <v>5.182758620689655E-2</v>
      </c>
      <c r="M417" s="19">
        <v>105.21</v>
      </c>
    </row>
    <row r="418" spans="1:13">
      <c r="A418" s="17" t="s">
        <v>190</v>
      </c>
      <c r="B418" s="17" t="s">
        <v>209</v>
      </c>
      <c r="C418" s="2" t="str">
        <f>VLOOKUP(B418,Hoja1!B:C,2,FALSE)</f>
        <v>Prevención y Salud Laboral</v>
      </c>
      <c r="D418" s="3" t="str">
        <f t="shared" si="20"/>
        <v>2</v>
      </c>
      <c r="E418" s="3" t="str">
        <f t="shared" si="21"/>
        <v>22</v>
      </c>
      <c r="F418" s="17" t="s">
        <v>170</v>
      </c>
      <c r="G418" s="18" t="s">
        <v>171</v>
      </c>
      <c r="H418" s="19">
        <v>2030</v>
      </c>
      <c r="I418" s="19">
        <v>0</v>
      </c>
      <c r="J418" s="19">
        <v>2030</v>
      </c>
      <c r="K418" s="19">
        <v>0</v>
      </c>
      <c r="L418" s="9">
        <f t="shared" si="22"/>
        <v>0</v>
      </c>
      <c r="M418" s="19">
        <v>0</v>
      </c>
    </row>
    <row r="419" spans="1:13">
      <c r="A419" s="17" t="s">
        <v>190</v>
      </c>
      <c r="B419" s="17" t="s">
        <v>209</v>
      </c>
      <c r="C419" s="2" t="str">
        <f>VLOOKUP(B419,Hoja1!B:C,2,FALSE)</f>
        <v>Prevención y Salud Laboral</v>
      </c>
      <c r="D419" s="3" t="str">
        <f t="shared" si="20"/>
        <v>2</v>
      </c>
      <c r="E419" s="3" t="str">
        <f t="shared" si="21"/>
        <v>22</v>
      </c>
      <c r="F419" s="17" t="s">
        <v>81</v>
      </c>
      <c r="G419" s="18" t="s">
        <v>82</v>
      </c>
      <c r="H419" s="19">
        <v>812</v>
      </c>
      <c r="I419" s="19">
        <v>0</v>
      </c>
      <c r="J419" s="19">
        <v>812</v>
      </c>
      <c r="K419" s="19">
        <v>0</v>
      </c>
      <c r="L419" s="9">
        <f t="shared" si="22"/>
        <v>0</v>
      </c>
      <c r="M419" s="19">
        <v>0</v>
      </c>
    </row>
    <row r="420" spans="1:13">
      <c r="A420" s="17" t="s">
        <v>190</v>
      </c>
      <c r="B420" s="17" t="s">
        <v>209</v>
      </c>
      <c r="C420" s="2" t="str">
        <f>VLOOKUP(B420,Hoja1!B:C,2,FALSE)</f>
        <v>Prevención y Salud Laboral</v>
      </c>
      <c r="D420" s="3" t="str">
        <f t="shared" si="20"/>
        <v>2</v>
      </c>
      <c r="E420" s="3" t="str">
        <f t="shared" si="21"/>
        <v>22</v>
      </c>
      <c r="F420" s="17" t="s">
        <v>210</v>
      </c>
      <c r="G420" s="18" t="s">
        <v>211</v>
      </c>
      <c r="H420" s="19">
        <v>42630</v>
      </c>
      <c r="I420" s="19">
        <v>0</v>
      </c>
      <c r="J420" s="19">
        <v>42630</v>
      </c>
      <c r="K420" s="19">
        <v>1138.1199999999999</v>
      </c>
      <c r="L420" s="9">
        <f t="shared" si="22"/>
        <v>2.6697630776448506E-2</v>
      </c>
      <c r="M420" s="19">
        <v>1138.1199999999999</v>
      </c>
    </row>
    <row r="421" spans="1:13">
      <c r="A421" s="17" t="s">
        <v>190</v>
      </c>
      <c r="B421" s="17" t="s">
        <v>209</v>
      </c>
      <c r="C421" s="2" t="str">
        <f>VLOOKUP(B421,Hoja1!B:C,2,FALSE)</f>
        <v>Prevención y Salud Laboral</v>
      </c>
      <c r="D421" s="3" t="str">
        <f t="shared" si="20"/>
        <v>2</v>
      </c>
      <c r="E421" s="3" t="str">
        <f t="shared" si="21"/>
        <v>22</v>
      </c>
      <c r="F421" s="17" t="s">
        <v>85</v>
      </c>
      <c r="G421" s="18" t="s">
        <v>86</v>
      </c>
      <c r="H421" s="19">
        <v>507</v>
      </c>
      <c r="I421" s="19">
        <v>0</v>
      </c>
      <c r="J421" s="19">
        <v>507</v>
      </c>
      <c r="K421" s="19">
        <v>880.61</v>
      </c>
      <c r="L421" s="9">
        <f t="shared" si="22"/>
        <v>1.7369033530571993</v>
      </c>
      <c r="M421" s="19">
        <v>880.61</v>
      </c>
    </row>
    <row r="422" spans="1:13">
      <c r="A422" s="17" t="s">
        <v>190</v>
      </c>
      <c r="B422" s="17" t="s">
        <v>209</v>
      </c>
      <c r="C422" s="2" t="str">
        <f>VLOOKUP(B422,Hoja1!B:C,2,FALSE)</f>
        <v>Prevención y Salud Laboral</v>
      </c>
      <c r="D422" s="3" t="str">
        <f t="shared" si="20"/>
        <v>2</v>
      </c>
      <c r="E422" s="3" t="str">
        <f t="shared" si="21"/>
        <v>22</v>
      </c>
      <c r="F422" s="17" t="s">
        <v>62</v>
      </c>
      <c r="G422" s="18" t="s">
        <v>63</v>
      </c>
      <c r="H422" s="19">
        <v>0</v>
      </c>
      <c r="I422" s="19">
        <v>0</v>
      </c>
      <c r="J422" s="19">
        <v>0</v>
      </c>
      <c r="K422" s="19">
        <v>85.7</v>
      </c>
      <c r="L422" s="9" t="str">
        <f t="shared" si="22"/>
        <v xml:space="preserve"> </v>
      </c>
      <c r="M422" s="19">
        <v>85.7</v>
      </c>
    </row>
    <row r="423" spans="1:13">
      <c r="A423" s="17" t="s">
        <v>190</v>
      </c>
      <c r="B423" s="17" t="s">
        <v>209</v>
      </c>
      <c r="C423" s="2" t="str">
        <f>VLOOKUP(B423,Hoja1!B:C,2,FALSE)</f>
        <v>Prevención y Salud Laboral</v>
      </c>
      <c r="D423" s="3" t="str">
        <f t="shared" si="20"/>
        <v>2</v>
      </c>
      <c r="E423" s="3" t="str">
        <f t="shared" si="21"/>
        <v>22</v>
      </c>
      <c r="F423" s="17" t="s">
        <v>95</v>
      </c>
      <c r="G423" s="18" t="s">
        <v>96</v>
      </c>
      <c r="H423" s="19">
        <v>26390</v>
      </c>
      <c r="I423" s="19">
        <v>0</v>
      </c>
      <c r="J423" s="19">
        <v>26390</v>
      </c>
      <c r="K423" s="19">
        <v>4440.99</v>
      </c>
      <c r="L423" s="9">
        <f t="shared" si="22"/>
        <v>0.16828306176582039</v>
      </c>
      <c r="M423" s="19">
        <v>4440.99</v>
      </c>
    </row>
    <row r="424" spans="1:13">
      <c r="A424" s="17" t="s">
        <v>190</v>
      </c>
      <c r="B424" s="17" t="s">
        <v>209</v>
      </c>
      <c r="C424" s="2" t="str">
        <f>VLOOKUP(B424,Hoja1!B:C,2,FALSE)</f>
        <v>Prevención y Salud Laboral</v>
      </c>
      <c r="D424" s="3" t="str">
        <f t="shared" si="20"/>
        <v>2</v>
      </c>
      <c r="E424" s="3" t="str">
        <f t="shared" si="21"/>
        <v>22</v>
      </c>
      <c r="F424" s="17" t="s">
        <v>64</v>
      </c>
      <c r="G424" s="18" t="s">
        <v>65</v>
      </c>
      <c r="H424" s="19">
        <v>28120</v>
      </c>
      <c r="I424" s="19">
        <v>0</v>
      </c>
      <c r="J424" s="19">
        <v>28120</v>
      </c>
      <c r="K424" s="19">
        <v>581.27</v>
      </c>
      <c r="L424" s="9">
        <f t="shared" si="22"/>
        <v>2.0671052631578948E-2</v>
      </c>
      <c r="M424" s="19">
        <v>581.27</v>
      </c>
    </row>
    <row r="425" spans="1:13">
      <c r="A425" s="17" t="s">
        <v>190</v>
      </c>
      <c r="B425" s="17" t="s">
        <v>209</v>
      </c>
      <c r="C425" s="2" t="str">
        <f>VLOOKUP(B425,Hoja1!B:C,2,FALSE)</f>
        <v>Prevención y Salud Laboral</v>
      </c>
      <c r="D425" s="3" t="str">
        <f t="shared" si="20"/>
        <v>6</v>
      </c>
      <c r="E425" s="3" t="str">
        <f t="shared" si="21"/>
        <v>63</v>
      </c>
      <c r="F425" s="17" t="s">
        <v>129</v>
      </c>
      <c r="G425" s="18" t="s">
        <v>128</v>
      </c>
      <c r="H425" s="19">
        <v>4000</v>
      </c>
      <c r="I425" s="19">
        <v>0</v>
      </c>
      <c r="J425" s="19">
        <v>4000</v>
      </c>
      <c r="K425" s="19">
        <v>0</v>
      </c>
      <c r="L425" s="9">
        <f t="shared" si="22"/>
        <v>0</v>
      </c>
      <c r="M425" s="19">
        <v>0</v>
      </c>
    </row>
    <row r="426" spans="1:13">
      <c r="A426" s="17" t="s">
        <v>190</v>
      </c>
      <c r="B426" s="17" t="s">
        <v>212</v>
      </c>
      <c r="C426" s="2" t="str">
        <f>VLOOKUP(B426,Hoja1!B:C,2,FALSE)</f>
        <v xml:space="preserve">Fomento del Comercio </v>
      </c>
      <c r="D426" s="3" t="str">
        <f t="shared" si="20"/>
        <v>2</v>
      </c>
      <c r="E426" s="3" t="str">
        <f t="shared" si="21"/>
        <v>22</v>
      </c>
      <c r="F426" s="17" t="s">
        <v>87</v>
      </c>
      <c r="G426" s="18" t="s">
        <v>88</v>
      </c>
      <c r="H426" s="19">
        <v>18200</v>
      </c>
      <c r="I426" s="19">
        <v>0</v>
      </c>
      <c r="J426" s="19">
        <v>18200</v>
      </c>
      <c r="K426" s="19">
        <v>0</v>
      </c>
      <c r="L426" s="9">
        <f t="shared" si="22"/>
        <v>0</v>
      </c>
      <c r="M426" s="19">
        <v>0</v>
      </c>
    </row>
    <row r="427" spans="1:13">
      <c r="A427" s="17" t="s">
        <v>190</v>
      </c>
      <c r="B427" s="17" t="s">
        <v>212</v>
      </c>
      <c r="C427" s="2" t="str">
        <f>VLOOKUP(B427,Hoja1!B:C,2,FALSE)</f>
        <v xml:space="preserve">Fomento del Comercio </v>
      </c>
      <c r="D427" s="3" t="str">
        <f t="shared" si="20"/>
        <v>2</v>
      </c>
      <c r="E427" s="3" t="str">
        <f t="shared" si="21"/>
        <v>22</v>
      </c>
      <c r="F427" s="17" t="s">
        <v>62</v>
      </c>
      <c r="G427" s="18" t="s">
        <v>63</v>
      </c>
      <c r="H427" s="19">
        <v>0</v>
      </c>
      <c r="I427" s="19">
        <v>0</v>
      </c>
      <c r="J427" s="19">
        <v>0</v>
      </c>
      <c r="K427" s="19">
        <v>2000.01</v>
      </c>
      <c r="L427" s="9" t="str">
        <f t="shared" si="22"/>
        <v xml:space="preserve"> </v>
      </c>
      <c r="M427" s="19">
        <v>2000.01</v>
      </c>
    </row>
    <row r="428" spans="1:13">
      <c r="A428" s="17" t="s">
        <v>190</v>
      </c>
      <c r="B428" s="17" t="s">
        <v>212</v>
      </c>
      <c r="C428" s="2" t="str">
        <f>VLOOKUP(B428,Hoja1!B:C,2,FALSE)</f>
        <v xml:space="preserve">Fomento del Comercio </v>
      </c>
      <c r="D428" s="3" t="str">
        <f t="shared" si="20"/>
        <v>2</v>
      </c>
      <c r="E428" s="3" t="str">
        <f t="shared" si="21"/>
        <v>22</v>
      </c>
      <c r="F428" s="17" t="s">
        <v>64</v>
      </c>
      <c r="G428" s="18" t="s">
        <v>65</v>
      </c>
      <c r="H428" s="19">
        <v>25000</v>
      </c>
      <c r="I428" s="19">
        <v>0</v>
      </c>
      <c r="J428" s="19">
        <v>25000</v>
      </c>
      <c r="K428" s="19">
        <v>0</v>
      </c>
      <c r="L428" s="9">
        <f t="shared" si="22"/>
        <v>0</v>
      </c>
      <c r="M428" s="19">
        <v>0</v>
      </c>
    </row>
    <row r="429" spans="1:13">
      <c r="A429" s="17" t="s">
        <v>190</v>
      </c>
      <c r="B429" s="17" t="s">
        <v>212</v>
      </c>
      <c r="C429" s="2" t="str">
        <f>VLOOKUP(B429,Hoja1!B:C,2,FALSE)</f>
        <v xml:space="preserve">Fomento del Comercio </v>
      </c>
      <c r="D429" s="3" t="str">
        <f t="shared" si="20"/>
        <v>4</v>
      </c>
      <c r="E429" s="3" t="str">
        <f t="shared" si="21"/>
        <v>46</v>
      </c>
      <c r="F429" s="17" t="s">
        <v>104</v>
      </c>
      <c r="G429" s="18" t="s">
        <v>105</v>
      </c>
      <c r="H429" s="19">
        <v>7600</v>
      </c>
      <c r="I429" s="19">
        <v>0</v>
      </c>
      <c r="J429" s="19">
        <v>7600</v>
      </c>
      <c r="K429" s="19">
        <v>0</v>
      </c>
      <c r="L429" s="9">
        <f t="shared" si="22"/>
        <v>0</v>
      </c>
      <c r="M429" s="19">
        <v>0</v>
      </c>
    </row>
    <row r="430" spans="1:13">
      <c r="A430" s="17" t="s">
        <v>190</v>
      </c>
      <c r="B430" s="17" t="s">
        <v>212</v>
      </c>
      <c r="C430" s="2" t="str">
        <f>VLOOKUP(B430,Hoja1!B:C,2,FALSE)</f>
        <v xml:space="preserve">Fomento del Comercio </v>
      </c>
      <c r="D430" s="3" t="str">
        <f t="shared" si="20"/>
        <v>4</v>
      </c>
      <c r="E430" s="3" t="str">
        <f t="shared" si="21"/>
        <v>46</v>
      </c>
      <c r="F430" s="17" t="s">
        <v>213</v>
      </c>
      <c r="G430" s="18" t="s">
        <v>214</v>
      </c>
      <c r="H430" s="19">
        <v>320000</v>
      </c>
      <c r="I430" s="19">
        <v>0</v>
      </c>
      <c r="J430" s="19">
        <v>320000</v>
      </c>
      <c r="K430" s="19">
        <v>0</v>
      </c>
      <c r="L430" s="9">
        <f t="shared" si="22"/>
        <v>0</v>
      </c>
      <c r="M430" s="19">
        <v>0</v>
      </c>
    </row>
    <row r="431" spans="1:13">
      <c r="A431" s="17" t="s">
        <v>190</v>
      </c>
      <c r="B431" s="17" t="s">
        <v>212</v>
      </c>
      <c r="C431" s="2" t="str">
        <f>VLOOKUP(B431,Hoja1!B:C,2,FALSE)</f>
        <v xml:space="preserve">Fomento del Comercio </v>
      </c>
      <c r="D431" s="3" t="str">
        <f t="shared" si="20"/>
        <v>4</v>
      </c>
      <c r="E431" s="3" t="str">
        <f t="shared" si="21"/>
        <v>48</v>
      </c>
      <c r="F431" s="17" t="s">
        <v>45</v>
      </c>
      <c r="G431" s="18" t="s">
        <v>46</v>
      </c>
      <c r="H431" s="19">
        <v>225000</v>
      </c>
      <c r="I431" s="19">
        <v>0</v>
      </c>
      <c r="J431" s="19">
        <v>225000</v>
      </c>
      <c r="K431" s="19">
        <v>0</v>
      </c>
      <c r="L431" s="9">
        <f t="shared" si="22"/>
        <v>0</v>
      </c>
      <c r="M431" s="19">
        <v>0</v>
      </c>
    </row>
    <row r="432" spans="1:13">
      <c r="A432" s="17" t="s">
        <v>190</v>
      </c>
      <c r="B432" s="17" t="s">
        <v>215</v>
      </c>
      <c r="C432" s="2" t="str">
        <f>VLOOKUP(B432,Hoja1!B:C,2,FALSE)</f>
        <v>Gestión de Recursos Humanos</v>
      </c>
      <c r="D432" s="3" t="str">
        <f t="shared" si="20"/>
        <v>1</v>
      </c>
      <c r="E432" s="3" t="str">
        <f t="shared" si="21"/>
        <v>12</v>
      </c>
      <c r="F432" s="17" t="s">
        <v>48</v>
      </c>
      <c r="G432" s="18" t="s">
        <v>49</v>
      </c>
      <c r="H432" s="19">
        <v>44473</v>
      </c>
      <c r="I432" s="19">
        <v>0</v>
      </c>
      <c r="J432" s="19">
        <v>44473</v>
      </c>
      <c r="K432" s="19">
        <v>12321.65</v>
      </c>
      <c r="L432" s="9">
        <f t="shared" si="22"/>
        <v>0.27705911451892157</v>
      </c>
      <c r="M432" s="19">
        <v>12321.65</v>
      </c>
    </row>
    <row r="433" spans="1:13">
      <c r="A433" s="17" t="s">
        <v>190</v>
      </c>
      <c r="B433" s="17" t="s">
        <v>215</v>
      </c>
      <c r="C433" s="2" t="str">
        <f>VLOOKUP(B433,Hoja1!B:C,2,FALSE)</f>
        <v>Gestión de Recursos Humanos</v>
      </c>
      <c r="D433" s="3" t="str">
        <f t="shared" si="20"/>
        <v>1</v>
      </c>
      <c r="E433" s="3" t="str">
        <f t="shared" si="21"/>
        <v>12</v>
      </c>
      <c r="F433" s="17" t="s">
        <v>50</v>
      </c>
      <c r="G433" s="18" t="s">
        <v>51</v>
      </c>
      <c r="H433" s="19">
        <v>52142</v>
      </c>
      <c r="I433" s="19">
        <v>0</v>
      </c>
      <c r="J433" s="19">
        <v>52142</v>
      </c>
      <c r="K433" s="19">
        <v>14528.55</v>
      </c>
      <c r="L433" s="9">
        <f t="shared" si="22"/>
        <v>0.27863430631736413</v>
      </c>
      <c r="M433" s="19">
        <v>14528.55</v>
      </c>
    </row>
    <row r="434" spans="1:13">
      <c r="A434" s="17" t="s">
        <v>190</v>
      </c>
      <c r="B434" s="17" t="s">
        <v>215</v>
      </c>
      <c r="C434" s="2" t="str">
        <f>VLOOKUP(B434,Hoja1!B:C,2,FALSE)</f>
        <v>Gestión de Recursos Humanos</v>
      </c>
      <c r="D434" s="3" t="str">
        <f t="shared" si="20"/>
        <v>1</v>
      </c>
      <c r="E434" s="3" t="str">
        <f t="shared" si="21"/>
        <v>12</v>
      </c>
      <c r="F434" s="17" t="s">
        <v>17</v>
      </c>
      <c r="G434" s="18" t="s">
        <v>18</v>
      </c>
      <c r="H434" s="19">
        <v>109822</v>
      </c>
      <c r="I434" s="19">
        <v>0</v>
      </c>
      <c r="J434" s="19">
        <v>109822</v>
      </c>
      <c r="K434" s="19">
        <v>31998.12</v>
      </c>
      <c r="L434" s="9">
        <f t="shared" si="22"/>
        <v>0.29136347908433646</v>
      </c>
      <c r="M434" s="19">
        <v>31998.12</v>
      </c>
    </row>
    <row r="435" spans="1:13">
      <c r="A435" s="17" t="s">
        <v>190</v>
      </c>
      <c r="B435" s="17" t="s">
        <v>215</v>
      </c>
      <c r="C435" s="2" t="str">
        <f>VLOOKUP(B435,Hoja1!B:C,2,FALSE)</f>
        <v>Gestión de Recursos Humanos</v>
      </c>
      <c r="D435" s="3" t="str">
        <f t="shared" si="20"/>
        <v>1</v>
      </c>
      <c r="E435" s="3" t="str">
        <f t="shared" si="21"/>
        <v>12</v>
      </c>
      <c r="F435" s="17" t="s">
        <v>52</v>
      </c>
      <c r="G435" s="18" t="s">
        <v>53</v>
      </c>
      <c r="H435" s="19">
        <v>16925</v>
      </c>
      <c r="I435" s="19">
        <v>0</v>
      </c>
      <c r="J435" s="19">
        <v>16925</v>
      </c>
      <c r="K435" s="19">
        <v>4842</v>
      </c>
      <c r="L435" s="9">
        <f t="shared" si="22"/>
        <v>0.28608567208271785</v>
      </c>
      <c r="M435" s="19">
        <v>4842</v>
      </c>
    </row>
    <row r="436" spans="1:13">
      <c r="A436" s="17" t="s">
        <v>190</v>
      </c>
      <c r="B436" s="17" t="s">
        <v>215</v>
      </c>
      <c r="C436" s="2" t="str">
        <f>VLOOKUP(B436,Hoja1!B:C,2,FALSE)</f>
        <v>Gestión de Recursos Humanos</v>
      </c>
      <c r="D436" s="3" t="str">
        <f t="shared" si="20"/>
        <v>1</v>
      </c>
      <c r="E436" s="3" t="str">
        <f t="shared" si="21"/>
        <v>12</v>
      </c>
      <c r="F436" s="17" t="s">
        <v>19</v>
      </c>
      <c r="G436" s="18" t="s">
        <v>20</v>
      </c>
      <c r="H436" s="19">
        <v>69156</v>
      </c>
      <c r="I436" s="19">
        <v>0</v>
      </c>
      <c r="J436" s="19">
        <v>69156</v>
      </c>
      <c r="K436" s="19">
        <v>19699.88</v>
      </c>
      <c r="L436" s="9">
        <f t="shared" si="22"/>
        <v>0.28486147261264388</v>
      </c>
      <c r="M436" s="19">
        <v>19699.88</v>
      </c>
    </row>
    <row r="437" spans="1:13">
      <c r="A437" s="17" t="s">
        <v>190</v>
      </c>
      <c r="B437" s="17" t="s">
        <v>215</v>
      </c>
      <c r="C437" s="2" t="str">
        <f>VLOOKUP(B437,Hoja1!B:C,2,FALSE)</f>
        <v>Gestión de Recursos Humanos</v>
      </c>
      <c r="D437" s="3" t="str">
        <f t="shared" si="20"/>
        <v>1</v>
      </c>
      <c r="E437" s="3" t="str">
        <f t="shared" si="21"/>
        <v>12</v>
      </c>
      <c r="F437" s="17" t="s">
        <v>21</v>
      </c>
      <c r="G437" s="18" t="s">
        <v>22</v>
      </c>
      <c r="H437" s="19">
        <v>137290</v>
      </c>
      <c r="I437" s="19">
        <v>0</v>
      </c>
      <c r="J437" s="19">
        <v>137290</v>
      </c>
      <c r="K437" s="19">
        <v>38269.58</v>
      </c>
      <c r="L437" s="9">
        <f t="shared" si="22"/>
        <v>0.27874994537111225</v>
      </c>
      <c r="M437" s="19">
        <v>38269.58</v>
      </c>
    </row>
    <row r="438" spans="1:13">
      <c r="A438" s="17" t="s">
        <v>190</v>
      </c>
      <c r="B438" s="17" t="s">
        <v>215</v>
      </c>
      <c r="C438" s="2" t="str">
        <f>VLOOKUP(B438,Hoja1!B:C,2,FALSE)</f>
        <v>Gestión de Recursos Humanos</v>
      </c>
      <c r="D438" s="3" t="str">
        <f t="shared" si="20"/>
        <v>1</v>
      </c>
      <c r="E438" s="3" t="str">
        <f t="shared" si="21"/>
        <v>12</v>
      </c>
      <c r="F438" s="17" t="s">
        <v>23</v>
      </c>
      <c r="G438" s="18" t="s">
        <v>24</v>
      </c>
      <c r="H438" s="19">
        <v>312167</v>
      </c>
      <c r="I438" s="19">
        <v>0</v>
      </c>
      <c r="J438" s="19">
        <v>312167</v>
      </c>
      <c r="K438" s="19">
        <v>86727.17</v>
      </c>
      <c r="L438" s="9">
        <f t="shared" si="22"/>
        <v>0.27782299218046752</v>
      </c>
      <c r="M438" s="19">
        <v>86727.17</v>
      </c>
    </row>
    <row r="439" spans="1:13">
      <c r="A439" s="17" t="s">
        <v>190</v>
      </c>
      <c r="B439" s="17" t="s">
        <v>215</v>
      </c>
      <c r="C439" s="2" t="str">
        <f>VLOOKUP(B439,Hoja1!B:C,2,FALSE)</f>
        <v>Gestión de Recursos Humanos</v>
      </c>
      <c r="D439" s="3" t="str">
        <f t="shared" si="20"/>
        <v>1</v>
      </c>
      <c r="E439" s="3" t="str">
        <f t="shared" si="21"/>
        <v>12</v>
      </c>
      <c r="F439" s="17" t="s">
        <v>25</v>
      </c>
      <c r="G439" s="18" t="s">
        <v>26</v>
      </c>
      <c r="H439" s="19">
        <v>33507</v>
      </c>
      <c r="I439" s="19">
        <v>0</v>
      </c>
      <c r="J439" s="19">
        <v>33507</v>
      </c>
      <c r="K439" s="19">
        <v>9118.7199999999993</v>
      </c>
      <c r="L439" s="9">
        <f t="shared" si="22"/>
        <v>0.27214373116065299</v>
      </c>
      <c r="M439" s="19">
        <v>9118.7199999999993</v>
      </c>
    </row>
    <row r="440" spans="1:13">
      <c r="A440" s="17" t="s">
        <v>190</v>
      </c>
      <c r="B440" s="17" t="s">
        <v>215</v>
      </c>
      <c r="C440" s="2" t="str">
        <f>VLOOKUP(B440,Hoja1!B:C,2,FALSE)</f>
        <v>Gestión de Recursos Humanos</v>
      </c>
      <c r="D440" s="3" t="str">
        <f t="shared" si="20"/>
        <v>1</v>
      </c>
      <c r="E440" s="3" t="str">
        <f t="shared" si="21"/>
        <v>15</v>
      </c>
      <c r="F440" s="17" t="s">
        <v>216</v>
      </c>
      <c r="G440" s="18" t="s">
        <v>217</v>
      </c>
      <c r="H440" s="19">
        <v>20000</v>
      </c>
      <c r="I440" s="19">
        <v>0</v>
      </c>
      <c r="J440" s="19">
        <v>20000</v>
      </c>
      <c r="K440" s="19">
        <v>0</v>
      </c>
      <c r="L440" s="9">
        <f t="shared" si="22"/>
        <v>0</v>
      </c>
      <c r="M440" s="19">
        <v>0</v>
      </c>
    </row>
    <row r="441" spans="1:13">
      <c r="A441" s="17" t="s">
        <v>190</v>
      </c>
      <c r="B441" s="17" t="s">
        <v>215</v>
      </c>
      <c r="C441" s="2" t="str">
        <f>VLOOKUP(B441,Hoja1!B:C,2,FALSE)</f>
        <v>Gestión de Recursos Humanos</v>
      </c>
      <c r="D441" s="3" t="str">
        <f t="shared" si="20"/>
        <v>1</v>
      </c>
      <c r="E441" s="3" t="str">
        <f t="shared" si="21"/>
        <v>15</v>
      </c>
      <c r="F441" s="17" t="s">
        <v>75</v>
      </c>
      <c r="G441" s="18" t="s">
        <v>76</v>
      </c>
      <c r="H441" s="19">
        <v>10000</v>
      </c>
      <c r="I441" s="19">
        <v>0</v>
      </c>
      <c r="J441" s="19">
        <v>10000</v>
      </c>
      <c r="K441" s="19">
        <v>121.87</v>
      </c>
      <c r="L441" s="9">
        <f t="shared" si="22"/>
        <v>1.2187E-2</v>
      </c>
      <c r="M441" s="19">
        <v>121.87</v>
      </c>
    </row>
    <row r="442" spans="1:13">
      <c r="A442" s="17" t="s">
        <v>190</v>
      </c>
      <c r="B442" s="17" t="s">
        <v>215</v>
      </c>
      <c r="C442" s="2" t="str">
        <f>VLOOKUP(B442,Hoja1!B:C,2,FALSE)</f>
        <v>Gestión de Recursos Humanos</v>
      </c>
      <c r="D442" s="3" t="str">
        <f t="shared" si="20"/>
        <v>1</v>
      </c>
      <c r="E442" s="3" t="str">
        <f t="shared" si="21"/>
        <v>16</v>
      </c>
      <c r="F442" s="17" t="s">
        <v>218</v>
      </c>
      <c r="G442" s="18" t="s">
        <v>219</v>
      </c>
      <c r="H442" s="19">
        <v>23718273</v>
      </c>
      <c r="I442" s="19">
        <v>-97092</v>
      </c>
      <c r="J442" s="19">
        <v>23621181</v>
      </c>
      <c r="K442" s="19">
        <v>6449342.9400000004</v>
      </c>
      <c r="L442" s="9">
        <f t="shared" si="22"/>
        <v>0.27303219682368973</v>
      </c>
      <c r="M442" s="19">
        <v>4865861.2</v>
      </c>
    </row>
    <row r="443" spans="1:13">
      <c r="A443" s="17" t="s">
        <v>190</v>
      </c>
      <c r="B443" s="17" t="s">
        <v>215</v>
      </c>
      <c r="C443" s="2" t="str">
        <f>VLOOKUP(B443,Hoja1!B:C,2,FALSE)</f>
        <v>Gestión de Recursos Humanos</v>
      </c>
      <c r="D443" s="3" t="str">
        <f t="shared" si="20"/>
        <v>1</v>
      </c>
      <c r="E443" s="3" t="str">
        <f t="shared" si="21"/>
        <v>16</v>
      </c>
      <c r="F443" s="17" t="s">
        <v>220</v>
      </c>
      <c r="G443" s="18" t="s">
        <v>221</v>
      </c>
      <c r="H443" s="19">
        <v>10000</v>
      </c>
      <c r="I443" s="19">
        <v>0</v>
      </c>
      <c r="J443" s="19">
        <v>10000</v>
      </c>
      <c r="K443" s="19">
        <v>0</v>
      </c>
      <c r="L443" s="9">
        <f t="shared" si="22"/>
        <v>0</v>
      </c>
      <c r="M443" s="19">
        <v>0</v>
      </c>
    </row>
    <row r="444" spans="1:13">
      <c r="A444" s="17" t="s">
        <v>190</v>
      </c>
      <c r="B444" s="17" t="s">
        <v>215</v>
      </c>
      <c r="C444" s="2" t="str">
        <f>VLOOKUP(B444,Hoja1!B:C,2,FALSE)</f>
        <v>Gestión de Recursos Humanos</v>
      </c>
      <c r="D444" s="3" t="str">
        <f t="shared" si="20"/>
        <v>1</v>
      </c>
      <c r="E444" s="3" t="str">
        <f t="shared" si="21"/>
        <v>16</v>
      </c>
      <c r="F444" s="17" t="s">
        <v>222</v>
      </c>
      <c r="G444" s="18" t="s">
        <v>223</v>
      </c>
      <c r="H444" s="19">
        <v>5000</v>
      </c>
      <c r="I444" s="19">
        <v>0</v>
      </c>
      <c r="J444" s="19">
        <v>5000</v>
      </c>
      <c r="K444" s="19">
        <v>320.05</v>
      </c>
      <c r="L444" s="9">
        <f t="shared" si="22"/>
        <v>6.4009999999999997E-2</v>
      </c>
      <c r="M444" s="19">
        <v>256.04000000000002</v>
      </c>
    </row>
    <row r="445" spans="1:13">
      <c r="A445" s="17" t="s">
        <v>190</v>
      </c>
      <c r="B445" s="17" t="s">
        <v>215</v>
      </c>
      <c r="C445" s="2" t="str">
        <f>VLOOKUP(B445,Hoja1!B:C,2,FALSE)</f>
        <v>Gestión de Recursos Humanos</v>
      </c>
      <c r="D445" s="3" t="str">
        <f t="shared" si="20"/>
        <v>1</v>
      </c>
      <c r="E445" s="3" t="str">
        <f t="shared" si="21"/>
        <v>16</v>
      </c>
      <c r="F445" s="17" t="s">
        <v>224</v>
      </c>
      <c r="G445" s="18" t="s">
        <v>225</v>
      </c>
      <c r="H445" s="19">
        <v>584000</v>
      </c>
      <c r="I445" s="19">
        <v>0</v>
      </c>
      <c r="J445" s="19">
        <v>584000</v>
      </c>
      <c r="K445" s="19">
        <v>19748.59</v>
      </c>
      <c r="L445" s="9">
        <f t="shared" si="22"/>
        <v>3.3816078767123288E-2</v>
      </c>
      <c r="M445" s="19">
        <v>19748.59</v>
      </c>
    </row>
    <row r="446" spans="1:13">
      <c r="A446" s="17" t="s">
        <v>190</v>
      </c>
      <c r="B446" s="17" t="s">
        <v>215</v>
      </c>
      <c r="C446" s="2" t="str">
        <f>VLOOKUP(B446,Hoja1!B:C,2,FALSE)</f>
        <v>Gestión de Recursos Humanos</v>
      </c>
      <c r="D446" s="3" t="str">
        <f t="shared" si="20"/>
        <v>1</v>
      </c>
      <c r="E446" s="3" t="str">
        <f t="shared" si="21"/>
        <v>16</v>
      </c>
      <c r="F446" s="17" t="s">
        <v>226</v>
      </c>
      <c r="G446" s="18" t="s">
        <v>227</v>
      </c>
      <c r="H446" s="19">
        <v>381000</v>
      </c>
      <c r="I446" s="19">
        <v>0</v>
      </c>
      <c r="J446" s="19">
        <v>381000</v>
      </c>
      <c r="K446" s="19">
        <v>0</v>
      </c>
      <c r="L446" s="9">
        <f t="shared" si="22"/>
        <v>0</v>
      </c>
      <c r="M446" s="19">
        <v>0</v>
      </c>
    </row>
    <row r="447" spans="1:13">
      <c r="A447" s="17" t="s">
        <v>190</v>
      </c>
      <c r="B447" s="17" t="s">
        <v>215</v>
      </c>
      <c r="C447" s="2" t="str">
        <f>VLOOKUP(B447,Hoja1!B:C,2,FALSE)</f>
        <v>Gestión de Recursos Humanos</v>
      </c>
      <c r="D447" s="3" t="str">
        <f t="shared" si="20"/>
        <v>2</v>
      </c>
      <c r="E447" s="3" t="str">
        <f t="shared" si="21"/>
        <v>20</v>
      </c>
      <c r="F447" s="17" t="s">
        <v>180</v>
      </c>
      <c r="G447" s="18" t="s">
        <v>181</v>
      </c>
      <c r="H447" s="19">
        <v>6000</v>
      </c>
      <c r="I447" s="19">
        <v>0</v>
      </c>
      <c r="J447" s="19">
        <v>6000</v>
      </c>
      <c r="K447" s="19">
        <v>0</v>
      </c>
      <c r="L447" s="9">
        <f t="shared" si="22"/>
        <v>0</v>
      </c>
      <c r="M447" s="19">
        <v>0</v>
      </c>
    </row>
    <row r="448" spans="1:13">
      <c r="A448" s="17" t="s">
        <v>190</v>
      </c>
      <c r="B448" s="17" t="s">
        <v>215</v>
      </c>
      <c r="C448" s="2" t="str">
        <f>VLOOKUP(B448,Hoja1!B:C,2,FALSE)</f>
        <v>Gestión de Recursos Humanos</v>
      </c>
      <c r="D448" s="3" t="str">
        <f t="shared" si="20"/>
        <v>2</v>
      </c>
      <c r="E448" s="3" t="str">
        <f t="shared" si="21"/>
        <v>20</v>
      </c>
      <c r="F448" s="17" t="s">
        <v>54</v>
      </c>
      <c r="G448" s="18" t="s">
        <v>55</v>
      </c>
      <c r="H448" s="19">
        <v>2000</v>
      </c>
      <c r="I448" s="19">
        <v>0</v>
      </c>
      <c r="J448" s="19">
        <v>2000</v>
      </c>
      <c r="K448" s="19">
        <v>0</v>
      </c>
      <c r="L448" s="9">
        <f t="shared" si="22"/>
        <v>0</v>
      </c>
      <c r="M448" s="19">
        <v>0</v>
      </c>
    </row>
    <row r="449" spans="1:13">
      <c r="A449" s="17" t="s">
        <v>190</v>
      </c>
      <c r="B449" s="17" t="s">
        <v>215</v>
      </c>
      <c r="C449" s="2" t="str">
        <f>VLOOKUP(B449,Hoja1!B:C,2,FALSE)</f>
        <v>Gestión de Recursos Humanos</v>
      </c>
      <c r="D449" s="3" t="str">
        <f t="shared" si="20"/>
        <v>2</v>
      </c>
      <c r="E449" s="3" t="str">
        <f t="shared" si="21"/>
        <v>21</v>
      </c>
      <c r="F449" s="17" t="s">
        <v>56</v>
      </c>
      <c r="G449" s="18" t="s">
        <v>57</v>
      </c>
      <c r="H449" s="19">
        <v>2000</v>
      </c>
      <c r="I449" s="19">
        <v>0</v>
      </c>
      <c r="J449" s="19">
        <v>2000</v>
      </c>
      <c r="K449" s="19">
        <v>166.45</v>
      </c>
      <c r="L449" s="9">
        <f t="shared" si="22"/>
        <v>8.3224999999999993E-2</v>
      </c>
      <c r="M449" s="19">
        <v>166.45</v>
      </c>
    </row>
    <row r="450" spans="1:13">
      <c r="A450" s="17" t="s">
        <v>190</v>
      </c>
      <c r="B450" s="17" t="s">
        <v>215</v>
      </c>
      <c r="C450" s="2" t="str">
        <f>VLOOKUP(B450,Hoja1!B:C,2,FALSE)</f>
        <v>Gestión de Recursos Humanos</v>
      </c>
      <c r="D450" s="3" t="str">
        <f t="shared" si="20"/>
        <v>2</v>
      </c>
      <c r="E450" s="3" t="str">
        <f t="shared" si="21"/>
        <v>22</v>
      </c>
      <c r="F450" s="17" t="s">
        <v>87</v>
      </c>
      <c r="G450" s="18" t="s">
        <v>88</v>
      </c>
      <c r="H450" s="19">
        <v>9670</v>
      </c>
      <c r="I450" s="19">
        <v>0</v>
      </c>
      <c r="J450" s="19">
        <v>9670</v>
      </c>
      <c r="K450" s="19">
        <v>417.6</v>
      </c>
      <c r="L450" s="9">
        <f t="shared" si="22"/>
        <v>4.3185108583247159E-2</v>
      </c>
      <c r="M450" s="19">
        <v>273.60000000000002</v>
      </c>
    </row>
    <row r="451" spans="1:13">
      <c r="A451" s="17" t="s">
        <v>190</v>
      </c>
      <c r="B451" s="17" t="s">
        <v>215</v>
      </c>
      <c r="C451" s="2" t="str">
        <f>VLOOKUP(B451,Hoja1!B:C,2,FALSE)</f>
        <v>Gestión de Recursos Humanos</v>
      </c>
      <c r="D451" s="3" t="str">
        <f t="shared" ref="D451:D514" si="23">LEFT(F451,1)</f>
        <v>2</v>
      </c>
      <c r="E451" s="3" t="str">
        <f t="shared" ref="E451:E514" si="24">LEFT(F451,2)</f>
        <v>22</v>
      </c>
      <c r="F451" s="17" t="s">
        <v>62</v>
      </c>
      <c r="G451" s="18" t="s">
        <v>63</v>
      </c>
      <c r="H451" s="19">
        <v>1000</v>
      </c>
      <c r="I451" s="19">
        <v>0</v>
      </c>
      <c r="J451" s="19">
        <v>1000</v>
      </c>
      <c r="K451" s="19">
        <v>1033.1199999999999</v>
      </c>
      <c r="L451" s="9">
        <f t="shared" ref="L451:L514" si="25">IF(J451=0," ",K451/J451)</f>
        <v>1.0331199999999998</v>
      </c>
      <c r="M451" s="19">
        <v>1033.1199999999999</v>
      </c>
    </row>
    <row r="452" spans="1:13">
      <c r="A452" s="17" t="s">
        <v>190</v>
      </c>
      <c r="B452" s="17" t="s">
        <v>215</v>
      </c>
      <c r="C452" s="2" t="str">
        <f>VLOOKUP(B452,Hoja1!B:C,2,FALSE)</f>
        <v>Gestión de Recursos Humanos</v>
      </c>
      <c r="D452" s="3" t="str">
        <f t="shared" si="23"/>
        <v>2</v>
      </c>
      <c r="E452" s="3" t="str">
        <f t="shared" si="24"/>
        <v>22</v>
      </c>
      <c r="F452" s="17" t="s">
        <v>95</v>
      </c>
      <c r="G452" s="18" t="s">
        <v>96</v>
      </c>
      <c r="H452" s="19">
        <v>22000</v>
      </c>
      <c r="I452" s="19">
        <v>0</v>
      </c>
      <c r="J452" s="19">
        <v>22000</v>
      </c>
      <c r="K452" s="19">
        <v>1395</v>
      </c>
      <c r="L452" s="9">
        <f t="shared" si="25"/>
        <v>6.3409090909090915E-2</v>
      </c>
      <c r="M452" s="19">
        <v>0</v>
      </c>
    </row>
    <row r="453" spans="1:13">
      <c r="A453" s="17" t="s">
        <v>190</v>
      </c>
      <c r="B453" s="17" t="s">
        <v>215</v>
      </c>
      <c r="C453" s="2" t="str">
        <f>VLOOKUP(B453,Hoja1!B:C,2,FALSE)</f>
        <v>Gestión de Recursos Humanos</v>
      </c>
      <c r="D453" s="3" t="str">
        <f t="shared" si="23"/>
        <v>2</v>
      </c>
      <c r="E453" s="3" t="str">
        <f t="shared" si="24"/>
        <v>23</v>
      </c>
      <c r="F453" s="17" t="s">
        <v>100</v>
      </c>
      <c r="G453" s="18" t="s">
        <v>101</v>
      </c>
      <c r="H453" s="19">
        <v>65000</v>
      </c>
      <c r="I453" s="19">
        <v>0</v>
      </c>
      <c r="J453" s="19">
        <v>65000</v>
      </c>
      <c r="K453" s="19">
        <v>5954.58</v>
      </c>
      <c r="L453" s="9">
        <f t="shared" si="25"/>
        <v>9.1608923076923074E-2</v>
      </c>
      <c r="M453" s="19">
        <v>5954.58</v>
      </c>
    </row>
    <row r="454" spans="1:13">
      <c r="A454" s="17" t="s">
        <v>190</v>
      </c>
      <c r="B454" s="17" t="s">
        <v>215</v>
      </c>
      <c r="C454" s="2" t="str">
        <f>VLOOKUP(B454,Hoja1!B:C,2,FALSE)</f>
        <v>Gestión de Recursos Humanos</v>
      </c>
      <c r="D454" s="3" t="str">
        <f t="shared" si="23"/>
        <v>8</v>
      </c>
      <c r="E454" s="3" t="str">
        <f t="shared" si="24"/>
        <v>83</v>
      </c>
      <c r="F454" s="17" t="s">
        <v>228</v>
      </c>
      <c r="G454" s="18" t="s">
        <v>229</v>
      </c>
      <c r="H454" s="19">
        <v>157000</v>
      </c>
      <c r="I454" s="19">
        <v>0</v>
      </c>
      <c r="J454" s="19">
        <v>157000</v>
      </c>
      <c r="K454" s="19">
        <v>0</v>
      </c>
      <c r="L454" s="9">
        <f t="shared" si="25"/>
        <v>0</v>
      </c>
      <c r="M454" s="19">
        <v>0</v>
      </c>
    </row>
    <row r="455" spans="1:13">
      <c r="A455" s="17" t="s">
        <v>190</v>
      </c>
      <c r="B455" s="17" t="s">
        <v>215</v>
      </c>
      <c r="C455" s="2" t="str">
        <f>VLOOKUP(B455,Hoja1!B:C,2,FALSE)</f>
        <v>Gestión de Recursos Humanos</v>
      </c>
      <c r="D455" s="3" t="str">
        <f t="shared" si="23"/>
        <v>8</v>
      </c>
      <c r="E455" s="3" t="str">
        <f t="shared" si="24"/>
        <v>83</v>
      </c>
      <c r="F455" s="17" t="s">
        <v>230</v>
      </c>
      <c r="G455" s="18" t="s">
        <v>231</v>
      </c>
      <c r="H455" s="19">
        <v>400000</v>
      </c>
      <c r="I455" s="19">
        <v>0</v>
      </c>
      <c r="J455" s="19">
        <v>400000</v>
      </c>
      <c r="K455" s="19">
        <v>18000</v>
      </c>
      <c r="L455" s="9">
        <f t="shared" si="25"/>
        <v>4.4999999999999998E-2</v>
      </c>
      <c r="M455" s="19">
        <v>18000</v>
      </c>
    </row>
    <row r="456" spans="1:13">
      <c r="A456" s="17" t="s">
        <v>190</v>
      </c>
      <c r="B456" s="17" t="s">
        <v>232</v>
      </c>
      <c r="C456" s="2" t="str">
        <f>VLOOKUP(B456,Hoja1!B:C,2,FALSE)</f>
        <v>Innovación y Formación Continua</v>
      </c>
      <c r="D456" s="3" t="str">
        <f t="shared" si="23"/>
        <v>1</v>
      </c>
      <c r="E456" s="3" t="str">
        <f t="shared" si="24"/>
        <v>16</v>
      </c>
      <c r="F456" s="17" t="s">
        <v>233</v>
      </c>
      <c r="G456" s="18" t="s">
        <v>234</v>
      </c>
      <c r="H456" s="19">
        <v>98760</v>
      </c>
      <c r="I456" s="19">
        <v>0</v>
      </c>
      <c r="J456" s="19">
        <v>98760</v>
      </c>
      <c r="K456" s="19">
        <v>0</v>
      </c>
      <c r="L456" s="9">
        <f t="shared" si="25"/>
        <v>0</v>
      </c>
      <c r="M456" s="19">
        <v>0</v>
      </c>
    </row>
    <row r="457" spans="1:13">
      <c r="A457" s="17" t="s">
        <v>190</v>
      </c>
      <c r="B457" s="17" t="s">
        <v>232</v>
      </c>
      <c r="C457" s="2" t="str">
        <f>VLOOKUP(B457,Hoja1!B:C,2,FALSE)</f>
        <v>Innovación y Formación Continua</v>
      </c>
      <c r="D457" s="3" t="str">
        <f t="shared" si="23"/>
        <v>1</v>
      </c>
      <c r="E457" s="3" t="str">
        <f t="shared" si="24"/>
        <v>16</v>
      </c>
      <c r="F457" s="17" t="s">
        <v>224</v>
      </c>
      <c r="G457" s="18" t="s">
        <v>225</v>
      </c>
      <c r="H457" s="19">
        <v>15300</v>
      </c>
      <c r="I457" s="19">
        <v>0</v>
      </c>
      <c r="J457" s="19">
        <v>15300</v>
      </c>
      <c r="K457" s="19">
        <v>3456</v>
      </c>
      <c r="L457" s="9">
        <f t="shared" si="25"/>
        <v>0.22588235294117648</v>
      </c>
      <c r="M457" s="19">
        <v>3456</v>
      </c>
    </row>
    <row r="458" spans="1:13">
      <c r="A458" s="17" t="s">
        <v>190</v>
      </c>
      <c r="B458" s="17" t="s">
        <v>232</v>
      </c>
      <c r="C458" s="2" t="str">
        <f>VLOOKUP(B458,Hoja1!B:C,2,FALSE)</f>
        <v>Innovación y Formación Continua</v>
      </c>
      <c r="D458" s="3" t="str">
        <f t="shared" si="23"/>
        <v>2</v>
      </c>
      <c r="E458" s="3" t="str">
        <f t="shared" si="24"/>
        <v>20</v>
      </c>
      <c r="F458" s="17" t="s">
        <v>54</v>
      </c>
      <c r="G458" s="18" t="s">
        <v>55</v>
      </c>
      <c r="H458" s="19">
        <v>1150</v>
      </c>
      <c r="I458" s="19">
        <v>0</v>
      </c>
      <c r="J458" s="19">
        <v>1150</v>
      </c>
      <c r="K458" s="19">
        <v>213.08</v>
      </c>
      <c r="L458" s="9">
        <f t="shared" si="25"/>
        <v>0.18528695652173915</v>
      </c>
      <c r="M458" s="19">
        <v>213.08</v>
      </c>
    </row>
    <row r="459" spans="1:13">
      <c r="A459" s="17" t="s">
        <v>190</v>
      </c>
      <c r="B459" s="17" t="s">
        <v>232</v>
      </c>
      <c r="C459" s="2" t="str">
        <f>VLOOKUP(B459,Hoja1!B:C,2,FALSE)</f>
        <v>Innovación y Formación Continua</v>
      </c>
      <c r="D459" s="3" t="str">
        <f t="shared" si="23"/>
        <v>2</v>
      </c>
      <c r="E459" s="3" t="str">
        <f t="shared" si="24"/>
        <v>21</v>
      </c>
      <c r="F459" s="17" t="s">
        <v>56</v>
      </c>
      <c r="G459" s="18" t="s">
        <v>57</v>
      </c>
      <c r="H459" s="19">
        <v>2500</v>
      </c>
      <c r="I459" s="19">
        <v>0</v>
      </c>
      <c r="J459" s="19">
        <v>2500</v>
      </c>
      <c r="K459" s="19">
        <v>170.53</v>
      </c>
      <c r="L459" s="9">
        <f t="shared" si="25"/>
        <v>6.8211999999999995E-2</v>
      </c>
      <c r="M459" s="19">
        <v>95.01</v>
      </c>
    </row>
    <row r="460" spans="1:13">
      <c r="A460" s="17" t="s">
        <v>190</v>
      </c>
      <c r="B460" s="17" t="s">
        <v>232</v>
      </c>
      <c r="C460" s="2" t="str">
        <f>VLOOKUP(B460,Hoja1!B:C,2,FALSE)</f>
        <v>Innovación y Formación Continua</v>
      </c>
      <c r="D460" s="3" t="str">
        <f t="shared" si="23"/>
        <v>2</v>
      </c>
      <c r="E460" s="3" t="str">
        <f t="shared" si="24"/>
        <v>22</v>
      </c>
      <c r="F460" s="17" t="s">
        <v>62</v>
      </c>
      <c r="G460" s="18" t="s">
        <v>63</v>
      </c>
      <c r="H460" s="19">
        <v>2044</v>
      </c>
      <c r="I460" s="19">
        <v>0</v>
      </c>
      <c r="J460" s="19">
        <v>2044</v>
      </c>
      <c r="K460" s="19">
        <v>1911.8</v>
      </c>
      <c r="L460" s="9">
        <f t="shared" si="25"/>
        <v>0.93532289628180032</v>
      </c>
      <c r="M460" s="19">
        <v>1911.8</v>
      </c>
    </row>
    <row r="461" spans="1:13">
      <c r="A461" s="17" t="s">
        <v>190</v>
      </c>
      <c r="B461" s="17" t="s">
        <v>232</v>
      </c>
      <c r="C461" s="2" t="str">
        <f>VLOOKUP(B461,Hoja1!B:C,2,FALSE)</f>
        <v>Innovación y Formación Continua</v>
      </c>
      <c r="D461" s="3" t="str">
        <f t="shared" si="23"/>
        <v>2</v>
      </c>
      <c r="E461" s="3" t="str">
        <f t="shared" si="24"/>
        <v>22</v>
      </c>
      <c r="F461" s="17" t="s">
        <v>64</v>
      </c>
      <c r="G461" s="18" t="s">
        <v>65</v>
      </c>
      <c r="H461" s="19">
        <v>3413</v>
      </c>
      <c r="I461" s="19">
        <v>0</v>
      </c>
      <c r="J461" s="19">
        <v>3413</v>
      </c>
      <c r="K461" s="19">
        <v>1458.93</v>
      </c>
      <c r="L461" s="9">
        <f t="shared" si="25"/>
        <v>0.42746264283621449</v>
      </c>
      <c r="M461" s="19">
        <v>1458.93</v>
      </c>
    </row>
    <row r="462" spans="1:13">
      <c r="A462" s="17" t="s">
        <v>190</v>
      </c>
      <c r="B462" s="17" t="s">
        <v>232</v>
      </c>
      <c r="C462" s="2" t="str">
        <f>VLOOKUP(B462,Hoja1!B:C,2,FALSE)</f>
        <v>Innovación y Formación Continua</v>
      </c>
      <c r="D462" s="3" t="str">
        <f t="shared" si="23"/>
        <v>2</v>
      </c>
      <c r="E462" s="3" t="str">
        <f t="shared" si="24"/>
        <v>23</v>
      </c>
      <c r="F462" s="17" t="s">
        <v>39</v>
      </c>
      <c r="G462" s="18" t="s">
        <v>40</v>
      </c>
      <c r="H462" s="19">
        <v>4000</v>
      </c>
      <c r="I462" s="19">
        <v>0</v>
      </c>
      <c r="J462" s="19">
        <v>4000</v>
      </c>
      <c r="K462" s="19">
        <v>0</v>
      </c>
      <c r="L462" s="9">
        <f t="shared" si="25"/>
        <v>0</v>
      </c>
      <c r="M462" s="19">
        <v>0</v>
      </c>
    </row>
    <row r="463" spans="1:13">
      <c r="A463" s="17" t="s">
        <v>190</v>
      </c>
      <c r="B463" s="17" t="s">
        <v>232</v>
      </c>
      <c r="C463" s="2" t="str">
        <f>VLOOKUP(B463,Hoja1!B:C,2,FALSE)</f>
        <v>Innovación y Formación Continua</v>
      </c>
      <c r="D463" s="3" t="str">
        <f t="shared" si="23"/>
        <v>2</v>
      </c>
      <c r="E463" s="3" t="str">
        <f t="shared" si="24"/>
        <v>23</v>
      </c>
      <c r="F463" s="17" t="s">
        <v>43</v>
      </c>
      <c r="G463" s="18" t="s">
        <v>44</v>
      </c>
      <c r="H463" s="19">
        <v>4000</v>
      </c>
      <c r="I463" s="19">
        <v>0</v>
      </c>
      <c r="J463" s="19">
        <v>4000</v>
      </c>
      <c r="K463" s="19">
        <v>0</v>
      </c>
      <c r="L463" s="9">
        <f t="shared" si="25"/>
        <v>0</v>
      </c>
      <c r="M463" s="19">
        <v>0</v>
      </c>
    </row>
    <row r="464" spans="1:13">
      <c r="A464" s="17" t="s">
        <v>190</v>
      </c>
      <c r="B464" s="17" t="s">
        <v>232</v>
      </c>
      <c r="C464" s="2" t="str">
        <f>VLOOKUP(B464,Hoja1!B:C,2,FALSE)</f>
        <v>Innovación y Formación Continua</v>
      </c>
      <c r="D464" s="3" t="str">
        <f t="shared" si="23"/>
        <v>2</v>
      </c>
      <c r="E464" s="3" t="str">
        <f t="shared" si="24"/>
        <v>23</v>
      </c>
      <c r="F464" s="17" t="s">
        <v>100</v>
      </c>
      <c r="G464" s="18" t="s">
        <v>101</v>
      </c>
      <c r="H464" s="19">
        <v>4500</v>
      </c>
      <c r="I464" s="19">
        <v>0</v>
      </c>
      <c r="J464" s="19">
        <v>4500</v>
      </c>
      <c r="K464" s="19">
        <v>0</v>
      </c>
      <c r="L464" s="9">
        <f t="shared" si="25"/>
        <v>0</v>
      </c>
      <c r="M464" s="19">
        <v>0</v>
      </c>
    </row>
    <row r="465" spans="1:13">
      <c r="A465" s="17" t="s">
        <v>190</v>
      </c>
      <c r="B465" s="17" t="s">
        <v>235</v>
      </c>
      <c r="C465" s="2" t="str">
        <f>VLOOKUP(B465,Hoja1!B:C,2,FALSE)</f>
        <v>Dirección del Área de Hacienda</v>
      </c>
      <c r="D465" s="3" t="str">
        <f t="shared" si="23"/>
        <v>1</v>
      </c>
      <c r="E465" s="3" t="str">
        <f t="shared" si="24"/>
        <v>12</v>
      </c>
      <c r="F465" s="17" t="s">
        <v>48</v>
      </c>
      <c r="G465" s="18" t="s">
        <v>49</v>
      </c>
      <c r="H465" s="19">
        <v>148242</v>
      </c>
      <c r="I465" s="19">
        <v>0</v>
      </c>
      <c r="J465" s="19">
        <v>148242</v>
      </c>
      <c r="K465" s="19">
        <v>29897.95</v>
      </c>
      <c r="L465" s="9">
        <f t="shared" si="25"/>
        <v>0.20168339606859056</v>
      </c>
      <c r="M465" s="19">
        <v>29897.95</v>
      </c>
    </row>
    <row r="466" spans="1:13">
      <c r="A466" s="17" t="s">
        <v>190</v>
      </c>
      <c r="B466" s="17" t="s">
        <v>235</v>
      </c>
      <c r="C466" s="2" t="str">
        <f>VLOOKUP(B466,Hoja1!B:C,2,FALSE)</f>
        <v>Dirección del Área de Hacienda</v>
      </c>
      <c r="D466" s="3" t="str">
        <f t="shared" si="23"/>
        <v>1</v>
      </c>
      <c r="E466" s="3" t="str">
        <f t="shared" si="24"/>
        <v>12</v>
      </c>
      <c r="F466" s="17" t="s">
        <v>17</v>
      </c>
      <c r="G466" s="18" t="s">
        <v>18</v>
      </c>
      <c r="H466" s="19">
        <v>39935</v>
      </c>
      <c r="I466" s="19">
        <v>0</v>
      </c>
      <c r="J466" s="19">
        <v>39935</v>
      </c>
      <c r="K466" s="19">
        <v>11635.68</v>
      </c>
      <c r="L466" s="9">
        <f t="shared" si="25"/>
        <v>0.29136546888694131</v>
      </c>
      <c r="M466" s="19">
        <v>11635.68</v>
      </c>
    </row>
    <row r="467" spans="1:13">
      <c r="A467" s="17" t="s">
        <v>190</v>
      </c>
      <c r="B467" s="17" t="s">
        <v>235</v>
      </c>
      <c r="C467" s="2" t="str">
        <f>VLOOKUP(B467,Hoja1!B:C,2,FALSE)</f>
        <v>Dirección del Área de Hacienda</v>
      </c>
      <c r="D467" s="3" t="str">
        <f t="shared" si="23"/>
        <v>1</v>
      </c>
      <c r="E467" s="3" t="str">
        <f t="shared" si="24"/>
        <v>12</v>
      </c>
      <c r="F467" s="17" t="s">
        <v>52</v>
      </c>
      <c r="G467" s="18" t="s">
        <v>53</v>
      </c>
      <c r="H467" s="19">
        <v>8462</v>
      </c>
      <c r="I467" s="19">
        <v>0</v>
      </c>
      <c r="J467" s="19">
        <v>8462</v>
      </c>
      <c r="K467" s="19">
        <v>2421</v>
      </c>
      <c r="L467" s="9">
        <f t="shared" si="25"/>
        <v>0.28610257622311508</v>
      </c>
      <c r="M467" s="19">
        <v>2421</v>
      </c>
    </row>
    <row r="468" spans="1:13">
      <c r="A468" s="17" t="s">
        <v>190</v>
      </c>
      <c r="B468" s="17" t="s">
        <v>235</v>
      </c>
      <c r="C468" s="2" t="str">
        <f>VLOOKUP(B468,Hoja1!B:C,2,FALSE)</f>
        <v>Dirección del Área de Hacienda</v>
      </c>
      <c r="D468" s="3" t="str">
        <f t="shared" si="23"/>
        <v>1</v>
      </c>
      <c r="E468" s="3" t="str">
        <f t="shared" si="24"/>
        <v>12</v>
      </c>
      <c r="F468" s="17" t="s">
        <v>19</v>
      </c>
      <c r="G468" s="18" t="s">
        <v>20</v>
      </c>
      <c r="H468" s="19">
        <v>52411</v>
      </c>
      <c r="I468" s="19">
        <v>0</v>
      </c>
      <c r="J468" s="19">
        <v>52411</v>
      </c>
      <c r="K468" s="19">
        <v>14993.86</v>
      </c>
      <c r="L468" s="9">
        <f t="shared" si="25"/>
        <v>0.28608231096525538</v>
      </c>
      <c r="M468" s="19">
        <v>14993.86</v>
      </c>
    </row>
    <row r="469" spans="1:13">
      <c r="A469" s="17" t="s">
        <v>190</v>
      </c>
      <c r="B469" s="17" t="s">
        <v>235</v>
      </c>
      <c r="C469" s="2" t="str">
        <f>VLOOKUP(B469,Hoja1!B:C,2,FALSE)</f>
        <v>Dirección del Área de Hacienda</v>
      </c>
      <c r="D469" s="3" t="str">
        <f t="shared" si="23"/>
        <v>1</v>
      </c>
      <c r="E469" s="3" t="str">
        <f t="shared" si="24"/>
        <v>12</v>
      </c>
      <c r="F469" s="17" t="s">
        <v>21</v>
      </c>
      <c r="G469" s="18" t="s">
        <v>22</v>
      </c>
      <c r="H469" s="19">
        <v>148873</v>
      </c>
      <c r="I469" s="19">
        <v>0</v>
      </c>
      <c r="J469" s="19">
        <v>148873</v>
      </c>
      <c r="K469" s="19">
        <v>32008.66</v>
      </c>
      <c r="L469" s="9">
        <f t="shared" si="25"/>
        <v>0.21500648203502315</v>
      </c>
      <c r="M469" s="19">
        <v>32008.66</v>
      </c>
    </row>
    <row r="470" spans="1:13">
      <c r="A470" s="17" t="s">
        <v>190</v>
      </c>
      <c r="B470" s="17" t="s">
        <v>235</v>
      </c>
      <c r="C470" s="2" t="str">
        <f>VLOOKUP(B470,Hoja1!B:C,2,FALSE)</f>
        <v>Dirección del Área de Hacienda</v>
      </c>
      <c r="D470" s="3" t="str">
        <f t="shared" si="23"/>
        <v>1</v>
      </c>
      <c r="E470" s="3" t="str">
        <f t="shared" si="24"/>
        <v>12</v>
      </c>
      <c r="F470" s="17" t="s">
        <v>23</v>
      </c>
      <c r="G470" s="18" t="s">
        <v>24</v>
      </c>
      <c r="H470" s="19">
        <v>351004</v>
      </c>
      <c r="I470" s="19">
        <v>0</v>
      </c>
      <c r="J470" s="19">
        <v>351004</v>
      </c>
      <c r="K470" s="19">
        <v>74051.600000000006</v>
      </c>
      <c r="L470" s="9">
        <f t="shared" si="25"/>
        <v>0.21097081514740573</v>
      </c>
      <c r="M470" s="19">
        <v>74051.600000000006</v>
      </c>
    </row>
    <row r="471" spans="1:13">
      <c r="A471" s="17" t="s">
        <v>190</v>
      </c>
      <c r="B471" s="17" t="s">
        <v>235</v>
      </c>
      <c r="C471" s="2" t="str">
        <f>VLOOKUP(B471,Hoja1!B:C,2,FALSE)</f>
        <v>Dirección del Área de Hacienda</v>
      </c>
      <c r="D471" s="3" t="str">
        <f t="shared" si="23"/>
        <v>1</v>
      </c>
      <c r="E471" s="3" t="str">
        <f t="shared" si="24"/>
        <v>12</v>
      </c>
      <c r="F471" s="17" t="s">
        <v>25</v>
      </c>
      <c r="G471" s="18" t="s">
        <v>26</v>
      </c>
      <c r="H471" s="19">
        <v>26973</v>
      </c>
      <c r="I471" s="19">
        <v>0</v>
      </c>
      <c r="J471" s="19">
        <v>26973</v>
      </c>
      <c r="K471" s="19">
        <v>6679.49</v>
      </c>
      <c r="L471" s="9">
        <f t="shared" si="25"/>
        <v>0.24763615467319169</v>
      </c>
      <c r="M471" s="19">
        <v>6679.49</v>
      </c>
    </row>
    <row r="472" spans="1:13">
      <c r="A472" s="17" t="s">
        <v>190</v>
      </c>
      <c r="B472" s="17" t="s">
        <v>235</v>
      </c>
      <c r="C472" s="2" t="str">
        <f>VLOOKUP(B472,Hoja1!B:C,2,FALSE)</f>
        <v>Dirección del Área de Hacienda</v>
      </c>
      <c r="D472" s="3" t="str">
        <f t="shared" si="23"/>
        <v>1</v>
      </c>
      <c r="E472" s="3" t="str">
        <f t="shared" si="24"/>
        <v>13</v>
      </c>
      <c r="F472" s="17" t="s">
        <v>73</v>
      </c>
      <c r="G472" s="18" t="s">
        <v>74</v>
      </c>
      <c r="H472" s="19">
        <v>62421</v>
      </c>
      <c r="I472" s="19">
        <v>0</v>
      </c>
      <c r="J472" s="19">
        <v>62421</v>
      </c>
      <c r="K472" s="19">
        <v>0</v>
      </c>
      <c r="L472" s="9">
        <f t="shared" si="25"/>
        <v>0</v>
      </c>
      <c r="M472" s="19">
        <v>0</v>
      </c>
    </row>
    <row r="473" spans="1:13">
      <c r="A473" s="17" t="s">
        <v>190</v>
      </c>
      <c r="B473" s="17" t="s">
        <v>235</v>
      </c>
      <c r="C473" s="2" t="str">
        <f>VLOOKUP(B473,Hoja1!B:C,2,FALSE)</f>
        <v>Dirección del Área de Hacienda</v>
      </c>
      <c r="D473" s="3" t="str">
        <f t="shared" si="23"/>
        <v>2</v>
      </c>
      <c r="E473" s="3" t="str">
        <f t="shared" si="24"/>
        <v>21</v>
      </c>
      <c r="F473" s="17" t="s">
        <v>56</v>
      </c>
      <c r="G473" s="18" t="s">
        <v>57</v>
      </c>
      <c r="H473" s="19">
        <v>3000</v>
      </c>
      <c r="I473" s="19">
        <v>0</v>
      </c>
      <c r="J473" s="19">
        <v>3000</v>
      </c>
      <c r="K473" s="19">
        <v>610.55999999999995</v>
      </c>
      <c r="L473" s="9">
        <f t="shared" si="25"/>
        <v>0.20351999999999998</v>
      </c>
      <c r="M473" s="19">
        <v>388.57</v>
      </c>
    </row>
    <row r="474" spans="1:13">
      <c r="A474" s="17" t="s">
        <v>190</v>
      </c>
      <c r="B474" s="17" t="s">
        <v>235</v>
      </c>
      <c r="C474" s="2" t="str">
        <f>VLOOKUP(B474,Hoja1!B:C,2,FALSE)</f>
        <v>Dirección del Área de Hacienda</v>
      </c>
      <c r="D474" s="3" t="str">
        <f t="shared" si="23"/>
        <v>2</v>
      </c>
      <c r="E474" s="3" t="str">
        <f t="shared" si="24"/>
        <v>22</v>
      </c>
      <c r="F474" s="17" t="s">
        <v>95</v>
      </c>
      <c r="G474" s="18" t="s">
        <v>96</v>
      </c>
      <c r="H474" s="19">
        <v>200000</v>
      </c>
      <c r="I474" s="19">
        <v>100000</v>
      </c>
      <c r="J474" s="19">
        <v>300000</v>
      </c>
      <c r="K474" s="19">
        <v>0</v>
      </c>
      <c r="L474" s="9">
        <f t="shared" si="25"/>
        <v>0</v>
      </c>
      <c r="M474" s="19">
        <v>0</v>
      </c>
    </row>
    <row r="475" spans="1:13">
      <c r="A475" s="17" t="s">
        <v>190</v>
      </c>
      <c r="B475" s="17" t="s">
        <v>236</v>
      </c>
      <c r="C475" s="2" t="str">
        <f>VLOOKUP(B475,Hoja1!B:C,2,FALSE)</f>
        <v>Imprevistos y contingencias de ejecución</v>
      </c>
      <c r="D475" s="3" t="str">
        <f t="shared" si="23"/>
        <v>5</v>
      </c>
      <c r="E475" s="3" t="str">
        <f t="shared" si="24"/>
        <v>50</v>
      </c>
      <c r="F475" s="17" t="s">
        <v>237</v>
      </c>
      <c r="G475" s="18" t="s">
        <v>238</v>
      </c>
      <c r="H475" s="19">
        <v>600000</v>
      </c>
      <c r="I475" s="19">
        <v>-600000</v>
      </c>
      <c r="J475" s="19">
        <v>0</v>
      </c>
      <c r="K475" s="19">
        <v>0</v>
      </c>
      <c r="L475" s="9" t="str">
        <f t="shared" si="25"/>
        <v xml:space="preserve"> </v>
      </c>
      <c r="M475" s="19">
        <v>0</v>
      </c>
    </row>
    <row r="476" spans="1:13">
      <c r="A476" s="17" t="s">
        <v>190</v>
      </c>
      <c r="B476" s="17" t="s">
        <v>239</v>
      </c>
      <c r="C476" s="2" t="str">
        <f>VLOOKUP(B476,Hoja1!B:C,2,FALSE)</f>
        <v>Planificación Económico-financiera</v>
      </c>
      <c r="D476" s="3" t="str">
        <f t="shared" si="23"/>
        <v>1</v>
      </c>
      <c r="E476" s="3" t="str">
        <f t="shared" si="24"/>
        <v>12</v>
      </c>
      <c r="F476" s="17" t="s">
        <v>48</v>
      </c>
      <c r="G476" s="18" t="s">
        <v>49</v>
      </c>
      <c r="H476" s="19">
        <v>59297</v>
      </c>
      <c r="I476" s="19">
        <v>0</v>
      </c>
      <c r="J476" s="19">
        <v>59297</v>
      </c>
      <c r="K476" s="19">
        <v>15794.12</v>
      </c>
      <c r="L476" s="9">
        <f t="shared" si="25"/>
        <v>0.26635613943369818</v>
      </c>
      <c r="M476" s="19">
        <v>15794.12</v>
      </c>
    </row>
    <row r="477" spans="1:13">
      <c r="A477" s="17" t="s">
        <v>190</v>
      </c>
      <c r="B477" s="17" t="s">
        <v>239</v>
      </c>
      <c r="C477" s="2" t="str">
        <f>VLOOKUP(B477,Hoja1!B:C,2,FALSE)</f>
        <v>Planificación Económico-financiera</v>
      </c>
      <c r="D477" s="3" t="str">
        <f t="shared" si="23"/>
        <v>1</v>
      </c>
      <c r="E477" s="3" t="str">
        <f t="shared" si="24"/>
        <v>12</v>
      </c>
      <c r="F477" s="17" t="s">
        <v>17</v>
      </c>
      <c r="G477" s="18" t="s">
        <v>18</v>
      </c>
      <c r="H477" s="19">
        <v>49919</v>
      </c>
      <c r="I477" s="19">
        <v>0</v>
      </c>
      <c r="J477" s="19">
        <v>49919</v>
      </c>
      <c r="K477" s="19">
        <v>11126.62</v>
      </c>
      <c r="L477" s="9">
        <f t="shared" si="25"/>
        <v>0.22289348744966847</v>
      </c>
      <c r="M477" s="19">
        <v>11126.62</v>
      </c>
    </row>
    <row r="478" spans="1:13">
      <c r="A478" s="17" t="s">
        <v>190</v>
      </c>
      <c r="B478" s="17" t="s">
        <v>239</v>
      </c>
      <c r="C478" s="2" t="str">
        <f>VLOOKUP(B478,Hoja1!B:C,2,FALSE)</f>
        <v>Planificación Económico-financiera</v>
      </c>
      <c r="D478" s="3" t="str">
        <f t="shared" si="23"/>
        <v>1</v>
      </c>
      <c r="E478" s="3" t="str">
        <f t="shared" si="24"/>
        <v>12</v>
      </c>
      <c r="F478" s="17" t="s">
        <v>19</v>
      </c>
      <c r="G478" s="18" t="s">
        <v>20</v>
      </c>
      <c r="H478" s="19">
        <v>29304</v>
      </c>
      <c r="I478" s="19">
        <v>0</v>
      </c>
      <c r="J478" s="19">
        <v>29304</v>
      </c>
      <c r="K478" s="19">
        <v>7761.09</v>
      </c>
      <c r="L478" s="9">
        <f t="shared" si="25"/>
        <v>0.2648474610974611</v>
      </c>
      <c r="M478" s="19">
        <v>7761.09</v>
      </c>
    </row>
    <row r="479" spans="1:13">
      <c r="A479" s="17" t="s">
        <v>190</v>
      </c>
      <c r="B479" s="17" t="s">
        <v>239</v>
      </c>
      <c r="C479" s="2" t="str">
        <f>VLOOKUP(B479,Hoja1!B:C,2,FALSE)</f>
        <v>Planificación Económico-financiera</v>
      </c>
      <c r="D479" s="3" t="str">
        <f t="shared" si="23"/>
        <v>1</v>
      </c>
      <c r="E479" s="3" t="str">
        <f t="shared" si="24"/>
        <v>12</v>
      </c>
      <c r="F479" s="17" t="s">
        <v>21</v>
      </c>
      <c r="G479" s="18" t="s">
        <v>22</v>
      </c>
      <c r="H479" s="19">
        <v>66911</v>
      </c>
      <c r="I479" s="19">
        <v>0</v>
      </c>
      <c r="J479" s="19">
        <v>66911</v>
      </c>
      <c r="K479" s="19">
        <v>15806.87</v>
      </c>
      <c r="L479" s="9">
        <f t="shared" si="25"/>
        <v>0.23623724051351797</v>
      </c>
      <c r="M479" s="19">
        <v>15806.87</v>
      </c>
    </row>
    <row r="480" spans="1:13">
      <c r="A480" s="17" t="s">
        <v>190</v>
      </c>
      <c r="B480" s="17" t="s">
        <v>239</v>
      </c>
      <c r="C480" s="2" t="str">
        <f>VLOOKUP(B480,Hoja1!B:C,2,FALSE)</f>
        <v>Planificación Económico-financiera</v>
      </c>
      <c r="D480" s="3" t="str">
        <f t="shared" si="23"/>
        <v>1</v>
      </c>
      <c r="E480" s="3" t="str">
        <f t="shared" si="24"/>
        <v>12</v>
      </c>
      <c r="F480" s="17" t="s">
        <v>23</v>
      </c>
      <c r="G480" s="18" t="s">
        <v>24</v>
      </c>
      <c r="H480" s="19">
        <v>158439</v>
      </c>
      <c r="I480" s="19">
        <v>0</v>
      </c>
      <c r="J480" s="19">
        <v>158439</v>
      </c>
      <c r="K480" s="19">
        <v>43255.71</v>
      </c>
      <c r="L480" s="9">
        <f t="shared" si="25"/>
        <v>0.27301175846855885</v>
      </c>
      <c r="M480" s="19">
        <v>43255.71</v>
      </c>
    </row>
    <row r="481" spans="1:13">
      <c r="A481" s="17" t="s">
        <v>190</v>
      </c>
      <c r="B481" s="17" t="s">
        <v>239</v>
      </c>
      <c r="C481" s="2" t="str">
        <f>VLOOKUP(B481,Hoja1!B:C,2,FALSE)</f>
        <v>Planificación Económico-financiera</v>
      </c>
      <c r="D481" s="3" t="str">
        <f t="shared" si="23"/>
        <v>1</v>
      </c>
      <c r="E481" s="3" t="str">
        <f t="shared" si="24"/>
        <v>12</v>
      </c>
      <c r="F481" s="17" t="s">
        <v>25</v>
      </c>
      <c r="G481" s="18" t="s">
        <v>26</v>
      </c>
      <c r="H481" s="19">
        <v>14614</v>
      </c>
      <c r="I481" s="19">
        <v>0</v>
      </c>
      <c r="J481" s="19">
        <v>14614</v>
      </c>
      <c r="K481" s="19">
        <v>3410.56</v>
      </c>
      <c r="L481" s="9">
        <f t="shared" si="25"/>
        <v>0.23337621458875052</v>
      </c>
      <c r="M481" s="19">
        <v>3410.56</v>
      </c>
    </row>
    <row r="482" spans="1:13">
      <c r="A482" s="17" t="s">
        <v>190</v>
      </c>
      <c r="B482" s="17" t="s">
        <v>239</v>
      </c>
      <c r="C482" s="2" t="str">
        <f>VLOOKUP(B482,Hoja1!B:C,2,FALSE)</f>
        <v>Planificación Económico-financiera</v>
      </c>
      <c r="D482" s="3" t="str">
        <f t="shared" si="23"/>
        <v>1</v>
      </c>
      <c r="E482" s="3" t="str">
        <f t="shared" si="24"/>
        <v>13</v>
      </c>
      <c r="F482" s="17" t="s">
        <v>69</v>
      </c>
      <c r="G482" s="18" t="s">
        <v>11</v>
      </c>
      <c r="H482" s="19">
        <v>27913</v>
      </c>
      <c r="I482" s="19">
        <v>0</v>
      </c>
      <c r="J482" s="19">
        <v>27913</v>
      </c>
      <c r="K482" s="19">
        <v>7975.16</v>
      </c>
      <c r="L482" s="9">
        <f t="shared" si="25"/>
        <v>0.28571489986744525</v>
      </c>
      <c r="M482" s="19">
        <v>7975.16</v>
      </c>
    </row>
    <row r="483" spans="1:13">
      <c r="A483" s="17" t="s">
        <v>190</v>
      </c>
      <c r="B483" s="17" t="s">
        <v>239</v>
      </c>
      <c r="C483" s="2" t="str">
        <f>VLOOKUP(B483,Hoja1!B:C,2,FALSE)</f>
        <v>Planificación Económico-financiera</v>
      </c>
      <c r="D483" s="3" t="str">
        <f t="shared" si="23"/>
        <v>1</v>
      </c>
      <c r="E483" s="3" t="str">
        <f t="shared" si="24"/>
        <v>13</v>
      </c>
      <c r="F483" s="17" t="s">
        <v>72</v>
      </c>
      <c r="G483" s="18" t="s">
        <v>13</v>
      </c>
      <c r="H483" s="19">
        <v>26997</v>
      </c>
      <c r="I483" s="19">
        <v>0</v>
      </c>
      <c r="J483" s="19">
        <v>26997</v>
      </c>
      <c r="K483" s="19">
        <v>8262.7800000000007</v>
      </c>
      <c r="L483" s="9">
        <f t="shared" si="25"/>
        <v>0.30606289587731972</v>
      </c>
      <c r="M483" s="19">
        <v>8262.7800000000007</v>
      </c>
    </row>
    <row r="484" spans="1:13">
      <c r="A484" s="17" t="s">
        <v>190</v>
      </c>
      <c r="B484" s="17" t="s">
        <v>239</v>
      </c>
      <c r="C484" s="2" t="str">
        <f>VLOOKUP(B484,Hoja1!B:C,2,FALSE)</f>
        <v>Planificación Económico-financiera</v>
      </c>
      <c r="D484" s="3" t="str">
        <f t="shared" si="23"/>
        <v>2</v>
      </c>
      <c r="E484" s="3" t="str">
        <f t="shared" si="24"/>
        <v>20</v>
      </c>
      <c r="F484" s="17" t="s">
        <v>54</v>
      </c>
      <c r="G484" s="18" t="s">
        <v>55</v>
      </c>
      <c r="H484" s="19">
        <v>5000</v>
      </c>
      <c r="I484" s="19">
        <v>0</v>
      </c>
      <c r="J484" s="19">
        <v>5000</v>
      </c>
      <c r="K484" s="19">
        <v>822.56</v>
      </c>
      <c r="L484" s="9">
        <f t="shared" si="25"/>
        <v>0.16451199999999999</v>
      </c>
      <c r="M484" s="19">
        <v>600.27</v>
      </c>
    </row>
    <row r="485" spans="1:13">
      <c r="A485" s="17" t="s">
        <v>190</v>
      </c>
      <c r="B485" s="17" t="s">
        <v>239</v>
      </c>
      <c r="C485" s="2" t="str">
        <f>VLOOKUP(B485,Hoja1!B:C,2,FALSE)</f>
        <v>Planificación Económico-financiera</v>
      </c>
      <c r="D485" s="3" t="str">
        <f t="shared" si="23"/>
        <v>2</v>
      </c>
      <c r="E485" s="3" t="str">
        <f t="shared" si="24"/>
        <v>21</v>
      </c>
      <c r="F485" s="17" t="s">
        <v>56</v>
      </c>
      <c r="G485" s="18" t="s">
        <v>57</v>
      </c>
      <c r="H485" s="19">
        <v>600</v>
      </c>
      <c r="I485" s="19">
        <v>0</v>
      </c>
      <c r="J485" s="19">
        <v>600</v>
      </c>
      <c r="K485" s="19">
        <v>0</v>
      </c>
      <c r="L485" s="9">
        <f t="shared" si="25"/>
        <v>0</v>
      </c>
      <c r="M485" s="19">
        <v>0</v>
      </c>
    </row>
    <row r="486" spans="1:13">
      <c r="A486" s="17" t="s">
        <v>190</v>
      </c>
      <c r="B486" s="17" t="s">
        <v>239</v>
      </c>
      <c r="C486" s="2" t="str">
        <f>VLOOKUP(B486,Hoja1!B:C,2,FALSE)</f>
        <v>Planificación Económico-financiera</v>
      </c>
      <c r="D486" s="3" t="str">
        <f t="shared" si="23"/>
        <v>2</v>
      </c>
      <c r="E486" s="3" t="str">
        <f t="shared" si="24"/>
        <v>22</v>
      </c>
      <c r="F486" s="17" t="s">
        <v>27</v>
      </c>
      <c r="G486" s="18" t="s">
        <v>28</v>
      </c>
      <c r="H486" s="19">
        <v>130000</v>
      </c>
      <c r="I486" s="19">
        <v>-115000</v>
      </c>
      <c r="J486" s="19">
        <v>15000</v>
      </c>
      <c r="K486" s="19">
        <v>9065.69</v>
      </c>
      <c r="L486" s="9">
        <f t="shared" si="25"/>
        <v>0.60437933333333338</v>
      </c>
      <c r="M486" s="19">
        <v>9065.69</v>
      </c>
    </row>
    <row r="487" spans="1:13">
      <c r="A487" s="17" t="s">
        <v>190</v>
      </c>
      <c r="B487" s="17" t="s">
        <v>239</v>
      </c>
      <c r="C487" s="2" t="str">
        <f>VLOOKUP(B487,Hoja1!B:C,2,FALSE)</f>
        <v>Planificación Económico-financiera</v>
      </c>
      <c r="D487" s="3" t="str">
        <f t="shared" si="23"/>
        <v>2</v>
      </c>
      <c r="E487" s="3" t="str">
        <f t="shared" si="24"/>
        <v>22</v>
      </c>
      <c r="F487" s="17" t="s">
        <v>81</v>
      </c>
      <c r="G487" s="18" t="s">
        <v>82</v>
      </c>
      <c r="H487" s="19">
        <v>1100</v>
      </c>
      <c r="I487" s="19">
        <v>0</v>
      </c>
      <c r="J487" s="19">
        <v>1100</v>
      </c>
      <c r="K487" s="19">
        <v>0</v>
      </c>
      <c r="L487" s="9">
        <f t="shared" si="25"/>
        <v>0</v>
      </c>
      <c r="M487" s="19">
        <v>0</v>
      </c>
    </row>
    <row r="488" spans="1:13">
      <c r="A488" s="17" t="s">
        <v>190</v>
      </c>
      <c r="B488" s="17" t="s">
        <v>239</v>
      </c>
      <c r="C488" s="2" t="str">
        <f>VLOOKUP(B488,Hoja1!B:C,2,FALSE)</f>
        <v>Planificación Económico-financiera</v>
      </c>
      <c r="D488" s="3" t="str">
        <f t="shared" si="23"/>
        <v>2</v>
      </c>
      <c r="E488" s="3" t="str">
        <f t="shared" si="24"/>
        <v>22</v>
      </c>
      <c r="F488" s="17" t="s">
        <v>240</v>
      </c>
      <c r="G488" s="18" t="s">
        <v>241</v>
      </c>
      <c r="H488" s="19">
        <v>3000</v>
      </c>
      <c r="I488" s="19">
        <v>0</v>
      </c>
      <c r="J488" s="19">
        <v>3000</v>
      </c>
      <c r="K488" s="19">
        <v>2343.06</v>
      </c>
      <c r="L488" s="9">
        <f t="shared" si="25"/>
        <v>0.78101999999999994</v>
      </c>
      <c r="M488" s="19">
        <v>2343.06</v>
      </c>
    </row>
    <row r="489" spans="1:13">
      <c r="A489" s="17" t="s">
        <v>190</v>
      </c>
      <c r="B489" s="17" t="s">
        <v>239</v>
      </c>
      <c r="C489" s="2" t="str">
        <f>VLOOKUP(B489,Hoja1!B:C,2,FALSE)</f>
        <v>Planificación Económico-financiera</v>
      </c>
      <c r="D489" s="3" t="str">
        <f t="shared" si="23"/>
        <v>2</v>
      </c>
      <c r="E489" s="3" t="str">
        <f t="shared" si="24"/>
        <v>22</v>
      </c>
      <c r="F489" s="17" t="s">
        <v>87</v>
      </c>
      <c r="G489" s="18" t="s">
        <v>88</v>
      </c>
      <c r="H489" s="19">
        <v>1800</v>
      </c>
      <c r="I489" s="19">
        <v>0</v>
      </c>
      <c r="J489" s="19">
        <v>1800</v>
      </c>
      <c r="K489" s="19">
        <v>38.4</v>
      </c>
      <c r="L489" s="9">
        <f t="shared" si="25"/>
        <v>2.1333333333333333E-2</v>
      </c>
      <c r="M489" s="19">
        <v>38.4</v>
      </c>
    </row>
    <row r="490" spans="1:13">
      <c r="A490" s="17" t="s">
        <v>190</v>
      </c>
      <c r="B490" s="17" t="s">
        <v>239</v>
      </c>
      <c r="C490" s="2" t="str">
        <f>VLOOKUP(B490,Hoja1!B:C,2,FALSE)</f>
        <v>Planificación Económico-financiera</v>
      </c>
      <c r="D490" s="3" t="str">
        <f t="shared" si="23"/>
        <v>2</v>
      </c>
      <c r="E490" s="3" t="str">
        <f t="shared" si="24"/>
        <v>22</v>
      </c>
      <c r="F490" s="17" t="s">
        <v>62</v>
      </c>
      <c r="G490" s="18" t="s">
        <v>63</v>
      </c>
      <c r="H490" s="19">
        <v>1000</v>
      </c>
      <c r="I490" s="19">
        <v>0</v>
      </c>
      <c r="J490" s="19">
        <v>1000</v>
      </c>
      <c r="K490" s="19">
        <v>0</v>
      </c>
      <c r="L490" s="9">
        <f t="shared" si="25"/>
        <v>0</v>
      </c>
      <c r="M490" s="19">
        <v>0</v>
      </c>
    </row>
    <row r="491" spans="1:13">
      <c r="A491" s="17" t="s">
        <v>190</v>
      </c>
      <c r="B491" s="17" t="s">
        <v>239</v>
      </c>
      <c r="C491" s="2" t="str">
        <f>VLOOKUP(B491,Hoja1!B:C,2,FALSE)</f>
        <v>Planificación Económico-financiera</v>
      </c>
      <c r="D491" s="3" t="str">
        <f t="shared" si="23"/>
        <v>2</v>
      </c>
      <c r="E491" s="3" t="str">
        <f t="shared" si="24"/>
        <v>22</v>
      </c>
      <c r="F491" s="17" t="s">
        <v>64</v>
      </c>
      <c r="G491" s="18" t="s">
        <v>65</v>
      </c>
      <c r="H491" s="19">
        <v>25000</v>
      </c>
      <c r="I491" s="19">
        <v>0</v>
      </c>
      <c r="J491" s="19">
        <v>25000</v>
      </c>
      <c r="K491" s="19">
        <v>0</v>
      </c>
      <c r="L491" s="9">
        <f t="shared" si="25"/>
        <v>0</v>
      </c>
      <c r="M491" s="19">
        <v>0</v>
      </c>
    </row>
    <row r="492" spans="1:13">
      <c r="A492" s="17" t="s">
        <v>190</v>
      </c>
      <c r="B492" s="17" t="s">
        <v>239</v>
      </c>
      <c r="C492" s="2" t="str">
        <f>VLOOKUP(B492,Hoja1!B:C,2,FALSE)</f>
        <v>Planificación Económico-financiera</v>
      </c>
      <c r="D492" s="3" t="str">
        <f t="shared" si="23"/>
        <v>2</v>
      </c>
      <c r="E492" s="3" t="str">
        <f t="shared" si="24"/>
        <v>23</v>
      </c>
      <c r="F492" s="17" t="s">
        <v>39</v>
      </c>
      <c r="G492" s="18" t="s">
        <v>40</v>
      </c>
      <c r="H492" s="19">
        <v>3000</v>
      </c>
      <c r="I492" s="19">
        <v>0</v>
      </c>
      <c r="J492" s="19">
        <v>3000</v>
      </c>
      <c r="K492" s="19">
        <v>0</v>
      </c>
      <c r="L492" s="9">
        <f t="shared" si="25"/>
        <v>0</v>
      </c>
      <c r="M492" s="19">
        <v>0</v>
      </c>
    </row>
    <row r="493" spans="1:13">
      <c r="A493" s="17" t="s">
        <v>190</v>
      </c>
      <c r="B493" s="17" t="s">
        <v>239</v>
      </c>
      <c r="C493" s="2" t="str">
        <f>VLOOKUP(B493,Hoja1!B:C,2,FALSE)</f>
        <v>Planificación Económico-financiera</v>
      </c>
      <c r="D493" s="3" t="str">
        <f t="shared" si="23"/>
        <v>2</v>
      </c>
      <c r="E493" s="3" t="str">
        <f t="shared" si="24"/>
        <v>23</v>
      </c>
      <c r="F493" s="17" t="s">
        <v>43</v>
      </c>
      <c r="G493" s="18" t="s">
        <v>44</v>
      </c>
      <c r="H493" s="19">
        <v>3000</v>
      </c>
      <c r="I493" s="19">
        <v>0</v>
      </c>
      <c r="J493" s="19">
        <v>3000</v>
      </c>
      <c r="K493" s="19">
        <v>0</v>
      </c>
      <c r="L493" s="9">
        <f t="shared" si="25"/>
        <v>0</v>
      </c>
      <c r="M493" s="19">
        <v>0</v>
      </c>
    </row>
    <row r="494" spans="1:13">
      <c r="A494" s="17" t="s">
        <v>190</v>
      </c>
      <c r="B494" s="17" t="s">
        <v>239</v>
      </c>
      <c r="C494" s="2" t="str">
        <f>VLOOKUP(B494,Hoja1!B:C,2,FALSE)</f>
        <v>Planificación Económico-financiera</v>
      </c>
      <c r="D494" s="3" t="str">
        <f t="shared" si="23"/>
        <v>6</v>
      </c>
      <c r="E494" s="3" t="str">
        <f t="shared" si="24"/>
        <v>62</v>
      </c>
      <c r="F494" s="17" t="s">
        <v>174</v>
      </c>
      <c r="G494" s="18" t="s">
        <v>175</v>
      </c>
      <c r="H494" s="19">
        <v>80817</v>
      </c>
      <c r="I494" s="19">
        <v>0</v>
      </c>
      <c r="J494" s="19">
        <v>80817</v>
      </c>
      <c r="K494" s="19">
        <v>3267.34</v>
      </c>
      <c r="L494" s="9">
        <f t="shared" si="25"/>
        <v>4.0428870163455713E-2</v>
      </c>
      <c r="M494" s="19">
        <v>856.11</v>
      </c>
    </row>
    <row r="495" spans="1:13">
      <c r="A495" s="17" t="s">
        <v>190</v>
      </c>
      <c r="B495" s="17" t="s">
        <v>239</v>
      </c>
      <c r="C495" s="2" t="str">
        <f>VLOOKUP(B495,Hoja1!B:C,2,FALSE)</f>
        <v>Planificación Económico-financiera</v>
      </c>
      <c r="D495" s="3" t="str">
        <f t="shared" si="23"/>
        <v>8</v>
      </c>
      <c r="E495" s="3" t="str">
        <f t="shared" si="24"/>
        <v>83</v>
      </c>
      <c r="F495" s="17" t="s">
        <v>116</v>
      </c>
      <c r="G495" s="18" t="s">
        <v>416</v>
      </c>
      <c r="H495" s="19">
        <v>10000</v>
      </c>
      <c r="I495" s="19">
        <v>0</v>
      </c>
      <c r="J495" s="19">
        <v>10000</v>
      </c>
      <c r="K495" s="19">
        <v>2324.5500000000002</v>
      </c>
      <c r="L495" s="9">
        <f t="shared" si="25"/>
        <v>0.23245500000000002</v>
      </c>
      <c r="M495" s="19">
        <v>2242.9499999999998</v>
      </c>
    </row>
    <row r="496" spans="1:13">
      <c r="A496" s="17" t="s">
        <v>190</v>
      </c>
      <c r="B496" s="17" t="s">
        <v>242</v>
      </c>
      <c r="C496" s="2" t="str">
        <f>VLOOKUP(B496,Hoja1!B:C,2,FALSE)</f>
        <v>Gestión Ingresos e Inspección</v>
      </c>
      <c r="D496" s="3" t="str">
        <f t="shared" si="23"/>
        <v>1</v>
      </c>
      <c r="E496" s="3" t="str">
        <f t="shared" si="24"/>
        <v>12</v>
      </c>
      <c r="F496" s="17" t="s">
        <v>48</v>
      </c>
      <c r="G496" s="18" t="s">
        <v>49</v>
      </c>
      <c r="H496" s="19">
        <v>74121</v>
      </c>
      <c r="I496" s="19">
        <v>0</v>
      </c>
      <c r="J496" s="19">
        <v>74121</v>
      </c>
      <c r="K496" s="19">
        <v>17922.400000000001</v>
      </c>
      <c r="L496" s="9">
        <f t="shared" si="25"/>
        <v>0.24179922019400713</v>
      </c>
      <c r="M496" s="19">
        <v>17922.400000000001</v>
      </c>
    </row>
    <row r="497" spans="1:13">
      <c r="A497" s="17" t="s">
        <v>190</v>
      </c>
      <c r="B497" s="17" t="s">
        <v>242</v>
      </c>
      <c r="C497" s="2" t="str">
        <f>VLOOKUP(B497,Hoja1!B:C,2,FALSE)</f>
        <v>Gestión Ingresos e Inspección</v>
      </c>
      <c r="D497" s="3" t="str">
        <f t="shared" si="23"/>
        <v>1</v>
      </c>
      <c r="E497" s="3" t="str">
        <f t="shared" si="24"/>
        <v>12</v>
      </c>
      <c r="F497" s="17" t="s">
        <v>50</v>
      </c>
      <c r="G497" s="18" t="s">
        <v>51</v>
      </c>
      <c r="H497" s="19">
        <v>26071</v>
      </c>
      <c r="I497" s="19">
        <v>0</v>
      </c>
      <c r="J497" s="19">
        <v>26071</v>
      </c>
      <c r="K497" s="19">
        <v>7748.56</v>
      </c>
      <c r="L497" s="9">
        <f t="shared" si="25"/>
        <v>0.29720992673852176</v>
      </c>
      <c r="M497" s="19">
        <v>7748.56</v>
      </c>
    </row>
    <row r="498" spans="1:13">
      <c r="A498" s="17" t="s">
        <v>190</v>
      </c>
      <c r="B498" s="17" t="s">
        <v>242</v>
      </c>
      <c r="C498" s="2" t="str">
        <f>VLOOKUP(B498,Hoja1!B:C,2,FALSE)</f>
        <v>Gestión Ingresos e Inspección</v>
      </c>
      <c r="D498" s="3" t="str">
        <f t="shared" si="23"/>
        <v>1</v>
      </c>
      <c r="E498" s="3" t="str">
        <f t="shared" si="24"/>
        <v>12</v>
      </c>
      <c r="F498" s="17" t="s">
        <v>17</v>
      </c>
      <c r="G498" s="18" t="s">
        <v>18</v>
      </c>
      <c r="H498" s="19">
        <v>249596</v>
      </c>
      <c r="I498" s="19">
        <v>0</v>
      </c>
      <c r="J498" s="19">
        <v>249596</v>
      </c>
      <c r="K498" s="19">
        <v>59293.49</v>
      </c>
      <c r="L498" s="9">
        <f t="shared" si="25"/>
        <v>0.23755785349124184</v>
      </c>
      <c r="M498" s="19">
        <v>59293.49</v>
      </c>
    </row>
    <row r="499" spans="1:13">
      <c r="A499" s="17" t="s">
        <v>190</v>
      </c>
      <c r="B499" s="17" t="s">
        <v>242</v>
      </c>
      <c r="C499" s="2" t="str">
        <f>VLOOKUP(B499,Hoja1!B:C,2,FALSE)</f>
        <v>Gestión Ingresos e Inspección</v>
      </c>
      <c r="D499" s="3" t="str">
        <f t="shared" si="23"/>
        <v>1</v>
      </c>
      <c r="E499" s="3" t="str">
        <f t="shared" si="24"/>
        <v>12</v>
      </c>
      <c r="F499" s="17" t="s">
        <v>52</v>
      </c>
      <c r="G499" s="18" t="s">
        <v>53</v>
      </c>
      <c r="H499" s="19">
        <v>76162</v>
      </c>
      <c r="I499" s="19">
        <v>0</v>
      </c>
      <c r="J499" s="19">
        <v>76162</v>
      </c>
      <c r="K499" s="19">
        <v>21280.95</v>
      </c>
      <c r="L499" s="9">
        <f t="shared" si="25"/>
        <v>0.27941690081668025</v>
      </c>
      <c r="M499" s="19">
        <v>21280.95</v>
      </c>
    </row>
    <row r="500" spans="1:13">
      <c r="A500" s="17" t="s">
        <v>190</v>
      </c>
      <c r="B500" s="17" t="s">
        <v>242</v>
      </c>
      <c r="C500" s="2" t="str">
        <f>VLOOKUP(B500,Hoja1!B:C,2,FALSE)</f>
        <v>Gestión Ingresos e Inspección</v>
      </c>
      <c r="D500" s="3" t="str">
        <f t="shared" si="23"/>
        <v>1</v>
      </c>
      <c r="E500" s="3" t="str">
        <f t="shared" si="24"/>
        <v>12</v>
      </c>
      <c r="F500" s="17" t="s">
        <v>19</v>
      </c>
      <c r="G500" s="18" t="s">
        <v>20</v>
      </c>
      <c r="H500" s="19">
        <v>116418</v>
      </c>
      <c r="I500" s="19">
        <v>0</v>
      </c>
      <c r="J500" s="19">
        <v>116418</v>
      </c>
      <c r="K500" s="19">
        <v>32734.91</v>
      </c>
      <c r="L500" s="9">
        <f t="shared" si="25"/>
        <v>0.2811842670377433</v>
      </c>
      <c r="M500" s="19">
        <v>32734.91</v>
      </c>
    </row>
    <row r="501" spans="1:13">
      <c r="A501" s="17" t="s">
        <v>190</v>
      </c>
      <c r="B501" s="17" t="s">
        <v>242</v>
      </c>
      <c r="C501" s="2" t="str">
        <f>VLOOKUP(B501,Hoja1!B:C,2,FALSE)</f>
        <v>Gestión Ingresos e Inspección</v>
      </c>
      <c r="D501" s="3" t="str">
        <f t="shared" si="23"/>
        <v>1</v>
      </c>
      <c r="E501" s="3" t="str">
        <f t="shared" si="24"/>
        <v>12</v>
      </c>
      <c r="F501" s="17" t="s">
        <v>21</v>
      </c>
      <c r="G501" s="18" t="s">
        <v>22</v>
      </c>
      <c r="H501" s="19">
        <v>256426</v>
      </c>
      <c r="I501" s="19">
        <v>0</v>
      </c>
      <c r="J501" s="19">
        <v>256426</v>
      </c>
      <c r="K501" s="19">
        <v>62450.400000000001</v>
      </c>
      <c r="L501" s="9">
        <f t="shared" si="25"/>
        <v>0.24354160654535811</v>
      </c>
      <c r="M501" s="19">
        <v>62450.400000000001</v>
      </c>
    </row>
    <row r="502" spans="1:13">
      <c r="A502" s="17" t="s">
        <v>190</v>
      </c>
      <c r="B502" s="17" t="s">
        <v>242</v>
      </c>
      <c r="C502" s="2" t="str">
        <f>VLOOKUP(B502,Hoja1!B:C,2,FALSE)</f>
        <v>Gestión Ingresos e Inspección</v>
      </c>
      <c r="D502" s="3" t="str">
        <f t="shared" si="23"/>
        <v>1</v>
      </c>
      <c r="E502" s="3" t="str">
        <f t="shared" si="24"/>
        <v>12</v>
      </c>
      <c r="F502" s="17" t="s">
        <v>23</v>
      </c>
      <c r="G502" s="18" t="s">
        <v>24</v>
      </c>
      <c r="H502" s="19">
        <v>578456</v>
      </c>
      <c r="I502" s="19">
        <v>0</v>
      </c>
      <c r="J502" s="19">
        <v>578456</v>
      </c>
      <c r="K502" s="19">
        <v>156542.43</v>
      </c>
      <c r="L502" s="9">
        <f t="shared" si="25"/>
        <v>0.27062115355359784</v>
      </c>
      <c r="M502" s="19">
        <v>156542.43</v>
      </c>
    </row>
    <row r="503" spans="1:13">
      <c r="A503" s="17" t="s">
        <v>190</v>
      </c>
      <c r="B503" s="17" t="s">
        <v>242</v>
      </c>
      <c r="C503" s="2" t="str">
        <f>VLOOKUP(B503,Hoja1!B:C,2,FALSE)</f>
        <v>Gestión Ingresos e Inspección</v>
      </c>
      <c r="D503" s="3" t="str">
        <f t="shared" si="23"/>
        <v>1</v>
      </c>
      <c r="E503" s="3" t="str">
        <f t="shared" si="24"/>
        <v>12</v>
      </c>
      <c r="F503" s="17" t="s">
        <v>25</v>
      </c>
      <c r="G503" s="18" t="s">
        <v>26</v>
      </c>
      <c r="H503" s="19">
        <v>62535</v>
      </c>
      <c r="I503" s="19">
        <v>0</v>
      </c>
      <c r="J503" s="19">
        <v>62535</v>
      </c>
      <c r="K503" s="19">
        <v>16308.03</v>
      </c>
      <c r="L503" s="9">
        <f t="shared" si="25"/>
        <v>0.26078244183257376</v>
      </c>
      <c r="M503" s="19">
        <v>16308.03</v>
      </c>
    </row>
    <row r="504" spans="1:13">
      <c r="A504" s="17" t="s">
        <v>190</v>
      </c>
      <c r="B504" s="17" t="s">
        <v>242</v>
      </c>
      <c r="C504" s="2" t="str">
        <f>VLOOKUP(B504,Hoja1!B:C,2,FALSE)</f>
        <v>Gestión Ingresos e Inspección</v>
      </c>
      <c r="D504" s="3" t="str">
        <f t="shared" si="23"/>
        <v>1</v>
      </c>
      <c r="E504" s="3" t="str">
        <f t="shared" si="24"/>
        <v>13</v>
      </c>
      <c r="F504" s="17" t="s">
        <v>69</v>
      </c>
      <c r="G504" s="18" t="s">
        <v>11</v>
      </c>
      <c r="H504" s="19">
        <v>27842</v>
      </c>
      <c r="I504" s="19">
        <v>0</v>
      </c>
      <c r="J504" s="19">
        <v>27842</v>
      </c>
      <c r="K504" s="19">
        <v>7954.96</v>
      </c>
      <c r="L504" s="9">
        <f t="shared" si="25"/>
        <v>0.28571798003017024</v>
      </c>
      <c r="M504" s="19">
        <v>7954.96</v>
      </c>
    </row>
    <row r="505" spans="1:13">
      <c r="A505" s="17" t="s">
        <v>190</v>
      </c>
      <c r="B505" s="17" t="s">
        <v>242</v>
      </c>
      <c r="C505" s="2" t="str">
        <f>VLOOKUP(B505,Hoja1!B:C,2,FALSE)</f>
        <v>Gestión Ingresos e Inspección</v>
      </c>
      <c r="D505" s="3" t="str">
        <f t="shared" si="23"/>
        <v>1</v>
      </c>
      <c r="E505" s="3" t="str">
        <f t="shared" si="24"/>
        <v>13</v>
      </c>
      <c r="F505" s="17" t="s">
        <v>72</v>
      </c>
      <c r="G505" s="18" t="s">
        <v>13</v>
      </c>
      <c r="H505" s="19">
        <v>25952</v>
      </c>
      <c r="I505" s="19">
        <v>0</v>
      </c>
      <c r="J505" s="19">
        <v>25952</v>
      </c>
      <c r="K505" s="19">
        <v>7969.98</v>
      </c>
      <c r="L505" s="9">
        <f t="shared" si="25"/>
        <v>0.30710465474722565</v>
      </c>
      <c r="M505" s="19">
        <v>7969.98</v>
      </c>
    </row>
    <row r="506" spans="1:13">
      <c r="A506" s="17" t="s">
        <v>190</v>
      </c>
      <c r="B506" s="17" t="s">
        <v>242</v>
      </c>
      <c r="C506" s="2" t="str">
        <f>VLOOKUP(B506,Hoja1!B:C,2,FALSE)</f>
        <v>Gestión Ingresos e Inspección</v>
      </c>
      <c r="D506" s="3" t="str">
        <f t="shared" si="23"/>
        <v>1</v>
      </c>
      <c r="E506" s="3" t="str">
        <f t="shared" si="24"/>
        <v>13</v>
      </c>
      <c r="F506" s="17" t="s">
        <v>73</v>
      </c>
      <c r="G506" s="18" t="s">
        <v>74</v>
      </c>
      <c r="H506" s="19">
        <v>41615</v>
      </c>
      <c r="I506" s="19">
        <v>0</v>
      </c>
      <c r="J506" s="19">
        <v>41615</v>
      </c>
      <c r="K506" s="19">
        <v>0</v>
      </c>
      <c r="L506" s="9">
        <f t="shared" si="25"/>
        <v>0</v>
      </c>
      <c r="M506" s="19">
        <v>0</v>
      </c>
    </row>
    <row r="507" spans="1:13">
      <c r="A507" s="17" t="s">
        <v>190</v>
      </c>
      <c r="B507" s="17" t="s">
        <v>242</v>
      </c>
      <c r="C507" s="2" t="str">
        <f>VLOOKUP(B507,Hoja1!B:C,2,FALSE)</f>
        <v>Gestión Ingresos e Inspección</v>
      </c>
      <c r="D507" s="3" t="str">
        <f t="shared" si="23"/>
        <v>1</v>
      </c>
      <c r="E507" s="3" t="str">
        <f t="shared" si="24"/>
        <v>15</v>
      </c>
      <c r="F507" s="17" t="s">
        <v>75</v>
      </c>
      <c r="G507" s="18" t="s">
        <v>76</v>
      </c>
      <c r="H507" s="19">
        <v>3600</v>
      </c>
      <c r="I507" s="19">
        <v>0</v>
      </c>
      <c r="J507" s="19">
        <v>3600</v>
      </c>
      <c r="K507" s="19">
        <v>900</v>
      </c>
      <c r="L507" s="9">
        <f t="shared" si="25"/>
        <v>0.25</v>
      </c>
      <c r="M507" s="19">
        <v>900</v>
      </c>
    </row>
    <row r="508" spans="1:13">
      <c r="A508" s="17" t="s">
        <v>190</v>
      </c>
      <c r="B508" s="17" t="s">
        <v>242</v>
      </c>
      <c r="C508" s="2" t="str">
        <f>VLOOKUP(B508,Hoja1!B:C,2,FALSE)</f>
        <v>Gestión Ingresos e Inspección</v>
      </c>
      <c r="D508" s="3" t="str">
        <f t="shared" si="23"/>
        <v>2</v>
      </c>
      <c r="E508" s="3" t="str">
        <f t="shared" si="24"/>
        <v>21</v>
      </c>
      <c r="F508" s="17" t="s">
        <v>56</v>
      </c>
      <c r="G508" s="18" t="s">
        <v>57</v>
      </c>
      <c r="H508" s="19">
        <v>7100</v>
      </c>
      <c r="I508" s="19">
        <v>0</v>
      </c>
      <c r="J508" s="19">
        <v>7100</v>
      </c>
      <c r="K508" s="19">
        <v>1626.24</v>
      </c>
      <c r="L508" s="9">
        <f t="shared" si="25"/>
        <v>0.22904788732394366</v>
      </c>
      <c r="M508" s="19">
        <v>1283.3599999999999</v>
      </c>
    </row>
    <row r="509" spans="1:13">
      <c r="A509" s="17" t="s">
        <v>190</v>
      </c>
      <c r="B509" s="17" t="s">
        <v>242</v>
      </c>
      <c r="C509" s="2" t="str">
        <f>VLOOKUP(B509,Hoja1!B:C,2,FALSE)</f>
        <v>Gestión Ingresos e Inspección</v>
      </c>
      <c r="D509" s="3" t="str">
        <f t="shared" si="23"/>
        <v>2</v>
      </c>
      <c r="E509" s="3" t="str">
        <f t="shared" si="24"/>
        <v>21</v>
      </c>
      <c r="F509" s="17" t="s">
        <v>243</v>
      </c>
      <c r="G509" s="18" t="s">
        <v>175</v>
      </c>
      <c r="H509" s="19">
        <v>200</v>
      </c>
      <c r="I509" s="19">
        <v>0</v>
      </c>
      <c r="J509" s="19">
        <v>200</v>
      </c>
      <c r="K509" s="19">
        <v>0</v>
      </c>
      <c r="L509" s="9">
        <f t="shared" si="25"/>
        <v>0</v>
      </c>
      <c r="M509" s="19">
        <v>0</v>
      </c>
    </row>
    <row r="510" spans="1:13">
      <c r="A510" s="17" t="s">
        <v>190</v>
      </c>
      <c r="B510" s="17" t="s">
        <v>242</v>
      </c>
      <c r="C510" s="2" t="str">
        <f>VLOOKUP(B510,Hoja1!B:C,2,FALSE)</f>
        <v>Gestión Ingresos e Inspección</v>
      </c>
      <c r="D510" s="3" t="str">
        <f t="shared" si="23"/>
        <v>2</v>
      </c>
      <c r="E510" s="3" t="str">
        <f t="shared" si="24"/>
        <v>22</v>
      </c>
      <c r="F510" s="17" t="s">
        <v>27</v>
      </c>
      <c r="G510" s="18" t="s">
        <v>28</v>
      </c>
      <c r="H510" s="19">
        <v>20500</v>
      </c>
      <c r="I510" s="19">
        <v>0</v>
      </c>
      <c r="J510" s="19">
        <v>20500</v>
      </c>
      <c r="K510" s="19">
        <v>6618.99</v>
      </c>
      <c r="L510" s="9">
        <f t="shared" si="25"/>
        <v>0.32287756097560977</v>
      </c>
      <c r="M510" s="19">
        <v>6618.99</v>
      </c>
    </row>
    <row r="511" spans="1:13">
      <c r="A511" s="17" t="s">
        <v>190</v>
      </c>
      <c r="B511" s="17" t="s">
        <v>242</v>
      </c>
      <c r="C511" s="2" t="str">
        <f>VLOOKUP(B511,Hoja1!B:C,2,FALSE)</f>
        <v>Gestión Ingresos e Inspección</v>
      </c>
      <c r="D511" s="3" t="str">
        <f t="shared" si="23"/>
        <v>2</v>
      </c>
      <c r="E511" s="3" t="str">
        <f t="shared" si="24"/>
        <v>22</v>
      </c>
      <c r="F511" s="17" t="s">
        <v>144</v>
      </c>
      <c r="G511" s="18" t="s">
        <v>145</v>
      </c>
      <c r="H511" s="19">
        <v>6000</v>
      </c>
      <c r="I511" s="19">
        <v>0</v>
      </c>
      <c r="J511" s="19">
        <v>6000</v>
      </c>
      <c r="K511" s="19">
        <v>0</v>
      </c>
      <c r="L511" s="9">
        <f t="shared" si="25"/>
        <v>0</v>
      </c>
      <c r="M511" s="19">
        <v>0</v>
      </c>
    </row>
    <row r="512" spans="1:13">
      <c r="A512" s="17" t="s">
        <v>190</v>
      </c>
      <c r="B512" s="17" t="s">
        <v>242</v>
      </c>
      <c r="C512" s="2" t="str">
        <f>VLOOKUP(B512,Hoja1!B:C,2,FALSE)</f>
        <v>Gestión Ingresos e Inspección</v>
      </c>
      <c r="D512" s="3" t="str">
        <f t="shared" si="23"/>
        <v>2</v>
      </c>
      <c r="E512" s="3" t="str">
        <f t="shared" si="24"/>
        <v>22</v>
      </c>
      <c r="F512" s="17" t="s">
        <v>87</v>
      </c>
      <c r="G512" s="18" t="s">
        <v>88</v>
      </c>
      <c r="H512" s="19">
        <v>29000</v>
      </c>
      <c r="I512" s="19">
        <v>0</v>
      </c>
      <c r="J512" s="19">
        <v>29000</v>
      </c>
      <c r="K512" s="19">
        <v>15684.5</v>
      </c>
      <c r="L512" s="9">
        <f t="shared" si="25"/>
        <v>0.54084482758620689</v>
      </c>
      <c r="M512" s="19">
        <v>12296.5</v>
      </c>
    </row>
    <row r="513" spans="1:13">
      <c r="A513" s="17" t="s">
        <v>190</v>
      </c>
      <c r="B513" s="17" t="s">
        <v>242</v>
      </c>
      <c r="C513" s="2" t="str">
        <f>VLOOKUP(B513,Hoja1!B:C,2,FALSE)</f>
        <v>Gestión Ingresos e Inspección</v>
      </c>
      <c r="D513" s="3" t="str">
        <f t="shared" si="23"/>
        <v>2</v>
      </c>
      <c r="E513" s="3" t="str">
        <f t="shared" si="24"/>
        <v>22</v>
      </c>
      <c r="F513" s="17" t="s">
        <v>58</v>
      </c>
      <c r="G513" s="18" t="s">
        <v>59</v>
      </c>
      <c r="H513" s="19">
        <v>1000</v>
      </c>
      <c r="I513" s="19">
        <v>0</v>
      </c>
      <c r="J513" s="19">
        <v>1000</v>
      </c>
      <c r="K513" s="19">
        <v>0</v>
      </c>
      <c r="L513" s="9">
        <f t="shared" si="25"/>
        <v>0</v>
      </c>
      <c r="M513" s="19">
        <v>0</v>
      </c>
    </row>
    <row r="514" spans="1:13">
      <c r="A514" s="17" t="s">
        <v>190</v>
      </c>
      <c r="B514" s="17" t="s">
        <v>242</v>
      </c>
      <c r="C514" s="2" t="str">
        <f>VLOOKUP(B514,Hoja1!B:C,2,FALSE)</f>
        <v>Gestión Ingresos e Inspección</v>
      </c>
      <c r="D514" s="3" t="str">
        <f t="shared" si="23"/>
        <v>2</v>
      </c>
      <c r="E514" s="3" t="str">
        <f t="shared" si="24"/>
        <v>22</v>
      </c>
      <c r="F514" s="17" t="s">
        <v>62</v>
      </c>
      <c r="G514" s="18" t="s">
        <v>63</v>
      </c>
      <c r="H514" s="19">
        <v>15200</v>
      </c>
      <c r="I514" s="19">
        <v>0</v>
      </c>
      <c r="J514" s="19">
        <v>15200</v>
      </c>
      <c r="K514" s="19">
        <v>216.71</v>
      </c>
      <c r="L514" s="9">
        <f t="shared" si="25"/>
        <v>1.4257236842105264E-2</v>
      </c>
      <c r="M514" s="19">
        <v>0</v>
      </c>
    </row>
    <row r="515" spans="1:13">
      <c r="A515" s="17" t="s">
        <v>190</v>
      </c>
      <c r="B515" s="17" t="s">
        <v>242</v>
      </c>
      <c r="C515" s="2" t="str">
        <f>VLOOKUP(B515,Hoja1!B:C,2,FALSE)</f>
        <v>Gestión Ingresos e Inspección</v>
      </c>
      <c r="D515" s="3" t="str">
        <f t="shared" ref="D515:D578" si="26">LEFT(F515,1)</f>
        <v>2</v>
      </c>
      <c r="E515" s="3" t="str">
        <f t="shared" ref="E515:E578" si="27">LEFT(F515,2)</f>
        <v>22</v>
      </c>
      <c r="F515" s="17" t="s">
        <v>64</v>
      </c>
      <c r="G515" s="18" t="s">
        <v>65</v>
      </c>
      <c r="H515" s="19">
        <v>8000</v>
      </c>
      <c r="I515" s="19">
        <v>0</v>
      </c>
      <c r="J515" s="19">
        <v>8000</v>
      </c>
      <c r="K515" s="19">
        <v>0</v>
      </c>
      <c r="L515" s="9">
        <f t="shared" ref="L515:L578" si="28">IF(J515=0," ",K515/J515)</f>
        <v>0</v>
      </c>
      <c r="M515" s="19">
        <v>0</v>
      </c>
    </row>
    <row r="516" spans="1:13">
      <c r="A516" s="17" t="s">
        <v>190</v>
      </c>
      <c r="B516" s="17" t="s">
        <v>242</v>
      </c>
      <c r="C516" s="2" t="str">
        <f>VLOOKUP(B516,Hoja1!B:C,2,FALSE)</f>
        <v>Gestión Ingresos e Inspección</v>
      </c>
      <c r="D516" s="3" t="str">
        <f t="shared" si="26"/>
        <v>6</v>
      </c>
      <c r="E516" s="3" t="str">
        <f t="shared" si="27"/>
        <v>64</v>
      </c>
      <c r="F516" s="17" t="s">
        <v>107</v>
      </c>
      <c r="G516" s="18" t="s">
        <v>108</v>
      </c>
      <c r="H516" s="19">
        <v>93700</v>
      </c>
      <c r="I516" s="19">
        <v>0</v>
      </c>
      <c r="J516" s="19">
        <v>93700</v>
      </c>
      <c r="K516" s="19">
        <v>0</v>
      </c>
      <c r="L516" s="9">
        <f t="shared" si="28"/>
        <v>0</v>
      </c>
      <c r="M516" s="19">
        <v>0</v>
      </c>
    </row>
    <row r="517" spans="1:13">
      <c r="A517" s="17" t="s">
        <v>190</v>
      </c>
      <c r="B517" s="17" t="s">
        <v>244</v>
      </c>
      <c r="C517" s="2" t="str">
        <f>VLOOKUP(B517,Hoja1!B:C,2,FALSE)</f>
        <v>Gestión del Patrimonio</v>
      </c>
      <c r="D517" s="3" t="str">
        <f t="shared" si="26"/>
        <v>1</v>
      </c>
      <c r="E517" s="3" t="str">
        <f t="shared" si="27"/>
        <v>12</v>
      </c>
      <c r="F517" s="17" t="s">
        <v>48</v>
      </c>
      <c r="G517" s="18" t="s">
        <v>49</v>
      </c>
      <c r="H517" s="19">
        <v>59297</v>
      </c>
      <c r="I517" s="19">
        <v>0</v>
      </c>
      <c r="J517" s="19">
        <v>59297</v>
      </c>
      <c r="K517" s="19">
        <v>13441.8</v>
      </c>
      <c r="L517" s="9">
        <f t="shared" si="28"/>
        <v>0.22668600435097896</v>
      </c>
      <c r="M517" s="19">
        <v>13441.8</v>
      </c>
    </row>
    <row r="518" spans="1:13">
      <c r="A518" s="17" t="s">
        <v>190</v>
      </c>
      <c r="B518" s="17" t="s">
        <v>244</v>
      </c>
      <c r="C518" s="2" t="str">
        <f>VLOOKUP(B518,Hoja1!B:C,2,FALSE)</f>
        <v>Gestión del Patrimonio</v>
      </c>
      <c r="D518" s="3" t="str">
        <f t="shared" si="26"/>
        <v>1</v>
      </c>
      <c r="E518" s="3" t="str">
        <f t="shared" si="27"/>
        <v>12</v>
      </c>
      <c r="F518" s="17" t="s">
        <v>50</v>
      </c>
      <c r="G518" s="18" t="s">
        <v>51</v>
      </c>
      <c r="H518" s="19">
        <v>13036</v>
      </c>
      <c r="I518" s="19">
        <v>0</v>
      </c>
      <c r="J518" s="19">
        <v>13036</v>
      </c>
      <c r="K518" s="19">
        <v>3164</v>
      </c>
      <c r="L518" s="9">
        <f t="shared" si="28"/>
        <v>0.24271248849340288</v>
      </c>
      <c r="M518" s="19">
        <v>3164</v>
      </c>
    </row>
    <row r="519" spans="1:13">
      <c r="A519" s="17" t="s">
        <v>190</v>
      </c>
      <c r="B519" s="17" t="s">
        <v>244</v>
      </c>
      <c r="C519" s="2" t="str">
        <f>VLOOKUP(B519,Hoja1!B:C,2,FALSE)</f>
        <v>Gestión del Patrimonio</v>
      </c>
      <c r="D519" s="3" t="str">
        <f t="shared" si="26"/>
        <v>1</v>
      </c>
      <c r="E519" s="3" t="str">
        <f t="shared" si="27"/>
        <v>12</v>
      </c>
      <c r="F519" s="17" t="s">
        <v>17</v>
      </c>
      <c r="G519" s="18" t="s">
        <v>18</v>
      </c>
      <c r="H519" s="19">
        <v>39935</v>
      </c>
      <c r="I519" s="19">
        <v>0</v>
      </c>
      <c r="J519" s="19">
        <v>39935</v>
      </c>
      <c r="K519" s="19">
        <v>11635.68</v>
      </c>
      <c r="L519" s="9">
        <f t="shared" si="28"/>
        <v>0.29136546888694131</v>
      </c>
      <c r="M519" s="19">
        <v>11635.68</v>
      </c>
    </row>
    <row r="520" spans="1:13">
      <c r="A520" s="17" t="s">
        <v>190</v>
      </c>
      <c r="B520" s="17" t="s">
        <v>244</v>
      </c>
      <c r="C520" s="2" t="str">
        <f>VLOOKUP(B520,Hoja1!B:C,2,FALSE)</f>
        <v>Gestión del Patrimonio</v>
      </c>
      <c r="D520" s="3" t="str">
        <f t="shared" si="26"/>
        <v>1</v>
      </c>
      <c r="E520" s="3" t="str">
        <f t="shared" si="27"/>
        <v>12</v>
      </c>
      <c r="F520" s="17" t="s">
        <v>19</v>
      </c>
      <c r="G520" s="18" t="s">
        <v>20</v>
      </c>
      <c r="H520" s="19">
        <v>19797</v>
      </c>
      <c r="I520" s="19">
        <v>0</v>
      </c>
      <c r="J520" s="19">
        <v>19797</v>
      </c>
      <c r="K520" s="19">
        <v>5702.48</v>
      </c>
      <c r="L520" s="9">
        <f t="shared" si="28"/>
        <v>0.28804768399252412</v>
      </c>
      <c r="M520" s="19">
        <v>5702.48</v>
      </c>
    </row>
    <row r="521" spans="1:13">
      <c r="A521" s="17" t="s">
        <v>190</v>
      </c>
      <c r="B521" s="17" t="s">
        <v>244</v>
      </c>
      <c r="C521" s="2" t="str">
        <f>VLOOKUP(B521,Hoja1!B:C,2,FALSE)</f>
        <v>Gestión del Patrimonio</v>
      </c>
      <c r="D521" s="3" t="str">
        <f t="shared" si="26"/>
        <v>1</v>
      </c>
      <c r="E521" s="3" t="str">
        <f t="shared" si="27"/>
        <v>12</v>
      </c>
      <c r="F521" s="17" t="s">
        <v>21</v>
      </c>
      <c r="G521" s="18" t="s">
        <v>22</v>
      </c>
      <c r="H521" s="19">
        <v>65518</v>
      </c>
      <c r="I521" s="19">
        <v>0</v>
      </c>
      <c r="J521" s="19">
        <v>65518</v>
      </c>
      <c r="K521" s="19">
        <v>16038.77</v>
      </c>
      <c r="L521" s="9">
        <f t="shared" si="28"/>
        <v>0.24479944442748558</v>
      </c>
      <c r="M521" s="19">
        <v>16038.77</v>
      </c>
    </row>
    <row r="522" spans="1:13">
      <c r="A522" s="17" t="s">
        <v>190</v>
      </c>
      <c r="B522" s="17" t="s">
        <v>244</v>
      </c>
      <c r="C522" s="2" t="str">
        <f>VLOOKUP(B522,Hoja1!B:C,2,FALSE)</f>
        <v>Gestión del Patrimonio</v>
      </c>
      <c r="D522" s="3" t="str">
        <f t="shared" si="26"/>
        <v>1</v>
      </c>
      <c r="E522" s="3" t="str">
        <f t="shared" si="27"/>
        <v>12</v>
      </c>
      <c r="F522" s="17" t="s">
        <v>23</v>
      </c>
      <c r="G522" s="18" t="s">
        <v>24</v>
      </c>
      <c r="H522" s="19">
        <v>153547</v>
      </c>
      <c r="I522" s="19">
        <v>0</v>
      </c>
      <c r="J522" s="19">
        <v>153547</v>
      </c>
      <c r="K522" s="19">
        <v>38042.300000000003</v>
      </c>
      <c r="L522" s="9">
        <f t="shared" si="28"/>
        <v>0.24775671292828907</v>
      </c>
      <c r="M522" s="19">
        <v>38042.300000000003</v>
      </c>
    </row>
    <row r="523" spans="1:13">
      <c r="A523" s="17" t="s">
        <v>190</v>
      </c>
      <c r="B523" s="17" t="s">
        <v>244</v>
      </c>
      <c r="C523" s="2" t="str">
        <f>VLOOKUP(B523,Hoja1!B:C,2,FALSE)</f>
        <v>Gestión del Patrimonio</v>
      </c>
      <c r="D523" s="3" t="str">
        <f t="shared" si="26"/>
        <v>1</v>
      </c>
      <c r="E523" s="3" t="str">
        <f t="shared" si="27"/>
        <v>12</v>
      </c>
      <c r="F523" s="17" t="s">
        <v>25</v>
      </c>
      <c r="G523" s="18" t="s">
        <v>26</v>
      </c>
      <c r="H523" s="19">
        <v>9500</v>
      </c>
      <c r="I523" s="19">
        <v>0</v>
      </c>
      <c r="J523" s="19">
        <v>9500</v>
      </c>
      <c r="K523" s="19">
        <v>2456.9299999999998</v>
      </c>
      <c r="L523" s="9">
        <f t="shared" si="28"/>
        <v>0.25862421052631579</v>
      </c>
      <c r="M523" s="19">
        <v>2456.9299999999998</v>
      </c>
    </row>
    <row r="524" spans="1:13">
      <c r="A524" s="17" t="s">
        <v>190</v>
      </c>
      <c r="B524" s="17" t="s">
        <v>244</v>
      </c>
      <c r="C524" s="2" t="str">
        <f>VLOOKUP(B524,Hoja1!B:C,2,FALSE)</f>
        <v>Gestión del Patrimonio</v>
      </c>
      <c r="D524" s="3" t="str">
        <f t="shared" si="26"/>
        <v>2</v>
      </c>
      <c r="E524" s="3" t="str">
        <f t="shared" si="27"/>
        <v>20</v>
      </c>
      <c r="F524" s="17" t="s">
        <v>54</v>
      </c>
      <c r="G524" s="18" t="s">
        <v>55</v>
      </c>
      <c r="H524" s="19">
        <v>1500</v>
      </c>
      <c r="I524" s="19">
        <v>0</v>
      </c>
      <c r="J524" s="19">
        <v>1500</v>
      </c>
      <c r="K524" s="19">
        <v>169.4</v>
      </c>
      <c r="L524" s="9">
        <f t="shared" si="28"/>
        <v>0.11293333333333334</v>
      </c>
      <c r="M524" s="19">
        <v>127.05</v>
      </c>
    </row>
    <row r="525" spans="1:13">
      <c r="A525" s="17" t="s">
        <v>190</v>
      </c>
      <c r="B525" s="17" t="s">
        <v>244</v>
      </c>
      <c r="C525" s="2" t="str">
        <f>VLOOKUP(B525,Hoja1!B:C,2,FALSE)</f>
        <v>Gestión del Patrimonio</v>
      </c>
      <c r="D525" s="3" t="str">
        <f t="shared" si="26"/>
        <v>2</v>
      </c>
      <c r="E525" s="3" t="str">
        <f t="shared" si="27"/>
        <v>21</v>
      </c>
      <c r="F525" s="17" t="s">
        <v>56</v>
      </c>
      <c r="G525" s="18" t="s">
        <v>57</v>
      </c>
      <c r="H525" s="19">
        <v>6000</v>
      </c>
      <c r="I525" s="19">
        <v>0</v>
      </c>
      <c r="J525" s="19">
        <v>6000</v>
      </c>
      <c r="K525" s="19">
        <v>1234.32</v>
      </c>
      <c r="L525" s="9">
        <f t="shared" si="28"/>
        <v>0.20571999999999999</v>
      </c>
      <c r="M525" s="19">
        <v>1137.83</v>
      </c>
    </row>
    <row r="526" spans="1:13">
      <c r="A526" s="17" t="s">
        <v>190</v>
      </c>
      <c r="B526" s="17" t="s">
        <v>244</v>
      </c>
      <c r="C526" s="2" t="str">
        <f>VLOOKUP(B526,Hoja1!B:C,2,FALSE)</f>
        <v>Gestión del Patrimonio</v>
      </c>
      <c r="D526" s="3" t="str">
        <f t="shared" si="26"/>
        <v>2</v>
      </c>
      <c r="E526" s="3" t="str">
        <f t="shared" si="27"/>
        <v>22</v>
      </c>
      <c r="F526" s="17" t="s">
        <v>197</v>
      </c>
      <c r="G526" s="18" t="s">
        <v>198</v>
      </c>
      <c r="H526" s="19">
        <v>479000</v>
      </c>
      <c r="I526" s="19">
        <v>0</v>
      </c>
      <c r="J526" s="19">
        <v>479000</v>
      </c>
      <c r="K526" s="19">
        <v>78595.45</v>
      </c>
      <c r="L526" s="9">
        <f t="shared" si="28"/>
        <v>0.16408235908141963</v>
      </c>
      <c r="M526" s="19">
        <v>78595.45</v>
      </c>
    </row>
    <row r="527" spans="1:13">
      <c r="A527" s="17" t="s">
        <v>190</v>
      </c>
      <c r="B527" s="17" t="s">
        <v>244</v>
      </c>
      <c r="C527" s="2" t="str">
        <f>VLOOKUP(B527,Hoja1!B:C,2,FALSE)</f>
        <v>Gestión del Patrimonio</v>
      </c>
      <c r="D527" s="3" t="str">
        <f t="shared" si="26"/>
        <v>2</v>
      </c>
      <c r="E527" s="3" t="str">
        <f t="shared" si="27"/>
        <v>22</v>
      </c>
      <c r="F527" s="17" t="s">
        <v>87</v>
      </c>
      <c r="G527" s="18" t="s">
        <v>88</v>
      </c>
      <c r="H527" s="19">
        <v>2000</v>
      </c>
      <c r="I527" s="19">
        <v>0</v>
      </c>
      <c r="J527" s="19">
        <v>2000</v>
      </c>
      <c r="K527" s="19">
        <v>0</v>
      </c>
      <c r="L527" s="9">
        <f t="shared" si="28"/>
        <v>0</v>
      </c>
      <c r="M527" s="19">
        <v>0</v>
      </c>
    </row>
    <row r="528" spans="1:13">
      <c r="A528" s="17" t="s">
        <v>190</v>
      </c>
      <c r="B528" s="17" t="s">
        <v>244</v>
      </c>
      <c r="C528" s="2" t="str">
        <f>VLOOKUP(B528,Hoja1!B:C,2,FALSE)</f>
        <v>Gestión del Patrimonio</v>
      </c>
      <c r="D528" s="3" t="str">
        <f t="shared" si="26"/>
        <v>2</v>
      </c>
      <c r="E528" s="3" t="str">
        <f t="shared" si="27"/>
        <v>22</v>
      </c>
      <c r="F528" s="17" t="s">
        <v>58</v>
      </c>
      <c r="G528" s="18" t="s">
        <v>59</v>
      </c>
      <c r="H528" s="19">
        <v>2000</v>
      </c>
      <c r="I528" s="19">
        <v>715000</v>
      </c>
      <c r="J528" s="19">
        <v>717000</v>
      </c>
      <c r="K528" s="19">
        <v>831.38</v>
      </c>
      <c r="L528" s="9">
        <f t="shared" si="28"/>
        <v>1.1595258019525801E-3</v>
      </c>
      <c r="M528" s="19">
        <v>831.38</v>
      </c>
    </row>
    <row r="529" spans="1:13">
      <c r="A529" s="17" t="s">
        <v>190</v>
      </c>
      <c r="B529" s="17" t="s">
        <v>244</v>
      </c>
      <c r="C529" s="2" t="str">
        <f>VLOOKUP(B529,Hoja1!B:C,2,FALSE)</f>
        <v>Gestión del Patrimonio</v>
      </c>
      <c r="D529" s="3" t="str">
        <f t="shared" si="26"/>
        <v>2</v>
      </c>
      <c r="E529" s="3" t="str">
        <f t="shared" si="27"/>
        <v>22</v>
      </c>
      <c r="F529" s="17" t="s">
        <v>62</v>
      </c>
      <c r="G529" s="18" t="s">
        <v>63</v>
      </c>
      <c r="H529" s="19">
        <v>32000</v>
      </c>
      <c r="I529" s="19">
        <v>0</v>
      </c>
      <c r="J529" s="19">
        <v>32000</v>
      </c>
      <c r="K529" s="19">
        <v>1436.07</v>
      </c>
      <c r="L529" s="9">
        <f t="shared" si="28"/>
        <v>4.4877187499999999E-2</v>
      </c>
      <c r="M529" s="19">
        <v>1394</v>
      </c>
    </row>
    <row r="530" spans="1:13">
      <c r="A530" s="17" t="s">
        <v>190</v>
      </c>
      <c r="B530" s="17" t="s">
        <v>244</v>
      </c>
      <c r="C530" s="2" t="str">
        <f>VLOOKUP(B530,Hoja1!B:C,2,FALSE)</f>
        <v>Gestión del Patrimonio</v>
      </c>
      <c r="D530" s="3" t="str">
        <f t="shared" si="26"/>
        <v>2</v>
      </c>
      <c r="E530" s="3" t="str">
        <f t="shared" si="27"/>
        <v>22</v>
      </c>
      <c r="F530" s="17" t="s">
        <v>95</v>
      </c>
      <c r="G530" s="18" t="s">
        <v>96</v>
      </c>
      <c r="H530" s="19">
        <v>18000</v>
      </c>
      <c r="I530" s="19">
        <v>0</v>
      </c>
      <c r="J530" s="19">
        <v>18000</v>
      </c>
      <c r="K530" s="19">
        <v>0</v>
      </c>
      <c r="L530" s="9">
        <f t="shared" si="28"/>
        <v>0</v>
      </c>
      <c r="M530" s="19">
        <v>0</v>
      </c>
    </row>
    <row r="531" spans="1:13">
      <c r="A531" s="17" t="s">
        <v>190</v>
      </c>
      <c r="B531" s="17" t="s">
        <v>244</v>
      </c>
      <c r="C531" s="2" t="str">
        <f>VLOOKUP(B531,Hoja1!B:C,2,FALSE)</f>
        <v>Gestión del Patrimonio</v>
      </c>
      <c r="D531" s="3" t="str">
        <f t="shared" si="26"/>
        <v>2</v>
      </c>
      <c r="E531" s="3" t="str">
        <f t="shared" si="27"/>
        <v>23</v>
      </c>
      <c r="F531" s="17" t="s">
        <v>39</v>
      </c>
      <c r="G531" s="18" t="s">
        <v>40</v>
      </c>
      <c r="H531" s="19">
        <v>200</v>
      </c>
      <c r="I531" s="19">
        <v>0</v>
      </c>
      <c r="J531" s="19">
        <v>200</v>
      </c>
      <c r="K531" s="19">
        <v>0</v>
      </c>
      <c r="L531" s="9">
        <f t="shared" si="28"/>
        <v>0</v>
      </c>
      <c r="M531" s="19">
        <v>0</v>
      </c>
    </row>
    <row r="532" spans="1:13">
      <c r="A532" s="17" t="s">
        <v>190</v>
      </c>
      <c r="B532" s="17" t="s">
        <v>244</v>
      </c>
      <c r="C532" s="2" t="str">
        <f>VLOOKUP(B532,Hoja1!B:C,2,FALSE)</f>
        <v>Gestión del Patrimonio</v>
      </c>
      <c r="D532" s="3" t="str">
        <f t="shared" si="26"/>
        <v>2</v>
      </c>
      <c r="E532" s="3" t="str">
        <f t="shared" si="27"/>
        <v>23</v>
      </c>
      <c r="F532" s="17" t="s">
        <v>43</v>
      </c>
      <c r="G532" s="18" t="s">
        <v>44</v>
      </c>
      <c r="H532" s="19">
        <v>200</v>
      </c>
      <c r="I532" s="19">
        <v>0</v>
      </c>
      <c r="J532" s="19">
        <v>200</v>
      </c>
      <c r="K532" s="19">
        <v>0</v>
      </c>
      <c r="L532" s="9">
        <f t="shared" si="28"/>
        <v>0</v>
      </c>
      <c r="M532" s="19">
        <v>0</v>
      </c>
    </row>
    <row r="533" spans="1:13">
      <c r="A533" s="17" t="s">
        <v>190</v>
      </c>
      <c r="B533" s="17" t="s">
        <v>244</v>
      </c>
      <c r="C533" s="2" t="str">
        <f>VLOOKUP(B533,Hoja1!B:C,2,FALSE)</f>
        <v>Gestión del Patrimonio</v>
      </c>
      <c r="D533" s="3" t="str">
        <f t="shared" si="26"/>
        <v>8</v>
      </c>
      <c r="E533" s="3" t="str">
        <f t="shared" si="27"/>
        <v>83</v>
      </c>
      <c r="F533" s="17" t="s">
        <v>116</v>
      </c>
      <c r="G533" s="18" t="s">
        <v>416</v>
      </c>
      <c r="H533" s="19">
        <v>6000</v>
      </c>
      <c r="I533" s="19">
        <v>0</v>
      </c>
      <c r="J533" s="19">
        <v>6000</v>
      </c>
      <c r="K533" s="19">
        <v>0</v>
      </c>
      <c r="L533" s="9">
        <f t="shared" si="28"/>
        <v>0</v>
      </c>
      <c r="M533" s="19">
        <v>0</v>
      </c>
    </row>
    <row r="534" spans="1:13">
      <c r="A534" s="17" t="s">
        <v>190</v>
      </c>
      <c r="B534" s="17" t="s">
        <v>244</v>
      </c>
      <c r="C534" s="2" t="str">
        <f>VLOOKUP(B534,Hoja1!B:C,2,FALSE)</f>
        <v>Gestión del Patrimonio</v>
      </c>
      <c r="D534" s="3" t="str">
        <f t="shared" si="26"/>
        <v>8</v>
      </c>
      <c r="E534" s="3" t="str">
        <f t="shared" si="27"/>
        <v>83</v>
      </c>
      <c r="F534" s="17" t="s">
        <v>245</v>
      </c>
      <c r="G534" s="18" t="s">
        <v>246</v>
      </c>
      <c r="H534" s="19">
        <v>35000</v>
      </c>
      <c r="I534" s="19">
        <v>0</v>
      </c>
      <c r="J534" s="19">
        <v>35000</v>
      </c>
      <c r="K534" s="19">
        <v>0</v>
      </c>
      <c r="L534" s="9">
        <f t="shared" si="28"/>
        <v>0</v>
      </c>
      <c r="M534" s="19">
        <v>0</v>
      </c>
    </row>
    <row r="535" spans="1:13">
      <c r="A535" s="17" t="s">
        <v>190</v>
      </c>
      <c r="B535" s="17" t="s">
        <v>244</v>
      </c>
      <c r="C535" s="2" t="str">
        <f>VLOOKUP(B535,Hoja1!B:C,2,FALSE)</f>
        <v>Gestión del Patrimonio</v>
      </c>
      <c r="D535" s="3" t="str">
        <f t="shared" si="26"/>
        <v>8</v>
      </c>
      <c r="E535" s="3" t="str">
        <f t="shared" si="27"/>
        <v>83</v>
      </c>
      <c r="F535" s="17" t="s">
        <v>117</v>
      </c>
      <c r="G535" s="18" t="s">
        <v>118</v>
      </c>
      <c r="H535" s="19">
        <v>15000</v>
      </c>
      <c r="I535" s="19">
        <v>0</v>
      </c>
      <c r="J535" s="19">
        <v>15000</v>
      </c>
      <c r="K535" s="19">
        <v>0</v>
      </c>
      <c r="L535" s="9">
        <f t="shared" si="28"/>
        <v>0</v>
      </c>
      <c r="M535" s="19">
        <v>0</v>
      </c>
    </row>
    <row r="536" spans="1:13">
      <c r="A536" s="17" t="s">
        <v>190</v>
      </c>
      <c r="B536" s="17" t="s">
        <v>247</v>
      </c>
      <c r="C536" s="2" t="str">
        <f>VLOOKUP(B536,Hoja1!B:C,2,FALSE)</f>
        <v>Tesorería y Recaudación</v>
      </c>
      <c r="D536" s="3" t="str">
        <f t="shared" si="26"/>
        <v>1</v>
      </c>
      <c r="E536" s="3" t="str">
        <f t="shared" si="27"/>
        <v>12</v>
      </c>
      <c r="F536" s="17" t="s">
        <v>424</v>
      </c>
      <c r="G536" s="18" t="s">
        <v>11</v>
      </c>
      <c r="H536" s="19">
        <v>13354</v>
      </c>
      <c r="I536" s="19">
        <v>0</v>
      </c>
      <c r="J536" s="19">
        <v>13354</v>
      </c>
      <c r="K536" s="19">
        <v>0</v>
      </c>
      <c r="L536" s="9">
        <f t="shared" si="28"/>
        <v>0</v>
      </c>
      <c r="M536" s="19">
        <v>0</v>
      </c>
    </row>
    <row r="537" spans="1:13">
      <c r="A537" s="17" t="s">
        <v>190</v>
      </c>
      <c r="B537" s="17" t="s">
        <v>247</v>
      </c>
      <c r="C537" s="2" t="str">
        <f>VLOOKUP(B537,Hoja1!B:C,2,FALSE)</f>
        <v>Tesorería y Recaudación</v>
      </c>
      <c r="D537" s="3" t="str">
        <f t="shared" si="26"/>
        <v>1</v>
      </c>
      <c r="E537" s="3" t="str">
        <f t="shared" si="27"/>
        <v>12</v>
      </c>
      <c r="F537" s="17" t="s">
        <v>48</v>
      </c>
      <c r="G537" s="18" t="s">
        <v>49</v>
      </c>
      <c r="H537" s="19">
        <v>44473</v>
      </c>
      <c r="I537" s="19">
        <v>0</v>
      </c>
      <c r="J537" s="19">
        <v>44473</v>
      </c>
      <c r="K537" s="19">
        <v>17810.39</v>
      </c>
      <c r="L537" s="9">
        <f t="shared" si="28"/>
        <v>0.40047646886875182</v>
      </c>
      <c r="M537" s="19">
        <v>17810.39</v>
      </c>
    </row>
    <row r="538" spans="1:13">
      <c r="A538" s="17" t="s">
        <v>190</v>
      </c>
      <c r="B538" s="17" t="s">
        <v>247</v>
      </c>
      <c r="C538" s="2" t="str">
        <f>VLOOKUP(B538,Hoja1!B:C,2,FALSE)</f>
        <v>Tesorería y Recaudación</v>
      </c>
      <c r="D538" s="3" t="str">
        <f t="shared" si="26"/>
        <v>1</v>
      </c>
      <c r="E538" s="3" t="str">
        <f t="shared" si="27"/>
        <v>12</v>
      </c>
      <c r="F538" s="17" t="s">
        <v>50</v>
      </c>
      <c r="G538" s="18" t="s">
        <v>51</v>
      </c>
      <c r="H538" s="19">
        <v>13036</v>
      </c>
      <c r="I538" s="19">
        <v>0</v>
      </c>
      <c r="J538" s="19">
        <v>13036</v>
      </c>
      <c r="K538" s="19">
        <v>3615.99</v>
      </c>
      <c r="L538" s="9">
        <f t="shared" si="28"/>
        <v>0.27738493402884318</v>
      </c>
      <c r="M538" s="19">
        <v>3615.99</v>
      </c>
    </row>
    <row r="539" spans="1:13">
      <c r="A539" s="17" t="s">
        <v>190</v>
      </c>
      <c r="B539" s="17" t="s">
        <v>247</v>
      </c>
      <c r="C539" s="2" t="str">
        <f>VLOOKUP(B539,Hoja1!B:C,2,FALSE)</f>
        <v>Tesorería y Recaudación</v>
      </c>
      <c r="D539" s="3" t="str">
        <f t="shared" si="26"/>
        <v>1</v>
      </c>
      <c r="E539" s="3" t="str">
        <f t="shared" si="27"/>
        <v>12</v>
      </c>
      <c r="F539" s="17" t="s">
        <v>17</v>
      </c>
      <c r="G539" s="18" t="s">
        <v>18</v>
      </c>
      <c r="H539" s="19">
        <v>219644</v>
      </c>
      <c r="I539" s="19">
        <v>0</v>
      </c>
      <c r="J539" s="19">
        <v>219644</v>
      </c>
      <c r="K539" s="19">
        <v>57548.12</v>
      </c>
      <c r="L539" s="9">
        <f t="shared" si="28"/>
        <v>0.26200633752799984</v>
      </c>
      <c r="M539" s="19">
        <v>57548.12</v>
      </c>
    </row>
    <row r="540" spans="1:13">
      <c r="A540" s="17" t="s">
        <v>190</v>
      </c>
      <c r="B540" s="17" t="s">
        <v>247</v>
      </c>
      <c r="C540" s="2" t="str">
        <f>VLOOKUP(B540,Hoja1!B:C,2,FALSE)</f>
        <v>Tesorería y Recaudación</v>
      </c>
      <c r="D540" s="3" t="str">
        <f t="shared" si="26"/>
        <v>1</v>
      </c>
      <c r="E540" s="3" t="str">
        <f t="shared" si="27"/>
        <v>12</v>
      </c>
      <c r="F540" s="17" t="s">
        <v>52</v>
      </c>
      <c r="G540" s="18" t="s">
        <v>53</v>
      </c>
      <c r="H540" s="19">
        <v>76162</v>
      </c>
      <c r="I540" s="19">
        <v>0</v>
      </c>
      <c r="J540" s="19">
        <v>76162</v>
      </c>
      <c r="K540" s="19">
        <v>17653.13</v>
      </c>
      <c r="L540" s="9">
        <f t="shared" si="28"/>
        <v>0.23178396050523883</v>
      </c>
      <c r="M540" s="19">
        <v>17653.13</v>
      </c>
    </row>
    <row r="541" spans="1:13">
      <c r="A541" s="17" t="s">
        <v>190</v>
      </c>
      <c r="B541" s="17" t="s">
        <v>247</v>
      </c>
      <c r="C541" s="2" t="str">
        <f>VLOOKUP(B541,Hoja1!B:C,2,FALSE)</f>
        <v>Tesorería y Recaudación</v>
      </c>
      <c r="D541" s="3" t="str">
        <f t="shared" si="26"/>
        <v>1</v>
      </c>
      <c r="E541" s="3" t="str">
        <f t="shared" si="27"/>
        <v>12</v>
      </c>
      <c r="F541" s="17" t="s">
        <v>19</v>
      </c>
      <c r="G541" s="18" t="s">
        <v>20</v>
      </c>
      <c r="H541" s="19">
        <v>116263</v>
      </c>
      <c r="I541" s="19">
        <v>0</v>
      </c>
      <c r="J541" s="19">
        <v>116263</v>
      </c>
      <c r="K541" s="19">
        <v>33398.35</v>
      </c>
      <c r="L541" s="9">
        <f t="shared" si="28"/>
        <v>0.28726551009349494</v>
      </c>
      <c r="M541" s="19">
        <v>33398.35</v>
      </c>
    </row>
    <row r="542" spans="1:13">
      <c r="A542" s="17" t="s">
        <v>190</v>
      </c>
      <c r="B542" s="17" t="s">
        <v>247</v>
      </c>
      <c r="C542" s="2" t="str">
        <f>VLOOKUP(B542,Hoja1!B:C,2,FALSE)</f>
        <v>Tesorería y Recaudación</v>
      </c>
      <c r="D542" s="3" t="str">
        <f t="shared" si="26"/>
        <v>1</v>
      </c>
      <c r="E542" s="3" t="str">
        <f t="shared" si="27"/>
        <v>12</v>
      </c>
      <c r="F542" s="17" t="s">
        <v>21</v>
      </c>
      <c r="G542" s="18" t="s">
        <v>22</v>
      </c>
      <c r="H542" s="19">
        <v>224525</v>
      </c>
      <c r="I542" s="19">
        <v>0</v>
      </c>
      <c r="J542" s="19">
        <v>224525</v>
      </c>
      <c r="K542" s="19">
        <v>57891.42</v>
      </c>
      <c r="L542" s="9">
        <f t="shared" si="28"/>
        <v>0.25783952789221687</v>
      </c>
      <c r="M542" s="19">
        <v>57891.42</v>
      </c>
    </row>
    <row r="543" spans="1:13">
      <c r="A543" s="17" t="s">
        <v>190</v>
      </c>
      <c r="B543" s="17" t="s">
        <v>247</v>
      </c>
      <c r="C543" s="2" t="str">
        <f>VLOOKUP(B543,Hoja1!B:C,2,FALSE)</f>
        <v>Tesorería y Recaudación</v>
      </c>
      <c r="D543" s="3" t="str">
        <f t="shared" si="26"/>
        <v>1</v>
      </c>
      <c r="E543" s="3" t="str">
        <f t="shared" si="27"/>
        <v>12</v>
      </c>
      <c r="F543" s="17" t="s">
        <v>23</v>
      </c>
      <c r="G543" s="18" t="s">
        <v>24</v>
      </c>
      <c r="H543" s="19">
        <v>515957</v>
      </c>
      <c r="I543" s="19">
        <v>0</v>
      </c>
      <c r="J543" s="19">
        <v>515957</v>
      </c>
      <c r="K543" s="19">
        <v>141276.14000000001</v>
      </c>
      <c r="L543" s="9">
        <f t="shared" si="28"/>
        <v>0.27381378680781543</v>
      </c>
      <c r="M543" s="19">
        <v>141276.14000000001</v>
      </c>
    </row>
    <row r="544" spans="1:13">
      <c r="A544" s="17" t="s">
        <v>190</v>
      </c>
      <c r="B544" s="17" t="s">
        <v>247</v>
      </c>
      <c r="C544" s="2" t="str">
        <f>VLOOKUP(B544,Hoja1!B:C,2,FALSE)</f>
        <v>Tesorería y Recaudación</v>
      </c>
      <c r="D544" s="3" t="str">
        <f t="shared" si="26"/>
        <v>1</v>
      </c>
      <c r="E544" s="3" t="str">
        <f t="shared" si="27"/>
        <v>12</v>
      </c>
      <c r="F544" s="17" t="s">
        <v>25</v>
      </c>
      <c r="G544" s="18" t="s">
        <v>26</v>
      </c>
      <c r="H544" s="19">
        <v>67016</v>
      </c>
      <c r="I544" s="19">
        <v>0</v>
      </c>
      <c r="J544" s="19">
        <v>67016</v>
      </c>
      <c r="K544" s="19">
        <v>17718.72</v>
      </c>
      <c r="L544" s="9">
        <f t="shared" si="28"/>
        <v>0.26439536827026383</v>
      </c>
      <c r="M544" s="19">
        <v>17718.72</v>
      </c>
    </row>
    <row r="545" spans="1:13">
      <c r="A545" s="17" t="s">
        <v>190</v>
      </c>
      <c r="B545" s="17" t="s">
        <v>247</v>
      </c>
      <c r="C545" s="2" t="str">
        <f>VLOOKUP(B545,Hoja1!B:C,2,FALSE)</f>
        <v>Tesorería y Recaudación</v>
      </c>
      <c r="D545" s="3" t="str">
        <f t="shared" si="26"/>
        <v>1</v>
      </c>
      <c r="E545" s="3" t="str">
        <f t="shared" si="27"/>
        <v>13</v>
      </c>
      <c r="F545" s="17" t="s">
        <v>69</v>
      </c>
      <c r="G545" s="18" t="s">
        <v>11</v>
      </c>
      <c r="H545" s="19">
        <v>138099</v>
      </c>
      <c r="I545" s="19">
        <v>0</v>
      </c>
      <c r="J545" s="19">
        <v>138099</v>
      </c>
      <c r="K545" s="19">
        <v>39153.42</v>
      </c>
      <c r="L545" s="9">
        <f t="shared" si="28"/>
        <v>0.283517042121956</v>
      </c>
      <c r="M545" s="19">
        <v>39153.42</v>
      </c>
    </row>
    <row r="546" spans="1:13">
      <c r="A546" s="17" t="s">
        <v>190</v>
      </c>
      <c r="B546" s="17" t="s">
        <v>247</v>
      </c>
      <c r="C546" s="2" t="str">
        <f>VLOOKUP(B546,Hoja1!B:C,2,FALSE)</f>
        <v>Tesorería y Recaudación</v>
      </c>
      <c r="D546" s="3" t="str">
        <f t="shared" si="26"/>
        <v>1</v>
      </c>
      <c r="E546" s="3" t="str">
        <f t="shared" si="27"/>
        <v>13</v>
      </c>
      <c r="F546" s="17" t="s">
        <v>72</v>
      </c>
      <c r="G546" s="18" t="s">
        <v>13</v>
      </c>
      <c r="H546" s="19">
        <v>116780</v>
      </c>
      <c r="I546" s="19">
        <v>0</v>
      </c>
      <c r="J546" s="19">
        <v>116780</v>
      </c>
      <c r="K546" s="19">
        <v>36332.25</v>
      </c>
      <c r="L546" s="9">
        <f t="shared" si="28"/>
        <v>0.31111705771536224</v>
      </c>
      <c r="M546" s="19">
        <v>36332.25</v>
      </c>
    </row>
    <row r="547" spans="1:13">
      <c r="A547" s="17" t="s">
        <v>190</v>
      </c>
      <c r="B547" s="17" t="s">
        <v>247</v>
      </c>
      <c r="C547" s="2" t="str">
        <f>VLOOKUP(B547,Hoja1!B:C,2,FALSE)</f>
        <v>Tesorería y Recaudación</v>
      </c>
      <c r="D547" s="3" t="str">
        <f t="shared" si="26"/>
        <v>2</v>
      </c>
      <c r="E547" s="3" t="str">
        <f t="shared" si="27"/>
        <v>21</v>
      </c>
      <c r="F547" s="17" t="s">
        <v>56</v>
      </c>
      <c r="G547" s="18" t="s">
        <v>57</v>
      </c>
      <c r="H547" s="19">
        <v>8500</v>
      </c>
      <c r="I547" s="19">
        <v>0</v>
      </c>
      <c r="J547" s="19">
        <v>8500</v>
      </c>
      <c r="K547" s="19">
        <v>1444.87</v>
      </c>
      <c r="L547" s="9">
        <f t="shared" si="28"/>
        <v>0.16998470588235293</v>
      </c>
      <c r="M547" s="19">
        <v>1006.06</v>
      </c>
    </row>
    <row r="548" spans="1:13">
      <c r="A548" s="17" t="s">
        <v>190</v>
      </c>
      <c r="B548" s="17" t="s">
        <v>247</v>
      </c>
      <c r="C548" s="2" t="str">
        <f>VLOOKUP(B548,Hoja1!B:C,2,FALSE)</f>
        <v>Tesorería y Recaudación</v>
      </c>
      <c r="D548" s="3" t="str">
        <f t="shared" si="26"/>
        <v>2</v>
      </c>
      <c r="E548" s="3" t="str">
        <f t="shared" si="27"/>
        <v>22</v>
      </c>
      <c r="F548" s="17" t="s">
        <v>27</v>
      </c>
      <c r="G548" s="18" t="s">
        <v>28</v>
      </c>
      <c r="H548" s="19">
        <v>1200</v>
      </c>
      <c r="I548" s="19">
        <v>0</v>
      </c>
      <c r="J548" s="19">
        <v>1200</v>
      </c>
      <c r="K548" s="19">
        <v>1335.77</v>
      </c>
      <c r="L548" s="9">
        <f t="shared" si="28"/>
        <v>1.1131416666666667</v>
      </c>
      <c r="M548" s="19">
        <v>1335.77</v>
      </c>
    </row>
    <row r="549" spans="1:13">
      <c r="A549" s="17" t="s">
        <v>190</v>
      </c>
      <c r="B549" s="17" t="s">
        <v>247</v>
      </c>
      <c r="C549" s="2" t="str">
        <f>VLOOKUP(B549,Hoja1!B:C,2,FALSE)</f>
        <v>Tesorería y Recaudación</v>
      </c>
      <c r="D549" s="3" t="str">
        <f t="shared" si="26"/>
        <v>2</v>
      </c>
      <c r="E549" s="3" t="str">
        <f t="shared" si="27"/>
        <v>22</v>
      </c>
      <c r="F549" s="17" t="s">
        <v>87</v>
      </c>
      <c r="G549" s="18" t="s">
        <v>88</v>
      </c>
      <c r="H549" s="19">
        <v>3000</v>
      </c>
      <c r="I549" s="19">
        <v>0</v>
      </c>
      <c r="J549" s="19">
        <v>3000</v>
      </c>
      <c r="K549" s="19">
        <v>116.4</v>
      </c>
      <c r="L549" s="9">
        <f t="shared" si="28"/>
        <v>3.8800000000000001E-2</v>
      </c>
      <c r="M549" s="19">
        <v>116.4</v>
      </c>
    </row>
    <row r="550" spans="1:13">
      <c r="A550" s="17" t="s">
        <v>190</v>
      </c>
      <c r="B550" s="17" t="s">
        <v>247</v>
      </c>
      <c r="C550" s="2" t="str">
        <f>VLOOKUP(B550,Hoja1!B:C,2,FALSE)</f>
        <v>Tesorería y Recaudación</v>
      </c>
      <c r="D550" s="3" t="str">
        <f t="shared" si="26"/>
        <v>2</v>
      </c>
      <c r="E550" s="3" t="str">
        <f t="shared" si="27"/>
        <v>22</v>
      </c>
      <c r="F550" s="17" t="s">
        <v>422</v>
      </c>
      <c r="G550" s="18" t="s">
        <v>423</v>
      </c>
      <c r="H550" s="19">
        <v>0</v>
      </c>
      <c r="I550" s="19">
        <v>0</v>
      </c>
      <c r="J550" s="19">
        <v>0</v>
      </c>
      <c r="K550" s="19">
        <v>0</v>
      </c>
      <c r="L550" s="9" t="str">
        <f t="shared" si="28"/>
        <v xml:space="preserve"> </v>
      </c>
      <c r="M550" s="19">
        <v>0</v>
      </c>
    </row>
    <row r="551" spans="1:13">
      <c r="A551" s="17" t="s">
        <v>190</v>
      </c>
      <c r="B551" s="17" t="s">
        <v>247</v>
      </c>
      <c r="C551" s="2" t="str">
        <f>VLOOKUP(B551,Hoja1!B:C,2,FALSE)</f>
        <v>Tesorería y Recaudación</v>
      </c>
      <c r="D551" s="3" t="str">
        <f t="shared" si="26"/>
        <v>2</v>
      </c>
      <c r="E551" s="3" t="str">
        <f t="shared" si="27"/>
        <v>22</v>
      </c>
      <c r="F551" s="17" t="s">
        <v>62</v>
      </c>
      <c r="G551" s="18" t="s">
        <v>63</v>
      </c>
      <c r="H551" s="19">
        <v>27675</v>
      </c>
      <c r="I551" s="19">
        <v>30000</v>
      </c>
      <c r="J551" s="19">
        <v>57675</v>
      </c>
      <c r="K551" s="19">
        <v>4809.8900000000003</v>
      </c>
      <c r="L551" s="9">
        <f t="shared" si="28"/>
        <v>8.3396445600346772E-2</v>
      </c>
      <c r="M551" s="19">
        <v>4723.91</v>
      </c>
    </row>
    <row r="552" spans="1:13">
      <c r="A552" s="17" t="s">
        <v>190</v>
      </c>
      <c r="B552" s="17" t="s">
        <v>247</v>
      </c>
      <c r="C552" s="2" t="str">
        <f>VLOOKUP(B552,Hoja1!B:C,2,FALSE)</f>
        <v>Tesorería y Recaudación</v>
      </c>
      <c r="D552" s="3" t="str">
        <f t="shared" si="26"/>
        <v>2</v>
      </c>
      <c r="E552" s="3" t="str">
        <f t="shared" si="27"/>
        <v>22</v>
      </c>
      <c r="F552" s="17" t="s">
        <v>64</v>
      </c>
      <c r="G552" s="18" t="s">
        <v>65</v>
      </c>
      <c r="H552" s="19">
        <v>30000</v>
      </c>
      <c r="I552" s="19">
        <v>-30000</v>
      </c>
      <c r="J552" s="19">
        <v>0</v>
      </c>
      <c r="K552" s="19">
        <v>0</v>
      </c>
      <c r="L552" s="9" t="str">
        <f t="shared" si="28"/>
        <v xml:space="preserve"> </v>
      </c>
      <c r="M552" s="19">
        <v>0</v>
      </c>
    </row>
    <row r="553" spans="1:13">
      <c r="A553" s="17" t="s">
        <v>190</v>
      </c>
      <c r="B553" s="17" t="s">
        <v>247</v>
      </c>
      <c r="C553" s="2" t="str">
        <f>VLOOKUP(B553,Hoja1!B:C,2,FALSE)</f>
        <v>Tesorería y Recaudación</v>
      </c>
      <c r="D553" s="3" t="str">
        <f t="shared" si="26"/>
        <v>2</v>
      </c>
      <c r="E553" s="3" t="str">
        <f t="shared" si="27"/>
        <v>23</v>
      </c>
      <c r="F553" s="17" t="s">
        <v>39</v>
      </c>
      <c r="G553" s="18" t="s">
        <v>40</v>
      </c>
      <c r="H553" s="19">
        <v>2000</v>
      </c>
      <c r="I553" s="19">
        <v>0</v>
      </c>
      <c r="J553" s="19">
        <v>2000</v>
      </c>
      <c r="K553" s="19">
        <v>0</v>
      </c>
      <c r="L553" s="9">
        <f t="shared" si="28"/>
        <v>0</v>
      </c>
      <c r="M553" s="19">
        <v>0</v>
      </c>
    </row>
    <row r="554" spans="1:13">
      <c r="A554" s="17" t="s">
        <v>190</v>
      </c>
      <c r="B554" s="17" t="s">
        <v>247</v>
      </c>
      <c r="C554" s="2" t="str">
        <f>VLOOKUP(B554,Hoja1!B:C,2,FALSE)</f>
        <v>Tesorería y Recaudación</v>
      </c>
      <c r="D554" s="3" t="str">
        <f t="shared" si="26"/>
        <v>2</v>
      </c>
      <c r="E554" s="3" t="str">
        <f t="shared" si="27"/>
        <v>23</v>
      </c>
      <c r="F554" s="17" t="s">
        <v>43</v>
      </c>
      <c r="G554" s="18" t="s">
        <v>44</v>
      </c>
      <c r="H554" s="19">
        <v>880</v>
      </c>
      <c r="I554" s="19">
        <v>0</v>
      </c>
      <c r="J554" s="19">
        <v>880</v>
      </c>
      <c r="K554" s="19">
        <v>0</v>
      </c>
      <c r="L554" s="9">
        <f t="shared" si="28"/>
        <v>0</v>
      </c>
      <c r="M554" s="19">
        <v>0</v>
      </c>
    </row>
    <row r="555" spans="1:13">
      <c r="A555" s="17" t="s">
        <v>190</v>
      </c>
      <c r="B555" s="17" t="s">
        <v>247</v>
      </c>
      <c r="C555" s="2" t="str">
        <f>VLOOKUP(B555,Hoja1!B:C,2,FALSE)</f>
        <v>Tesorería y Recaudación</v>
      </c>
      <c r="D555" s="3" t="str">
        <f t="shared" si="26"/>
        <v>2</v>
      </c>
      <c r="E555" s="3" t="str">
        <f t="shared" si="27"/>
        <v>23</v>
      </c>
      <c r="F555" s="17" t="s">
        <v>100</v>
      </c>
      <c r="G555" s="18" t="s">
        <v>101</v>
      </c>
      <c r="H555" s="19">
        <v>2400</v>
      </c>
      <c r="I555" s="19">
        <v>0</v>
      </c>
      <c r="J555" s="19">
        <v>2400</v>
      </c>
      <c r="K555" s="19">
        <v>0</v>
      </c>
      <c r="L555" s="9">
        <f t="shared" si="28"/>
        <v>0</v>
      </c>
      <c r="M555" s="19">
        <v>0</v>
      </c>
    </row>
    <row r="556" spans="1:13">
      <c r="A556" s="17" t="s">
        <v>248</v>
      </c>
      <c r="B556" s="17" t="s">
        <v>249</v>
      </c>
      <c r="C556" s="2" t="str">
        <f>VLOOKUP(B556,Hoja1!B:C,2,FALSE)</f>
        <v>Politicas de Igualdad e infancia</v>
      </c>
      <c r="D556" s="3" t="str">
        <f t="shared" si="26"/>
        <v>1</v>
      </c>
      <c r="E556" s="3" t="str">
        <f t="shared" si="27"/>
        <v>12</v>
      </c>
      <c r="F556" s="17" t="s">
        <v>48</v>
      </c>
      <c r="G556" s="18" t="s">
        <v>49</v>
      </c>
      <c r="H556" s="19">
        <v>29648</v>
      </c>
      <c r="I556" s="19">
        <v>0</v>
      </c>
      <c r="J556" s="19">
        <v>29648</v>
      </c>
      <c r="K556" s="19">
        <v>4480.6000000000004</v>
      </c>
      <c r="L556" s="9">
        <f t="shared" si="28"/>
        <v>0.15112655153804641</v>
      </c>
      <c r="M556" s="19">
        <v>4480.6000000000004</v>
      </c>
    </row>
    <row r="557" spans="1:13">
      <c r="A557" s="17" t="s">
        <v>248</v>
      </c>
      <c r="B557" s="17" t="s">
        <v>249</v>
      </c>
      <c r="C557" s="2" t="str">
        <f>VLOOKUP(B557,Hoja1!B:C,2,FALSE)</f>
        <v>Politicas de Igualdad e infancia</v>
      </c>
      <c r="D557" s="3" t="str">
        <f t="shared" si="26"/>
        <v>1</v>
      </c>
      <c r="E557" s="3" t="str">
        <f t="shared" si="27"/>
        <v>12</v>
      </c>
      <c r="F557" s="17" t="s">
        <v>50</v>
      </c>
      <c r="G557" s="18" t="s">
        <v>51</v>
      </c>
      <c r="H557" s="19">
        <v>13036</v>
      </c>
      <c r="I557" s="19">
        <v>0</v>
      </c>
      <c r="J557" s="19">
        <v>13036</v>
      </c>
      <c r="K557" s="19">
        <v>3874.28</v>
      </c>
      <c r="L557" s="9">
        <f t="shared" si="28"/>
        <v>0.29719852715556921</v>
      </c>
      <c r="M557" s="19">
        <v>3874.28</v>
      </c>
    </row>
    <row r="558" spans="1:13">
      <c r="A558" s="17" t="s">
        <v>248</v>
      </c>
      <c r="B558" s="17" t="s">
        <v>249</v>
      </c>
      <c r="C558" s="2" t="str">
        <f>VLOOKUP(B558,Hoja1!B:C,2,FALSE)</f>
        <v>Politicas de Igualdad e infancia</v>
      </c>
      <c r="D558" s="3" t="str">
        <f t="shared" si="26"/>
        <v>1</v>
      </c>
      <c r="E558" s="3" t="str">
        <f t="shared" si="27"/>
        <v>12</v>
      </c>
      <c r="F558" s="17" t="s">
        <v>52</v>
      </c>
      <c r="G558" s="18" t="s">
        <v>53</v>
      </c>
      <c r="H558" s="19">
        <v>8462</v>
      </c>
      <c r="I558" s="19">
        <v>0</v>
      </c>
      <c r="J558" s="19">
        <v>8462</v>
      </c>
      <c r="K558" s="19">
        <v>2421</v>
      </c>
      <c r="L558" s="9">
        <f t="shared" si="28"/>
        <v>0.28610257622311508</v>
      </c>
      <c r="M558" s="19">
        <v>2421</v>
      </c>
    </row>
    <row r="559" spans="1:13">
      <c r="A559" s="17" t="s">
        <v>248</v>
      </c>
      <c r="B559" s="17" t="s">
        <v>249</v>
      </c>
      <c r="C559" s="2" t="str">
        <f>VLOOKUP(B559,Hoja1!B:C,2,FALSE)</f>
        <v>Politicas de Igualdad e infancia</v>
      </c>
      <c r="D559" s="3" t="str">
        <f t="shared" si="26"/>
        <v>1</v>
      </c>
      <c r="E559" s="3" t="str">
        <f t="shared" si="27"/>
        <v>12</v>
      </c>
      <c r="F559" s="17" t="s">
        <v>19</v>
      </c>
      <c r="G559" s="18" t="s">
        <v>20</v>
      </c>
      <c r="H559" s="19">
        <v>10053</v>
      </c>
      <c r="I559" s="19">
        <v>0</v>
      </c>
      <c r="J559" s="19">
        <v>10053</v>
      </c>
      <c r="K559" s="19">
        <v>3019.36</v>
      </c>
      <c r="L559" s="9">
        <f t="shared" si="28"/>
        <v>0.30034417586790013</v>
      </c>
      <c r="M559" s="19">
        <v>3019.36</v>
      </c>
    </row>
    <row r="560" spans="1:13">
      <c r="A560" s="17" t="s">
        <v>248</v>
      </c>
      <c r="B560" s="17" t="s">
        <v>249</v>
      </c>
      <c r="C560" s="2" t="str">
        <f>VLOOKUP(B560,Hoja1!B:C,2,FALSE)</f>
        <v>Politicas de Igualdad e infancia</v>
      </c>
      <c r="D560" s="3" t="str">
        <f t="shared" si="26"/>
        <v>1</v>
      </c>
      <c r="E560" s="3" t="str">
        <f t="shared" si="27"/>
        <v>12</v>
      </c>
      <c r="F560" s="17" t="s">
        <v>21</v>
      </c>
      <c r="G560" s="18" t="s">
        <v>22</v>
      </c>
      <c r="H560" s="19">
        <v>29510</v>
      </c>
      <c r="I560" s="19">
        <v>0</v>
      </c>
      <c r="J560" s="19">
        <v>29510</v>
      </c>
      <c r="K560" s="19">
        <v>6371.6</v>
      </c>
      <c r="L560" s="9">
        <f t="shared" si="28"/>
        <v>0.21591324974584888</v>
      </c>
      <c r="M560" s="19">
        <v>6371.6</v>
      </c>
    </row>
    <row r="561" spans="1:13">
      <c r="A561" s="17" t="s">
        <v>248</v>
      </c>
      <c r="B561" s="17" t="s">
        <v>249</v>
      </c>
      <c r="C561" s="2" t="str">
        <f>VLOOKUP(B561,Hoja1!B:C,2,FALSE)</f>
        <v>Politicas de Igualdad e infancia</v>
      </c>
      <c r="D561" s="3" t="str">
        <f t="shared" si="26"/>
        <v>1</v>
      </c>
      <c r="E561" s="3" t="str">
        <f t="shared" si="27"/>
        <v>12</v>
      </c>
      <c r="F561" s="17" t="s">
        <v>23</v>
      </c>
      <c r="G561" s="18" t="s">
        <v>24</v>
      </c>
      <c r="H561" s="19">
        <v>72700</v>
      </c>
      <c r="I561" s="19">
        <v>0</v>
      </c>
      <c r="J561" s="19">
        <v>72700</v>
      </c>
      <c r="K561" s="19">
        <v>15176.68</v>
      </c>
      <c r="L561" s="9">
        <f t="shared" si="28"/>
        <v>0.2087576341127923</v>
      </c>
      <c r="M561" s="19">
        <v>15176.68</v>
      </c>
    </row>
    <row r="562" spans="1:13">
      <c r="A562" s="17" t="s">
        <v>248</v>
      </c>
      <c r="B562" s="17" t="s">
        <v>249</v>
      </c>
      <c r="C562" s="2" t="str">
        <f>VLOOKUP(B562,Hoja1!B:C,2,FALSE)</f>
        <v>Politicas de Igualdad e infancia</v>
      </c>
      <c r="D562" s="3" t="str">
        <f t="shared" si="26"/>
        <v>1</v>
      </c>
      <c r="E562" s="3" t="str">
        <f t="shared" si="27"/>
        <v>12</v>
      </c>
      <c r="F562" s="17" t="s">
        <v>25</v>
      </c>
      <c r="G562" s="18" t="s">
        <v>26</v>
      </c>
      <c r="H562" s="19">
        <v>4891</v>
      </c>
      <c r="I562" s="19">
        <v>0</v>
      </c>
      <c r="J562" s="19">
        <v>4891</v>
      </c>
      <c r="K562" s="19">
        <v>1250.1600000000001</v>
      </c>
      <c r="L562" s="9">
        <f t="shared" si="28"/>
        <v>0.25560417092619098</v>
      </c>
      <c r="M562" s="19">
        <v>1250.1600000000001</v>
      </c>
    </row>
    <row r="563" spans="1:13">
      <c r="A563" s="17" t="s">
        <v>248</v>
      </c>
      <c r="B563" s="17" t="s">
        <v>249</v>
      </c>
      <c r="C563" s="2" t="str">
        <f>VLOOKUP(B563,Hoja1!B:C,2,FALSE)</f>
        <v>Politicas de Igualdad e infancia</v>
      </c>
      <c r="D563" s="3" t="str">
        <f t="shared" si="26"/>
        <v>1</v>
      </c>
      <c r="E563" s="3" t="str">
        <f t="shared" si="27"/>
        <v>13</v>
      </c>
      <c r="F563" s="17" t="s">
        <v>69</v>
      </c>
      <c r="G563" s="18" t="s">
        <v>11</v>
      </c>
      <c r="H563" s="19">
        <v>19068</v>
      </c>
      <c r="I563" s="19">
        <v>0</v>
      </c>
      <c r="J563" s="19">
        <v>19068</v>
      </c>
      <c r="K563" s="19">
        <v>2951.02</v>
      </c>
      <c r="L563" s="9">
        <f t="shared" si="28"/>
        <v>0.15476295363960563</v>
      </c>
      <c r="M563" s="19">
        <v>2951.02</v>
      </c>
    </row>
    <row r="564" spans="1:13">
      <c r="A564" s="17" t="s">
        <v>248</v>
      </c>
      <c r="B564" s="17" t="s">
        <v>249</v>
      </c>
      <c r="C564" s="2" t="str">
        <f>VLOOKUP(B564,Hoja1!B:C,2,FALSE)</f>
        <v>Politicas de Igualdad e infancia</v>
      </c>
      <c r="D564" s="3" t="str">
        <f t="shared" si="26"/>
        <v>1</v>
      </c>
      <c r="E564" s="3" t="str">
        <f t="shared" si="27"/>
        <v>13</v>
      </c>
      <c r="F564" s="17" t="s">
        <v>72</v>
      </c>
      <c r="G564" s="18" t="s">
        <v>13</v>
      </c>
      <c r="H564" s="19">
        <v>16068</v>
      </c>
      <c r="I564" s="19">
        <v>0</v>
      </c>
      <c r="J564" s="19">
        <v>16068</v>
      </c>
      <c r="K564" s="19">
        <v>6401.98</v>
      </c>
      <c r="L564" s="9">
        <f t="shared" si="28"/>
        <v>0.3984304207119741</v>
      </c>
      <c r="M564" s="19">
        <v>6401.98</v>
      </c>
    </row>
    <row r="565" spans="1:13">
      <c r="A565" s="17" t="s">
        <v>248</v>
      </c>
      <c r="B565" s="17" t="s">
        <v>249</v>
      </c>
      <c r="C565" s="2" t="str">
        <f>VLOOKUP(B565,Hoja1!B:C,2,FALSE)</f>
        <v>Politicas de Igualdad e infancia</v>
      </c>
      <c r="D565" s="3" t="str">
        <f t="shared" si="26"/>
        <v>2</v>
      </c>
      <c r="E565" s="3" t="str">
        <f t="shared" si="27"/>
        <v>21</v>
      </c>
      <c r="F565" s="17" t="s">
        <v>56</v>
      </c>
      <c r="G565" s="18" t="s">
        <v>57</v>
      </c>
      <c r="H565" s="19">
        <v>1000</v>
      </c>
      <c r="I565" s="19">
        <v>0</v>
      </c>
      <c r="J565" s="19">
        <v>1000</v>
      </c>
      <c r="K565" s="19">
        <v>0</v>
      </c>
      <c r="L565" s="9">
        <f t="shared" si="28"/>
        <v>0</v>
      </c>
      <c r="M565" s="19">
        <v>0</v>
      </c>
    </row>
    <row r="566" spans="1:13">
      <c r="A566" s="17" t="s">
        <v>248</v>
      </c>
      <c r="B566" s="17" t="s">
        <v>249</v>
      </c>
      <c r="C566" s="2" t="str">
        <f>VLOOKUP(B566,Hoja1!B:C,2,FALSE)</f>
        <v>Politicas de Igualdad e infancia</v>
      </c>
      <c r="D566" s="3" t="str">
        <f t="shared" si="26"/>
        <v>2</v>
      </c>
      <c r="E566" s="3" t="str">
        <f t="shared" si="27"/>
        <v>22</v>
      </c>
      <c r="F566" s="17" t="s">
        <v>120</v>
      </c>
      <c r="G566" s="18" t="s">
        <v>425</v>
      </c>
      <c r="H566" s="19">
        <v>0</v>
      </c>
      <c r="I566" s="19">
        <v>0</v>
      </c>
      <c r="J566" s="19">
        <v>0</v>
      </c>
      <c r="K566" s="19">
        <v>156</v>
      </c>
      <c r="L566" s="9" t="str">
        <f t="shared" si="28"/>
        <v xml:space="preserve"> </v>
      </c>
      <c r="M566" s="19">
        <v>156</v>
      </c>
    </row>
    <row r="567" spans="1:13">
      <c r="A567" s="17" t="s">
        <v>248</v>
      </c>
      <c r="B567" s="17" t="s">
        <v>249</v>
      </c>
      <c r="C567" s="2" t="str">
        <f>VLOOKUP(B567,Hoja1!B:C,2,FALSE)</f>
        <v>Politicas de Igualdad e infancia</v>
      </c>
      <c r="D567" s="3" t="str">
        <f t="shared" si="26"/>
        <v>2</v>
      </c>
      <c r="E567" s="3" t="str">
        <f t="shared" si="27"/>
        <v>22</v>
      </c>
      <c r="F567" s="17" t="s">
        <v>250</v>
      </c>
      <c r="G567" s="18" t="s">
        <v>251</v>
      </c>
      <c r="H567" s="19">
        <v>48000</v>
      </c>
      <c r="I567" s="19">
        <v>0</v>
      </c>
      <c r="J567" s="19">
        <v>48000</v>
      </c>
      <c r="K567" s="19">
        <v>0</v>
      </c>
      <c r="L567" s="9">
        <f t="shared" si="28"/>
        <v>0</v>
      </c>
      <c r="M567" s="19">
        <v>0</v>
      </c>
    </row>
    <row r="568" spans="1:13">
      <c r="A568" s="17" t="s">
        <v>248</v>
      </c>
      <c r="B568" s="17" t="s">
        <v>249</v>
      </c>
      <c r="C568" s="2" t="str">
        <f>VLOOKUP(B568,Hoja1!B:C,2,FALSE)</f>
        <v>Politicas de Igualdad e infancia</v>
      </c>
      <c r="D568" s="3" t="str">
        <f t="shared" si="26"/>
        <v>2</v>
      </c>
      <c r="E568" s="3" t="str">
        <f t="shared" si="27"/>
        <v>22</v>
      </c>
      <c r="F568" s="17" t="s">
        <v>252</v>
      </c>
      <c r="G568" s="18" t="s">
        <v>253</v>
      </c>
      <c r="H568" s="19">
        <v>223000</v>
      </c>
      <c r="I568" s="19">
        <v>0</v>
      </c>
      <c r="J568" s="19">
        <v>223000</v>
      </c>
      <c r="K568" s="19">
        <v>15831.86</v>
      </c>
      <c r="L568" s="9">
        <f t="shared" si="28"/>
        <v>7.0994887892376679E-2</v>
      </c>
      <c r="M568" s="19">
        <v>14155.36</v>
      </c>
    </row>
    <row r="569" spans="1:13">
      <c r="A569" s="17" t="s">
        <v>248</v>
      </c>
      <c r="B569" s="17" t="s">
        <v>249</v>
      </c>
      <c r="C569" s="2" t="str">
        <f>VLOOKUP(B569,Hoja1!B:C,2,FALSE)</f>
        <v>Politicas de Igualdad e infancia</v>
      </c>
      <c r="D569" s="3" t="str">
        <f t="shared" si="26"/>
        <v>2</v>
      </c>
      <c r="E569" s="3" t="str">
        <f t="shared" si="27"/>
        <v>22</v>
      </c>
      <c r="F569" s="17" t="s">
        <v>254</v>
      </c>
      <c r="G569" s="18" t="s">
        <v>255</v>
      </c>
      <c r="H569" s="19">
        <v>40000</v>
      </c>
      <c r="I569" s="19">
        <v>0</v>
      </c>
      <c r="J569" s="19">
        <v>40000</v>
      </c>
      <c r="K569" s="19">
        <v>4502.55</v>
      </c>
      <c r="L569" s="9">
        <f t="shared" si="28"/>
        <v>0.11256375</v>
      </c>
      <c r="M569" s="19">
        <v>4502.55</v>
      </c>
    </row>
    <row r="570" spans="1:13">
      <c r="A570" s="17" t="s">
        <v>248</v>
      </c>
      <c r="B570" s="17" t="s">
        <v>249</v>
      </c>
      <c r="C570" s="2" t="str">
        <f>VLOOKUP(B570,Hoja1!B:C,2,FALSE)</f>
        <v>Politicas de Igualdad e infancia</v>
      </c>
      <c r="D570" s="3" t="str">
        <f t="shared" si="26"/>
        <v>2</v>
      </c>
      <c r="E570" s="3" t="str">
        <f t="shared" si="27"/>
        <v>22</v>
      </c>
      <c r="F570" s="17" t="s">
        <v>64</v>
      </c>
      <c r="G570" s="18" t="s">
        <v>65</v>
      </c>
      <c r="H570" s="19">
        <v>104548</v>
      </c>
      <c r="I570" s="19">
        <v>0</v>
      </c>
      <c r="J570" s="19">
        <v>104548</v>
      </c>
      <c r="K570" s="19">
        <v>14927.39</v>
      </c>
      <c r="L570" s="9">
        <f t="shared" si="28"/>
        <v>0.14278025404598843</v>
      </c>
      <c r="M570" s="19">
        <v>9313.1</v>
      </c>
    </row>
    <row r="571" spans="1:13">
      <c r="A571" s="17" t="s">
        <v>248</v>
      </c>
      <c r="B571" s="17" t="s">
        <v>249</v>
      </c>
      <c r="C571" s="2" t="str">
        <f>VLOOKUP(B571,Hoja1!B:C,2,FALSE)</f>
        <v>Politicas de Igualdad e infancia</v>
      </c>
      <c r="D571" s="3" t="str">
        <f t="shared" si="26"/>
        <v>2</v>
      </c>
      <c r="E571" s="3" t="str">
        <f t="shared" si="27"/>
        <v>23</v>
      </c>
      <c r="F571" s="17" t="s">
        <v>39</v>
      </c>
      <c r="G571" s="18" t="s">
        <v>40</v>
      </c>
      <c r="H571" s="19">
        <v>1000</v>
      </c>
      <c r="I571" s="19">
        <v>0</v>
      </c>
      <c r="J571" s="19">
        <v>1000</v>
      </c>
      <c r="K571" s="19">
        <v>0</v>
      </c>
      <c r="L571" s="9">
        <f t="shared" si="28"/>
        <v>0</v>
      </c>
      <c r="M571" s="19">
        <v>0</v>
      </c>
    </row>
    <row r="572" spans="1:13">
      <c r="A572" s="17" t="s">
        <v>248</v>
      </c>
      <c r="B572" s="17" t="s">
        <v>249</v>
      </c>
      <c r="C572" s="2" t="str">
        <f>VLOOKUP(B572,Hoja1!B:C,2,FALSE)</f>
        <v>Politicas de Igualdad e infancia</v>
      </c>
      <c r="D572" s="3" t="str">
        <f t="shared" si="26"/>
        <v>4</v>
      </c>
      <c r="E572" s="3" t="str">
        <f t="shared" si="27"/>
        <v>48</v>
      </c>
      <c r="F572" s="17" t="s">
        <v>152</v>
      </c>
      <c r="G572" s="18" t="s">
        <v>153</v>
      </c>
      <c r="H572" s="19">
        <v>39170</v>
      </c>
      <c r="I572" s="19">
        <v>0</v>
      </c>
      <c r="J572" s="19">
        <v>39170</v>
      </c>
      <c r="K572" s="19">
        <v>0</v>
      </c>
      <c r="L572" s="9">
        <f t="shared" si="28"/>
        <v>0</v>
      </c>
      <c r="M572" s="19">
        <v>0</v>
      </c>
    </row>
    <row r="573" spans="1:13">
      <c r="A573" s="17" t="s">
        <v>248</v>
      </c>
      <c r="B573" s="17" t="s">
        <v>249</v>
      </c>
      <c r="C573" s="2" t="str">
        <f>VLOOKUP(B573,Hoja1!B:C,2,FALSE)</f>
        <v>Politicas de Igualdad e infancia</v>
      </c>
      <c r="D573" s="3" t="str">
        <f t="shared" si="26"/>
        <v>4</v>
      </c>
      <c r="E573" s="3" t="str">
        <f t="shared" si="27"/>
        <v>48</v>
      </c>
      <c r="F573" s="17" t="s">
        <v>186</v>
      </c>
      <c r="G573" s="18" t="s">
        <v>187</v>
      </c>
      <c r="H573" s="19">
        <v>4350</v>
      </c>
      <c r="I573" s="19">
        <v>0</v>
      </c>
      <c r="J573" s="19">
        <v>4350</v>
      </c>
      <c r="K573" s="19">
        <v>0</v>
      </c>
      <c r="L573" s="9">
        <f t="shared" si="28"/>
        <v>0</v>
      </c>
      <c r="M573" s="19">
        <v>0</v>
      </c>
    </row>
    <row r="574" spans="1:13">
      <c r="A574" s="17" t="s">
        <v>248</v>
      </c>
      <c r="B574" s="17" t="s">
        <v>249</v>
      </c>
      <c r="C574" s="2" t="str">
        <f>VLOOKUP(B574,Hoja1!B:C,2,FALSE)</f>
        <v>Politicas de Igualdad e infancia</v>
      </c>
      <c r="D574" s="3" t="str">
        <f t="shared" si="26"/>
        <v>4</v>
      </c>
      <c r="E574" s="3" t="str">
        <f t="shared" si="27"/>
        <v>48</v>
      </c>
      <c r="F574" s="17" t="s">
        <v>45</v>
      </c>
      <c r="G574" s="18" t="s">
        <v>46</v>
      </c>
      <c r="H574" s="19">
        <v>74976</v>
      </c>
      <c r="I574" s="19">
        <v>0</v>
      </c>
      <c r="J574" s="19">
        <v>74976</v>
      </c>
      <c r="K574" s="19">
        <v>41976</v>
      </c>
      <c r="L574" s="9">
        <f t="shared" si="28"/>
        <v>0.5598591549295775</v>
      </c>
      <c r="M574" s="19">
        <v>41976</v>
      </c>
    </row>
    <row r="575" spans="1:13">
      <c r="A575" s="17" t="s">
        <v>248</v>
      </c>
      <c r="B575" s="17" t="s">
        <v>249</v>
      </c>
      <c r="C575" s="2" t="str">
        <f>VLOOKUP(B575,Hoja1!B:C,2,FALSE)</f>
        <v>Politicas de Igualdad e infancia</v>
      </c>
      <c r="D575" s="3" t="str">
        <f t="shared" si="26"/>
        <v>6</v>
      </c>
      <c r="E575" s="3" t="str">
        <f t="shared" si="27"/>
        <v>62</v>
      </c>
      <c r="F575" s="17" t="s">
        <v>97</v>
      </c>
      <c r="G575" s="18" t="s">
        <v>98</v>
      </c>
      <c r="H575" s="19">
        <v>0</v>
      </c>
      <c r="I575" s="19">
        <v>0</v>
      </c>
      <c r="J575" s="19">
        <v>0</v>
      </c>
      <c r="K575" s="19">
        <v>0</v>
      </c>
      <c r="L575" s="9" t="str">
        <f t="shared" si="28"/>
        <v xml:space="preserve"> </v>
      </c>
      <c r="M575" s="19">
        <v>0</v>
      </c>
    </row>
    <row r="576" spans="1:13">
      <c r="A576" s="17" t="s">
        <v>248</v>
      </c>
      <c r="B576" s="17" t="s">
        <v>249</v>
      </c>
      <c r="C576" s="2" t="str">
        <f>VLOOKUP(B576,Hoja1!B:C,2,FALSE)</f>
        <v>Politicas de Igualdad e infancia</v>
      </c>
      <c r="D576" s="3" t="str">
        <f t="shared" si="26"/>
        <v>6</v>
      </c>
      <c r="E576" s="3" t="str">
        <f t="shared" si="27"/>
        <v>62</v>
      </c>
      <c r="F576" s="17" t="s">
        <v>174</v>
      </c>
      <c r="G576" s="18" t="s">
        <v>175</v>
      </c>
      <c r="H576" s="19">
        <v>20000</v>
      </c>
      <c r="I576" s="19">
        <v>0</v>
      </c>
      <c r="J576" s="19">
        <v>20000</v>
      </c>
      <c r="K576" s="19">
        <v>0</v>
      </c>
      <c r="L576" s="9">
        <f t="shared" si="28"/>
        <v>0</v>
      </c>
      <c r="M576" s="19">
        <v>0</v>
      </c>
    </row>
    <row r="577" spans="1:13">
      <c r="A577" s="17" t="s">
        <v>248</v>
      </c>
      <c r="B577" s="17" t="s">
        <v>249</v>
      </c>
      <c r="C577" s="2" t="str">
        <f>VLOOKUP(B577,Hoja1!B:C,2,FALSE)</f>
        <v>Politicas de Igualdad e infancia</v>
      </c>
      <c r="D577" s="3" t="str">
        <f t="shared" si="26"/>
        <v>8</v>
      </c>
      <c r="E577" s="3" t="str">
        <f t="shared" si="27"/>
        <v>83</v>
      </c>
      <c r="F577" s="17" t="s">
        <v>116</v>
      </c>
      <c r="G577" s="18" t="s">
        <v>416</v>
      </c>
      <c r="H577" s="19">
        <v>3000</v>
      </c>
      <c r="I577" s="19">
        <v>0</v>
      </c>
      <c r="J577" s="19">
        <v>3000</v>
      </c>
      <c r="K577" s="19">
        <v>55.2</v>
      </c>
      <c r="L577" s="9">
        <f t="shared" si="28"/>
        <v>1.84E-2</v>
      </c>
      <c r="M577" s="19">
        <v>55.2</v>
      </c>
    </row>
    <row r="578" spans="1:13">
      <c r="A578" s="17" t="s">
        <v>248</v>
      </c>
      <c r="B578" s="17" t="s">
        <v>258</v>
      </c>
      <c r="C578" s="2" t="str">
        <f>VLOOKUP(B578,Hoja1!B:C,2,FALSE)</f>
        <v>Dirección del Área de Educación</v>
      </c>
      <c r="D578" s="3" t="str">
        <f t="shared" si="26"/>
        <v>1</v>
      </c>
      <c r="E578" s="3" t="str">
        <f t="shared" si="27"/>
        <v>12</v>
      </c>
      <c r="F578" s="17" t="s">
        <v>48</v>
      </c>
      <c r="G578" s="18" t="s">
        <v>49</v>
      </c>
      <c r="H578" s="19">
        <v>44473</v>
      </c>
      <c r="I578" s="19">
        <v>0</v>
      </c>
      <c r="J578" s="19">
        <v>44473</v>
      </c>
      <c r="K578" s="19">
        <v>13441.8</v>
      </c>
      <c r="L578" s="9">
        <f t="shared" si="28"/>
        <v>0.30224630674791447</v>
      </c>
      <c r="M578" s="19">
        <v>13441.8</v>
      </c>
    </row>
    <row r="579" spans="1:13">
      <c r="A579" s="17" t="s">
        <v>248</v>
      </c>
      <c r="B579" s="17" t="s">
        <v>258</v>
      </c>
      <c r="C579" s="2" t="str">
        <f>VLOOKUP(B579,Hoja1!B:C,2,FALSE)</f>
        <v>Dirección del Área de Educación</v>
      </c>
      <c r="D579" s="3" t="str">
        <f t="shared" ref="D579:D642" si="29">LEFT(F579,1)</f>
        <v>1</v>
      </c>
      <c r="E579" s="3" t="str">
        <f t="shared" ref="E579:E642" si="30">LEFT(F579,2)</f>
        <v>12</v>
      </c>
      <c r="F579" s="17" t="s">
        <v>17</v>
      </c>
      <c r="G579" s="18" t="s">
        <v>18</v>
      </c>
      <c r="H579" s="19">
        <v>9984</v>
      </c>
      <c r="I579" s="19">
        <v>0</v>
      </c>
      <c r="J579" s="19">
        <v>9984</v>
      </c>
      <c r="K579" s="19">
        <v>0</v>
      </c>
      <c r="L579" s="9">
        <f t="shared" ref="L579:L642" si="31">IF(J579=0," ",K579/J579)</f>
        <v>0</v>
      </c>
      <c r="M579" s="19">
        <v>0</v>
      </c>
    </row>
    <row r="580" spans="1:13">
      <c r="A580" s="17" t="s">
        <v>248</v>
      </c>
      <c r="B580" s="17" t="s">
        <v>258</v>
      </c>
      <c r="C580" s="2" t="str">
        <f>VLOOKUP(B580,Hoja1!B:C,2,FALSE)</f>
        <v>Dirección del Área de Educación</v>
      </c>
      <c r="D580" s="3" t="str">
        <f t="shared" si="29"/>
        <v>1</v>
      </c>
      <c r="E580" s="3" t="str">
        <f t="shared" si="30"/>
        <v>12</v>
      </c>
      <c r="F580" s="17" t="s">
        <v>52</v>
      </c>
      <c r="G580" s="18" t="s">
        <v>53</v>
      </c>
      <c r="H580" s="19">
        <v>16925</v>
      </c>
      <c r="I580" s="19">
        <v>0</v>
      </c>
      <c r="J580" s="19">
        <v>16925</v>
      </c>
      <c r="K580" s="19">
        <v>2421</v>
      </c>
      <c r="L580" s="9">
        <f t="shared" si="31"/>
        <v>0.14304283604135892</v>
      </c>
      <c r="M580" s="19">
        <v>2421</v>
      </c>
    </row>
    <row r="581" spans="1:13">
      <c r="A581" s="17" t="s">
        <v>248</v>
      </c>
      <c r="B581" s="17" t="s">
        <v>258</v>
      </c>
      <c r="C581" s="2" t="str">
        <f>VLOOKUP(B581,Hoja1!B:C,2,FALSE)</f>
        <v>Dirección del Área de Educación</v>
      </c>
      <c r="D581" s="3" t="str">
        <f t="shared" si="29"/>
        <v>1</v>
      </c>
      <c r="E581" s="3" t="str">
        <f t="shared" si="30"/>
        <v>12</v>
      </c>
      <c r="F581" s="17" t="s">
        <v>19</v>
      </c>
      <c r="G581" s="18" t="s">
        <v>20</v>
      </c>
      <c r="H581" s="19">
        <v>22140</v>
      </c>
      <c r="I581" s="19">
        <v>0</v>
      </c>
      <c r="J581" s="19">
        <v>22140</v>
      </c>
      <c r="K581" s="19">
        <v>5566.24</v>
      </c>
      <c r="L581" s="9">
        <f t="shared" si="31"/>
        <v>0.25141102077687444</v>
      </c>
      <c r="M581" s="19">
        <v>5566.24</v>
      </c>
    </row>
    <row r="582" spans="1:13">
      <c r="A582" s="17" t="s">
        <v>248</v>
      </c>
      <c r="B582" s="17" t="s">
        <v>258</v>
      </c>
      <c r="C582" s="2" t="str">
        <f>VLOOKUP(B582,Hoja1!B:C,2,FALSE)</f>
        <v>Dirección del Área de Educación</v>
      </c>
      <c r="D582" s="3" t="str">
        <f t="shared" si="29"/>
        <v>1</v>
      </c>
      <c r="E582" s="3" t="str">
        <f t="shared" si="30"/>
        <v>12</v>
      </c>
      <c r="F582" s="17" t="s">
        <v>21</v>
      </c>
      <c r="G582" s="18" t="s">
        <v>22</v>
      </c>
      <c r="H582" s="19">
        <v>52082</v>
      </c>
      <c r="I582" s="19">
        <v>0</v>
      </c>
      <c r="J582" s="19">
        <v>52082</v>
      </c>
      <c r="K582" s="19">
        <v>11871.88</v>
      </c>
      <c r="L582" s="9">
        <f t="shared" si="31"/>
        <v>0.22794593141584424</v>
      </c>
      <c r="M582" s="19">
        <v>11871.88</v>
      </c>
    </row>
    <row r="583" spans="1:13">
      <c r="A583" s="17" t="s">
        <v>248</v>
      </c>
      <c r="B583" s="17" t="s">
        <v>258</v>
      </c>
      <c r="C583" s="2" t="str">
        <f>VLOOKUP(B583,Hoja1!B:C,2,FALSE)</f>
        <v>Dirección del Área de Educación</v>
      </c>
      <c r="D583" s="3" t="str">
        <f t="shared" si="29"/>
        <v>1</v>
      </c>
      <c r="E583" s="3" t="str">
        <f t="shared" si="30"/>
        <v>12</v>
      </c>
      <c r="F583" s="17" t="s">
        <v>23</v>
      </c>
      <c r="G583" s="18" t="s">
        <v>24</v>
      </c>
      <c r="H583" s="19">
        <v>121594</v>
      </c>
      <c r="I583" s="19">
        <v>0</v>
      </c>
      <c r="J583" s="19">
        <v>121594</v>
      </c>
      <c r="K583" s="19">
        <v>28344.68</v>
      </c>
      <c r="L583" s="9">
        <f t="shared" si="31"/>
        <v>0.23310919946707898</v>
      </c>
      <c r="M583" s="19">
        <v>28344.68</v>
      </c>
    </row>
    <row r="584" spans="1:13">
      <c r="A584" s="17" t="s">
        <v>248</v>
      </c>
      <c r="B584" s="17" t="s">
        <v>258</v>
      </c>
      <c r="C584" s="2" t="str">
        <f>VLOOKUP(B584,Hoja1!B:C,2,FALSE)</f>
        <v>Dirección del Área de Educación</v>
      </c>
      <c r="D584" s="3" t="str">
        <f t="shared" si="29"/>
        <v>1</v>
      </c>
      <c r="E584" s="3" t="str">
        <f t="shared" si="30"/>
        <v>12</v>
      </c>
      <c r="F584" s="17" t="s">
        <v>25</v>
      </c>
      <c r="G584" s="18" t="s">
        <v>26</v>
      </c>
      <c r="H584" s="19">
        <v>12776</v>
      </c>
      <c r="I584" s="19">
        <v>0</v>
      </c>
      <c r="J584" s="19">
        <v>12776</v>
      </c>
      <c r="K584" s="19">
        <v>2913.9</v>
      </c>
      <c r="L584" s="9">
        <f t="shared" si="31"/>
        <v>0.22807608015028177</v>
      </c>
      <c r="M584" s="19">
        <v>2913.9</v>
      </c>
    </row>
    <row r="585" spans="1:13">
      <c r="A585" s="17" t="s">
        <v>248</v>
      </c>
      <c r="B585" s="17" t="s">
        <v>258</v>
      </c>
      <c r="C585" s="2" t="str">
        <f>VLOOKUP(B585,Hoja1!B:C,2,FALSE)</f>
        <v>Dirección del Área de Educación</v>
      </c>
      <c r="D585" s="3" t="str">
        <f t="shared" si="29"/>
        <v>2</v>
      </c>
      <c r="E585" s="3" t="str">
        <f t="shared" si="30"/>
        <v>21</v>
      </c>
      <c r="F585" s="17" t="s">
        <v>56</v>
      </c>
      <c r="G585" s="18" t="s">
        <v>57</v>
      </c>
      <c r="H585" s="19">
        <v>1500</v>
      </c>
      <c r="I585" s="19">
        <v>0</v>
      </c>
      <c r="J585" s="19">
        <v>1500</v>
      </c>
      <c r="K585" s="19">
        <v>166.79</v>
      </c>
      <c r="L585" s="9">
        <f t="shared" si="31"/>
        <v>0.11119333333333332</v>
      </c>
      <c r="M585" s="19">
        <v>166.79</v>
      </c>
    </row>
    <row r="586" spans="1:13">
      <c r="A586" s="17" t="s">
        <v>248</v>
      </c>
      <c r="B586" s="17" t="s">
        <v>258</v>
      </c>
      <c r="C586" s="2" t="str">
        <f>VLOOKUP(B586,Hoja1!B:C,2,FALSE)</f>
        <v>Dirección del Área de Educación</v>
      </c>
      <c r="D586" s="3" t="str">
        <f t="shared" si="29"/>
        <v>2</v>
      </c>
      <c r="E586" s="3" t="str">
        <f t="shared" si="30"/>
        <v>23</v>
      </c>
      <c r="F586" s="17" t="s">
        <v>39</v>
      </c>
      <c r="G586" s="18" t="s">
        <v>40</v>
      </c>
      <c r="H586" s="19">
        <v>1500</v>
      </c>
      <c r="I586" s="19">
        <v>0</v>
      </c>
      <c r="J586" s="19">
        <v>1500</v>
      </c>
      <c r="K586" s="19">
        <v>0</v>
      </c>
      <c r="L586" s="9">
        <f t="shared" si="31"/>
        <v>0</v>
      </c>
      <c r="M586" s="19">
        <v>0</v>
      </c>
    </row>
    <row r="587" spans="1:13">
      <c r="A587" s="17" t="s">
        <v>248</v>
      </c>
      <c r="B587" s="17" t="s">
        <v>259</v>
      </c>
      <c r="C587" s="2" t="str">
        <f>VLOOKUP(B587,Hoja1!B:C,2,FALSE)</f>
        <v>Escuelas Infantiles</v>
      </c>
      <c r="D587" s="3" t="str">
        <f t="shared" si="29"/>
        <v>1</v>
      </c>
      <c r="E587" s="3" t="str">
        <f t="shared" si="30"/>
        <v>12</v>
      </c>
      <c r="F587" s="17" t="s">
        <v>48</v>
      </c>
      <c r="G587" s="18" t="s">
        <v>49</v>
      </c>
      <c r="H587" s="19">
        <v>14824</v>
      </c>
      <c r="I587" s="19">
        <v>0</v>
      </c>
      <c r="J587" s="19">
        <v>14824</v>
      </c>
      <c r="K587" s="19">
        <v>4480.6000000000004</v>
      </c>
      <c r="L587" s="9">
        <f t="shared" si="31"/>
        <v>0.30225310307609282</v>
      </c>
      <c r="M587" s="19">
        <v>4480.6000000000004</v>
      </c>
    </row>
    <row r="588" spans="1:13">
      <c r="A588" s="17" t="s">
        <v>248</v>
      </c>
      <c r="B588" s="17" t="s">
        <v>259</v>
      </c>
      <c r="C588" s="2" t="str">
        <f>VLOOKUP(B588,Hoja1!B:C,2,FALSE)</f>
        <v>Escuelas Infantiles</v>
      </c>
      <c r="D588" s="3" t="str">
        <f t="shared" si="29"/>
        <v>1</v>
      </c>
      <c r="E588" s="3" t="str">
        <f t="shared" si="30"/>
        <v>12</v>
      </c>
      <c r="F588" s="17" t="s">
        <v>50</v>
      </c>
      <c r="G588" s="18" t="s">
        <v>51</v>
      </c>
      <c r="H588" s="19">
        <v>13036</v>
      </c>
      <c r="I588" s="19">
        <v>0</v>
      </c>
      <c r="J588" s="19">
        <v>13036</v>
      </c>
      <c r="K588" s="19">
        <v>3874.28</v>
      </c>
      <c r="L588" s="9">
        <f t="shared" si="31"/>
        <v>0.29719852715556921</v>
      </c>
      <c r="M588" s="19">
        <v>3874.28</v>
      </c>
    </row>
    <row r="589" spans="1:13">
      <c r="A589" s="17" t="s">
        <v>248</v>
      </c>
      <c r="B589" s="17" t="s">
        <v>259</v>
      </c>
      <c r="C589" s="2" t="str">
        <f>VLOOKUP(B589,Hoja1!B:C,2,FALSE)</f>
        <v>Escuelas Infantiles</v>
      </c>
      <c r="D589" s="3" t="str">
        <f t="shared" si="29"/>
        <v>1</v>
      </c>
      <c r="E589" s="3" t="str">
        <f t="shared" si="30"/>
        <v>12</v>
      </c>
      <c r="F589" s="17" t="s">
        <v>52</v>
      </c>
      <c r="G589" s="18" t="s">
        <v>53</v>
      </c>
      <c r="H589" s="19">
        <v>8462</v>
      </c>
      <c r="I589" s="19">
        <v>0</v>
      </c>
      <c r="J589" s="19">
        <v>8462</v>
      </c>
      <c r="K589" s="19">
        <v>2421</v>
      </c>
      <c r="L589" s="9">
        <f t="shared" si="31"/>
        <v>0.28610257622311508</v>
      </c>
      <c r="M589" s="19">
        <v>2421</v>
      </c>
    </row>
    <row r="590" spans="1:13">
      <c r="A590" s="17" t="s">
        <v>248</v>
      </c>
      <c r="B590" s="17" t="s">
        <v>259</v>
      </c>
      <c r="C590" s="2" t="str">
        <f>VLOOKUP(B590,Hoja1!B:C,2,FALSE)</f>
        <v>Escuelas Infantiles</v>
      </c>
      <c r="D590" s="3" t="str">
        <f t="shared" si="29"/>
        <v>1</v>
      </c>
      <c r="E590" s="3" t="str">
        <f t="shared" si="30"/>
        <v>12</v>
      </c>
      <c r="F590" s="17" t="s">
        <v>19</v>
      </c>
      <c r="G590" s="18" t="s">
        <v>20</v>
      </c>
      <c r="H590" s="19">
        <v>9320</v>
      </c>
      <c r="I590" s="19">
        <v>0</v>
      </c>
      <c r="J590" s="19">
        <v>9320</v>
      </c>
      <c r="K590" s="19">
        <v>2929.04</v>
      </c>
      <c r="L590" s="9">
        <f t="shared" si="31"/>
        <v>0.31427467811158799</v>
      </c>
      <c r="M590" s="19">
        <v>2929.04</v>
      </c>
    </row>
    <row r="591" spans="1:13">
      <c r="A591" s="17" t="s">
        <v>248</v>
      </c>
      <c r="B591" s="17" t="s">
        <v>259</v>
      </c>
      <c r="C591" s="2" t="str">
        <f>VLOOKUP(B591,Hoja1!B:C,2,FALSE)</f>
        <v>Escuelas Infantiles</v>
      </c>
      <c r="D591" s="3" t="str">
        <f t="shared" si="29"/>
        <v>1</v>
      </c>
      <c r="E591" s="3" t="str">
        <f t="shared" si="30"/>
        <v>12</v>
      </c>
      <c r="F591" s="17" t="s">
        <v>21</v>
      </c>
      <c r="G591" s="18" t="s">
        <v>22</v>
      </c>
      <c r="H591" s="19">
        <v>19249</v>
      </c>
      <c r="I591" s="19">
        <v>0</v>
      </c>
      <c r="J591" s="19">
        <v>19249</v>
      </c>
      <c r="K591" s="19">
        <v>5499.64</v>
      </c>
      <c r="L591" s="9">
        <f t="shared" si="31"/>
        <v>0.28571042651566314</v>
      </c>
      <c r="M591" s="19">
        <v>5499.64</v>
      </c>
    </row>
    <row r="592" spans="1:13">
      <c r="A592" s="17" t="s">
        <v>248</v>
      </c>
      <c r="B592" s="17" t="s">
        <v>259</v>
      </c>
      <c r="C592" s="2" t="str">
        <f>VLOOKUP(B592,Hoja1!B:C,2,FALSE)</f>
        <v>Escuelas Infantiles</v>
      </c>
      <c r="D592" s="3" t="str">
        <f t="shared" si="29"/>
        <v>1</v>
      </c>
      <c r="E592" s="3" t="str">
        <f t="shared" si="30"/>
        <v>12</v>
      </c>
      <c r="F592" s="17" t="s">
        <v>23</v>
      </c>
      <c r="G592" s="18" t="s">
        <v>24</v>
      </c>
      <c r="H592" s="19">
        <v>48281</v>
      </c>
      <c r="I592" s="19">
        <v>0</v>
      </c>
      <c r="J592" s="19">
        <v>48281</v>
      </c>
      <c r="K592" s="19">
        <v>13794.68</v>
      </c>
      <c r="L592" s="9">
        <f t="shared" si="31"/>
        <v>0.28571653445454737</v>
      </c>
      <c r="M592" s="19">
        <v>13794.68</v>
      </c>
    </row>
    <row r="593" spans="1:13">
      <c r="A593" s="17" t="s">
        <v>248</v>
      </c>
      <c r="B593" s="17" t="s">
        <v>259</v>
      </c>
      <c r="C593" s="2" t="str">
        <f>VLOOKUP(B593,Hoja1!B:C,2,FALSE)</f>
        <v>Escuelas Infantiles</v>
      </c>
      <c r="D593" s="3" t="str">
        <f t="shared" si="29"/>
        <v>1</v>
      </c>
      <c r="E593" s="3" t="str">
        <f t="shared" si="30"/>
        <v>12</v>
      </c>
      <c r="F593" s="17" t="s">
        <v>25</v>
      </c>
      <c r="G593" s="18" t="s">
        <v>26</v>
      </c>
      <c r="H593" s="19">
        <v>4756</v>
      </c>
      <c r="I593" s="19">
        <v>0</v>
      </c>
      <c r="J593" s="19">
        <v>4756</v>
      </c>
      <c r="K593" s="19">
        <v>1313.25</v>
      </c>
      <c r="L593" s="9">
        <f t="shared" si="31"/>
        <v>0.27612489486963837</v>
      </c>
      <c r="M593" s="19">
        <v>1313.25</v>
      </c>
    </row>
    <row r="594" spans="1:13">
      <c r="A594" s="17" t="s">
        <v>248</v>
      </c>
      <c r="B594" s="17" t="s">
        <v>259</v>
      </c>
      <c r="C594" s="2" t="str">
        <f>VLOOKUP(B594,Hoja1!B:C,2,FALSE)</f>
        <v>Escuelas Infantiles</v>
      </c>
      <c r="D594" s="3" t="str">
        <f t="shared" si="29"/>
        <v>2</v>
      </c>
      <c r="E594" s="3" t="str">
        <f t="shared" si="30"/>
        <v>21</v>
      </c>
      <c r="F594" s="17" t="s">
        <v>142</v>
      </c>
      <c r="G594" s="18" t="s">
        <v>143</v>
      </c>
      <c r="H594" s="19">
        <v>5000</v>
      </c>
      <c r="I594" s="19">
        <v>0</v>
      </c>
      <c r="J594" s="19">
        <v>5000</v>
      </c>
      <c r="K594" s="19">
        <v>3146.44</v>
      </c>
      <c r="L594" s="9">
        <f t="shared" si="31"/>
        <v>0.62928799999999996</v>
      </c>
      <c r="M594" s="19">
        <v>3146.44</v>
      </c>
    </row>
    <row r="595" spans="1:13">
      <c r="A595" s="17" t="s">
        <v>248</v>
      </c>
      <c r="B595" s="17" t="s">
        <v>259</v>
      </c>
      <c r="C595" s="2" t="str">
        <f>VLOOKUP(B595,Hoja1!B:C,2,FALSE)</f>
        <v>Escuelas Infantiles</v>
      </c>
      <c r="D595" s="3" t="str">
        <f t="shared" si="29"/>
        <v>2</v>
      </c>
      <c r="E595" s="3" t="str">
        <f t="shared" si="30"/>
        <v>21</v>
      </c>
      <c r="F595" s="17" t="s">
        <v>56</v>
      </c>
      <c r="G595" s="18" t="s">
        <v>57</v>
      </c>
      <c r="H595" s="19">
        <v>22500</v>
      </c>
      <c r="I595" s="19">
        <v>0</v>
      </c>
      <c r="J595" s="19">
        <v>22500</v>
      </c>
      <c r="K595" s="19">
        <v>3906.85</v>
      </c>
      <c r="L595" s="9">
        <f t="shared" si="31"/>
        <v>0.17363777777777778</v>
      </c>
      <c r="M595" s="19">
        <v>3906.85</v>
      </c>
    </row>
    <row r="596" spans="1:13">
      <c r="A596" s="17" t="s">
        <v>248</v>
      </c>
      <c r="B596" s="17" t="s">
        <v>259</v>
      </c>
      <c r="C596" s="2" t="str">
        <f>VLOOKUP(B596,Hoja1!B:C,2,FALSE)</f>
        <v>Escuelas Infantiles</v>
      </c>
      <c r="D596" s="3" t="str">
        <f t="shared" si="29"/>
        <v>2</v>
      </c>
      <c r="E596" s="3" t="str">
        <f t="shared" si="30"/>
        <v>22</v>
      </c>
      <c r="F596" s="17" t="s">
        <v>92</v>
      </c>
      <c r="G596" s="18" t="s">
        <v>93</v>
      </c>
      <c r="H596" s="19">
        <v>49750</v>
      </c>
      <c r="I596" s="19">
        <v>0</v>
      </c>
      <c r="J596" s="19">
        <v>49750</v>
      </c>
      <c r="K596" s="19">
        <v>16807.509999999998</v>
      </c>
      <c r="L596" s="9">
        <f t="shared" si="31"/>
        <v>0.3378393969849246</v>
      </c>
      <c r="M596" s="19">
        <v>12389.56</v>
      </c>
    </row>
    <row r="597" spans="1:13">
      <c r="A597" s="17" t="s">
        <v>248</v>
      </c>
      <c r="B597" s="17" t="s">
        <v>259</v>
      </c>
      <c r="C597" s="2" t="str">
        <f>VLOOKUP(B597,Hoja1!B:C,2,FALSE)</f>
        <v>Escuelas Infantiles</v>
      </c>
      <c r="D597" s="3" t="str">
        <f t="shared" si="29"/>
        <v>2</v>
      </c>
      <c r="E597" s="3" t="str">
        <f t="shared" si="30"/>
        <v>22</v>
      </c>
      <c r="F597" s="17" t="s">
        <v>144</v>
      </c>
      <c r="G597" s="18" t="s">
        <v>145</v>
      </c>
      <c r="H597" s="19">
        <v>71330</v>
      </c>
      <c r="I597" s="19">
        <v>0</v>
      </c>
      <c r="J597" s="19">
        <v>71330</v>
      </c>
      <c r="K597" s="19">
        <v>17266.34</v>
      </c>
      <c r="L597" s="9">
        <f t="shared" si="31"/>
        <v>0.24206280667320904</v>
      </c>
      <c r="M597" s="19">
        <v>17266.34</v>
      </c>
    </row>
    <row r="598" spans="1:13">
      <c r="A598" s="17" t="s">
        <v>248</v>
      </c>
      <c r="B598" s="17" t="s">
        <v>259</v>
      </c>
      <c r="C598" s="2" t="str">
        <f>VLOOKUP(B598,Hoja1!B:C,2,FALSE)</f>
        <v>Escuelas Infantiles</v>
      </c>
      <c r="D598" s="3" t="str">
        <f t="shared" si="29"/>
        <v>2</v>
      </c>
      <c r="E598" s="3" t="str">
        <f t="shared" si="30"/>
        <v>22</v>
      </c>
      <c r="F598" s="17" t="s">
        <v>79</v>
      </c>
      <c r="G598" s="18" t="s">
        <v>80</v>
      </c>
      <c r="H598" s="19">
        <v>2500</v>
      </c>
      <c r="I598" s="19">
        <v>0</v>
      </c>
      <c r="J598" s="19">
        <v>2500</v>
      </c>
      <c r="K598" s="19">
        <v>0</v>
      </c>
      <c r="L598" s="9">
        <f t="shared" si="31"/>
        <v>0</v>
      </c>
      <c r="M598" s="19">
        <v>0</v>
      </c>
    </row>
    <row r="599" spans="1:13">
      <c r="A599" s="17" t="s">
        <v>248</v>
      </c>
      <c r="B599" s="17" t="s">
        <v>259</v>
      </c>
      <c r="C599" s="2" t="str">
        <f>VLOOKUP(B599,Hoja1!B:C,2,FALSE)</f>
        <v>Escuelas Infantiles</v>
      </c>
      <c r="D599" s="3" t="str">
        <f t="shared" si="29"/>
        <v>2</v>
      </c>
      <c r="E599" s="3" t="str">
        <f t="shared" si="30"/>
        <v>22</v>
      </c>
      <c r="F599" s="17" t="s">
        <v>85</v>
      </c>
      <c r="G599" s="18" t="s">
        <v>86</v>
      </c>
      <c r="H599" s="19">
        <v>7000</v>
      </c>
      <c r="I599" s="19">
        <v>0</v>
      </c>
      <c r="J599" s="19">
        <v>7000</v>
      </c>
      <c r="K599" s="19">
        <v>38.42</v>
      </c>
      <c r="L599" s="9">
        <f t="shared" si="31"/>
        <v>5.4885714285714286E-3</v>
      </c>
      <c r="M599" s="19">
        <v>38.42</v>
      </c>
    </row>
    <row r="600" spans="1:13">
      <c r="A600" s="17" t="s">
        <v>248</v>
      </c>
      <c r="B600" s="17" t="s">
        <v>259</v>
      </c>
      <c r="C600" s="2" t="str">
        <f>VLOOKUP(B600,Hoja1!B:C,2,FALSE)</f>
        <v>Escuelas Infantiles</v>
      </c>
      <c r="D600" s="3" t="str">
        <f t="shared" si="29"/>
        <v>2</v>
      </c>
      <c r="E600" s="3" t="str">
        <f t="shared" si="30"/>
        <v>22</v>
      </c>
      <c r="F600" s="17" t="s">
        <v>87</v>
      </c>
      <c r="G600" s="18" t="s">
        <v>88</v>
      </c>
      <c r="H600" s="19">
        <v>1000</v>
      </c>
      <c r="I600" s="19">
        <v>0</v>
      </c>
      <c r="J600" s="19">
        <v>1000</v>
      </c>
      <c r="K600" s="19">
        <v>0</v>
      </c>
      <c r="L600" s="9">
        <f t="shared" si="31"/>
        <v>0</v>
      </c>
      <c r="M600" s="19">
        <v>0</v>
      </c>
    </row>
    <row r="601" spans="1:13">
      <c r="A601" s="17" t="s">
        <v>248</v>
      </c>
      <c r="B601" s="17" t="s">
        <v>259</v>
      </c>
      <c r="C601" s="2" t="str">
        <f>VLOOKUP(B601,Hoja1!B:C,2,FALSE)</f>
        <v>Escuelas Infantiles</v>
      </c>
      <c r="D601" s="3" t="str">
        <f t="shared" si="29"/>
        <v>2</v>
      </c>
      <c r="E601" s="3" t="str">
        <f t="shared" si="30"/>
        <v>22</v>
      </c>
      <c r="F601" s="17" t="s">
        <v>62</v>
      </c>
      <c r="G601" s="18" t="s">
        <v>63</v>
      </c>
      <c r="H601" s="19">
        <v>2000</v>
      </c>
      <c r="I601" s="19">
        <v>0</v>
      </c>
      <c r="J601" s="19">
        <v>2000</v>
      </c>
      <c r="K601" s="19">
        <v>0</v>
      </c>
      <c r="L601" s="9">
        <f t="shared" si="31"/>
        <v>0</v>
      </c>
      <c r="M601" s="19">
        <v>0</v>
      </c>
    </row>
    <row r="602" spans="1:13">
      <c r="A602" s="17" t="s">
        <v>248</v>
      </c>
      <c r="B602" s="17" t="s">
        <v>259</v>
      </c>
      <c r="C602" s="2" t="str">
        <f>VLOOKUP(B602,Hoja1!B:C,2,FALSE)</f>
        <v>Escuelas Infantiles</v>
      </c>
      <c r="D602" s="3" t="str">
        <f t="shared" si="29"/>
        <v>2</v>
      </c>
      <c r="E602" s="3" t="str">
        <f t="shared" si="30"/>
        <v>22</v>
      </c>
      <c r="F602" s="17" t="s">
        <v>146</v>
      </c>
      <c r="G602" s="18" t="s">
        <v>147</v>
      </c>
      <c r="H602" s="19">
        <v>262500</v>
      </c>
      <c r="I602" s="19">
        <v>0</v>
      </c>
      <c r="J602" s="19">
        <v>262500</v>
      </c>
      <c r="K602" s="19">
        <v>58669.89</v>
      </c>
      <c r="L602" s="9">
        <f t="shared" si="31"/>
        <v>0.22350434285714285</v>
      </c>
      <c r="M602" s="19">
        <v>58669.89</v>
      </c>
    </row>
    <row r="603" spans="1:13">
      <c r="A603" s="17" t="s">
        <v>248</v>
      </c>
      <c r="B603" s="17" t="s">
        <v>259</v>
      </c>
      <c r="C603" s="2" t="str">
        <f>VLOOKUP(B603,Hoja1!B:C,2,FALSE)</f>
        <v>Escuelas Infantiles</v>
      </c>
      <c r="D603" s="3" t="str">
        <f t="shared" si="29"/>
        <v>2</v>
      </c>
      <c r="E603" s="3" t="str">
        <f t="shared" si="30"/>
        <v>22</v>
      </c>
      <c r="F603" s="17" t="s">
        <v>95</v>
      </c>
      <c r="G603" s="18" t="s">
        <v>96</v>
      </c>
      <c r="H603" s="19">
        <v>25000</v>
      </c>
      <c r="I603" s="19">
        <v>0</v>
      </c>
      <c r="J603" s="19">
        <v>25000</v>
      </c>
      <c r="K603" s="19">
        <v>0</v>
      </c>
      <c r="L603" s="9">
        <f t="shared" si="31"/>
        <v>0</v>
      </c>
      <c r="M603" s="19">
        <v>0</v>
      </c>
    </row>
    <row r="604" spans="1:13">
      <c r="A604" s="17" t="s">
        <v>248</v>
      </c>
      <c r="B604" s="17" t="s">
        <v>259</v>
      </c>
      <c r="C604" s="2" t="str">
        <f>VLOOKUP(B604,Hoja1!B:C,2,FALSE)</f>
        <v>Escuelas Infantiles</v>
      </c>
      <c r="D604" s="3" t="str">
        <f t="shared" si="29"/>
        <v>2</v>
      </c>
      <c r="E604" s="3" t="str">
        <f t="shared" si="30"/>
        <v>22</v>
      </c>
      <c r="F604" s="17" t="s">
        <v>64</v>
      </c>
      <c r="G604" s="18" t="s">
        <v>65</v>
      </c>
      <c r="H604" s="19">
        <v>2229500</v>
      </c>
      <c r="I604" s="19">
        <v>0</v>
      </c>
      <c r="J604" s="19">
        <v>2229500</v>
      </c>
      <c r="K604" s="19">
        <v>651177.65</v>
      </c>
      <c r="L604" s="9">
        <f t="shared" si="31"/>
        <v>0.29207340210809601</v>
      </c>
      <c r="M604" s="19">
        <v>651177.65</v>
      </c>
    </row>
    <row r="605" spans="1:13">
      <c r="A605" s="17" t="s">
        <v>248</v>
      </c>
      <c r="B605" s="17" t="s">
        <v>259</v>
      </c>
      <c r="C605" s="2" t="str">
        <f>VLOOKUP(B605,Hoja1!B:C,2,FALSE)</f>
        <v>Escuelas Infantiles</v>
      </c>
      <c r="D605" s="3" t="str">
        <f t="shared" si="29"/>
        <v>4</v>
      </c>
      <c r="E605" s="3" t="str">
        <f t="shared" si="30"/>
        <v>48</v>
      </c>
      <c r="F605" s="17" t="s">
        <v>45</v>
      </c>
      <c r="G605" s="18" t="s">
        <v>46</v>
      </c>
      <c r="H605" s="19">
        <v>31680</v>
      </c>
      <c r="I605" s="19">
        <v>0</v>
      </c>
      <c r="J605" s="19">
        <v>31680</v>
      </c>
      <c r="K605" s="19">
        <v>0</v>
      </c>
      <c r="L605" s="9">
        <f t="shared" si="31"/>
        <v>0</v>
      </c>
      <c r="M605" s="19">
        <v>0</v>
      </c>
    </row>
    <row r="606" spans="1:13">
      <c r="A606" s="17" t="s">
        <v>248</v>
      </c>
      <c r="B606" s="17" t="s">
        <v>259</v>
      </c>
      <c r="C606" s="2" t="str">
        <f>VLOOKUP(B606,Hoja1!B:C,2,FALSE)</f>
        <v>Escuelas Infantiles</v>
      </c>
      <c r="D606" s="3" t="str">
        <f t="shared" si="29"/>
        <v>6</v>
      </c>
      <c r="E606" s="3" t="str">
        <f t="shared" si="30"/>
        <v>63</v>
      </c>
      <c r="F606" s="17" t="s">
        <v>129</v>
      </c>
      <c r="G606" s="18" t="s">
        <v>128</v>
      </c>
      <c r="H606" s="19">
        <v>250000</v>
      </c>
      <c r="I606" s="19">
        <v>148993.68</v>
      </c>
      <c r="J606" s="19">
        <v>398993.68</v>
      </c>
      <c r="K606" s="19">
        <v>85005.95</v>
      </c>
      <c r="L606" s="9">
        <f t="shared" si="31"/>
        <v>0.21305086837465695</v>
      </c>
      <c r="M606" s="19">
        <v>85005.95</v>
      </c>
    </row>
    <row r="607" spans="1:13">
      <c r="A607" s="17" t="s">
        <v>248</v>
      </c>
      <c r="B607" s="17" t="s">
        <v>259</v>
      </c>
      <c r="C607" s="2" t="str">
        <f>VLOOKUP(B607,Hoja1!B:C,2,FALSE)</f>
        <v>Escuelas Infantiles</v>
      </c>
      <c r="D607" s="3" t="str">
        <f t="shared" si="29"/>
        <v>6</v>
      </c>
      <c r="E607" s="3" t="str">
        <f t="shared" si="30"/>
        <v>63</v>
      </c>
      <c r="F607" s="17" t="s">
        <v>130</v>
      </c>
      <c r="G607" s="18" t="s">
        <v>98</v>
      </c>
      <c r="H607" s="19">
        <v>4000</v>
      </c>
      <c r="I607" s="19">
        <v>0</v>
      </c>
      <c r="J607" s="19">
        <v>4000</v>
      </c>
      <c r="K607" s="19">
        <v>1311.37</v>
      </c>
      <c r="L607" s="9">
        <f t="shared" si="31"/>
        <v>0.32784249999999998</v>
      </c>
      <c r="M607" s="19">
        <v>1311.37</v>
      </c>
    </row>
    <row r="608" spans="1:13">
      <c r="A608" s="17" t="s">
        <v>248</v>
      </c>
      <c r="B608" s="17" t="s">
        <v>259</v>
      </c>
      <c r="C608" s="2" t="str">
        <f>VLOOKUP(B608,Hoja1!B:C,2,FALSE)</f>
        <v>Escuelas Infantiles</v>
      </c>
      <c r="D608" s="3" t="str">
        <f t="shared" si="29"/>
        <v>8</v>
      </c>
      <c r="E608" s="3" t="str">
        <f t="shared" si="30"/>
        <v>83</v>
      </c>
      <c r="F608" s="17" t="s">
        <v>116</v>
      </c>
      <c r="G608" s="18" t="s">
        <v>416</v>
      </c>
      <c r="H608" s="19">
        <v>3000</v>
      </c>
      <c r="I608" s="19">
        <v>0</v>
      </c>
      <c r="J608" s="19">
        <v>3000</v>
      </c>
      <c r="K608" s="19">
        <v>0</v>
      </c>
      <c r="L608" s="9">
        <f t="shared" si="31"/>
        <v>0</v>
      </c>
      <c r="M608" s="19">
        <v>0</v>
      </c>
    </row>
    <row r="609" spans="1:13">
      <c r="A609" s="17" t="s">
        <v>248</v>
      </c>
      <c r="B609" s="17" t="s">
        <v>426</v>
      </c>
      <c r="C609" s="2" t="str">
        <f>VLOOKUP(B609,Hoja1!B:C,2,FALSE)</f>
        <v>Conservación centros de educación infantil y primaria</v>
      </c>
      <c r="D609" s="3" t="str">
        <f t="shared" si="29"/>
        <v>1</v>
      </c>
      <c r="E609" s="3" t="str">
        <f t="shared" si="30"/>
        <v>12</v>
      </c>
      <c r="F609" s="17" t="s">
        <v>48</v>
      </c>
      <c r="G609" s="18" t="s">
        <v>49</v>
      </c>
      <c r="H609" s="19">
        <v>14824</v>
      </c>
      <c r="I609" s="19">
        <v>0</v>
      </c>
      <c r="J609" s="19">
        <v>14824</v>
      </c>
      <c r="K609" s="19">
        <v>4480.6000000000004</v>
      </c>
      <c r="L609" s="9">
        <f t="shared" si="31"/>
        <v>0.30225310307609282</v>
      </c>
      <c r="M609" s="19">
        <v>4480.6000000000004</v>
      </c>
    </row>
    <row r="610" spans="1:13">
      <c r="A610" s="17" t="s">
        <v>248</v>
      </c>
      <c r="B610" s="17" t="s">
        <v>426</v>
      </c>
      <c r="C610" s="2" t="str">
        <f>VLOOKUP(B610,Hoja1!B:C,2,FALSE)</f>
        <v>Conservación centros de educación infantil y primaria</v>
      </c>
      <c r="D610" s="3" t="str">
        <f t="shared" si="29"/>
        <v>1</v>
      </c>
      <c r="E610" s="3" t="str">
        <f t="shared" si="30"/>
        <v>12</v>
      </c>
      <c r="F610" s="17" t="s">
        <v>50</v>
      </c>
      <c r="G610" s="18" t="s">
        <v>51</v>
      </c>
      <c r="H610" s="19">
        <v>39107</v>
      </c>
      <c r="I610" s="19">
        <v>0</v>
      </c>
      <c r="J610" s="19">
        <v>39107</v>
      </c>
      <c r="K610" s="19">
        <v>10191.290000000001</v>
      </c>
      <c r="L610" s="9">
        <f t="shared" si="31"/>
        <v>0.26060014831104406</v>
      </c>
      <c r="M610" s="19">
        <v>10191.290000000001</v>
      </c>
    </row>
    <row r="611" spans="1:13">
      <c r="A611" s="17" t="s">
        <v>248</v>
      </c>
      <c r="B611" s="17" t="s">
        <v>426</v>
      </c>
      <c r="C611" s="2" t="str">
        <f>VLOOKUP(B611,Hoja1!B:C,2,FALSE)</f>
        <v>Conservación centros de educación infantil y primaria</v>
      </c>
      <c r="D611" s="3" t="str">
        <f t="shared" si="29"/>
        <v>1</v>
      </c>
      <c r="E611" s="3" t="str">
        <f t="shared" si="30"/>
        <v>12</v>
      </c>
      <c r="F611" s="17" t="s">
        <v>17</v>
      </c>
      <c r="G611" s="18" t="s">
        <v>18</v>
      </c>
      <c r="H611" s="19">
        <v>9984</v>
      </c>
      <c r="I611" s="19">
        <v>0</v>
      </c>
      <c r="J611" s="19">
        <v>9984</v>
      </c>
      <c r="K611" s="19">
        <v>2521.06</v>
      </c>
      <c r="L611" s="9">
        <f t="shared" si="31"/>
        <v>0.25251001602564099</v>
      </c>
      <c r="M611" s="19">
        <v>2521.06</v>
      </c>
    </row>
    <row r="612" spans="1:13">
      <c r="A612" s="17" t="s">
        <v>248</v>
      </c>
      <c r="B612" s="17" t="s">
        <v>426</v>
      </c>
      <c r="C612" s="2" t="str">
        <f>VLOOKUP(B612,Hoja1!B:C,2,FALSE)</f>
        <v>Conservación centros de educación infantil y primaria</v>
      </c>
      <c r="D612" s="3" t="str">
        <f t="shared" si="29"/>
        <v>1</v>
      </c>
      <c r="E612" s="3" t="str">
        <f t="shared" si="30"/>
        <v>12</v>
      </c>
      <c r="F612" s="17" t="s">
        <v>52</v>
      </c>
      <c r="G612" s="18" t="s">
        <v>53</v>
      </c>
      <c r="H612" s="19">
        <v>16925</v>
      </c>
      <c r="I612" s="19">
        <v>0</v>
      </c>
      <c r="J612" s="19">
        <v>16925</v>
      </c>
      <c r="K612" s="19">
        <v>4842</v>
      </c>
      <c r="L612" s="9">
        <f t="shared" si="31"/>
        <v>0.28608567208271785</v>
      </c>
      <c r="M612" s="19">
        <v>4842</v>
      </c>
    </row>
    <row r="613" spans="1:13">
      <c r="A613" s="17" t="s">
        <v>248</v>
      </c>
      <c r="B613" s="17" t="s">
        <v>426</v>
      </c>
      <c r="C613" s="2" t="str">
        <f>VLOOKUP(B613,Hoja1!B:C,2,FALSE)</f>
        <v>Conservación centros de educación infantil y primaria</v>
      </c>
      <c r="D613" s="3" t="str">
        <f t="shared" si="29"/>
        <v>1</v>
      </c>
      <c r="E613" s="3" t="str">
        <f t="shared" si="30"/>
        <v>12</v>
      </c>
      <c r="F613" s="17" t="s">
        <v>19</v>
      </c>
      <c r="G613" s="18" t="s">
        <v>20</v>
      </c>
      <c r="H613" s="19">
        <v>16032</v>
      </c>
      <c r="I613" s="19">
        <v>0</v>
      </c>
      <c r="J613" s="19">
        <v>16032</v>
      </c>
      <c r="K613" s="19">
        <v>5494.12</v>
      </c>
      <c r="L613" s="9">
        <f t="shared" si="31"/>
        <v>0.34269710578842316</v>
      </c>
      <c r="M613" s="19">
        <v>5494.12</v>
      </c>
    </row>
    <row r="614" spans="1:13">
      <c r="A614" s="17" t="s">
        <v>248</v>
      </c>
      <c r="B614" s="17" t="s">
        <v>426</v>
      </c>
      <c r="C614" s="2" t="str">
        <f>VLOOKUP(B614,Hoja1!B:C,2,FALSE)</f>
        <v>Conservación centros de educación infantil y primaria</v>
      </c>
      <c r="D614" s="3" t="str">
        <f t="shared" si="29"/>
        <v>1</v>
      </c>
      <c r="E614" s="3" t="str">
        <f t="shared" si="30"/>
        <v>12</v>
      </c>
      <c r="F614" s="17" t="s">
        <v>21</v>
      </c>
      <c r="G614" s="18" t="s">
        <v>22</v>
      </c>
      <c r="H614" s="19">
        <v>44631</v>
      </c>
      <c r="I614" s="19">
        <v>0</v>
      </c>
      <c r="J614" s="19">
        <v>44631</v>
      </c>
      <c r="K614" s="19">
        <v>12461.2</v>
      </c>
      <c r="L614" s="9">
        <f t="shared" si="31"/>
        <v>0.27920503685778947</v>
      </c>
      <c r="M614" s="19">
        <v>12461.2</v>
      </c>
    </row>
    <row r="615" spans="1:13">
      <c r="A615" s="17" t="s">
        <v>248</v>
      </c>
      <c r="B615" s="17" t="s">
        <v>426</v>
      </c>
      <c r="C615" s="2" t="str">
        <f>VLOOKUP(B615,Hoja1!B:C,2,FALSE)</f>
        <v>Conservación centros de educación infantil y primaria</v>
      </c>
      <c r="D615" s="3" t="str">
        <f t="shared" si="29"/>
        <v>1</v>
      </c>
      <c r="E615" s="3" t="str">
        <f t="shared" si="30"/>
        <v>12</v>
      </c>
      <c r="F615" s="17" t="s">
        <v>23</v>
      </c>
      <c r="G615" s="18" t="s">
        <v>24</v>
      </c>
      <c r="H615" s="19">
        <v>104469</v>
      </c>
      <c r="I615" s="19">
        <v>0</v>
      </c>
      <c r="J615" s="19">
        <v>104469</v>
      </c>
      <c r="K615" s="19">
        <v>43176.97</v>
      </c>
      <c r="L615" s="9">
        <f t="shared" si="31"/>
        <v>0.41329935196086881</v>
      </c>
      <c r="M615" s="19">
        <v>43176.97</v>
      </c>
    </row>
    <row r="616" spans="1:13">
      <c r="A616" s="17" t="s">
        <v>248</v>
      </c>
      <c r="B616" s="17" t="s">
        <v>426</v>
      </c>
      <c r="C616" s="2" t="str">
        <f>VLOOKUP(B616,Hoja1!B:C,2,FALSE)</f>
        <v>Conservación centros de educación infantil y primaria</v>
      </c>
      <c r="D616" s="3" t="str">
        <f t="shared" si="29"/>
        <v>1</v>
      </c>
      <c r="E616" s="3" t="str">
        <f t="shared" si="30"/>
        <v>12</v>
      </c>
      <c r="F616" s="17" t="s">
        <v>25</v>
      </c>
      <c r="G616" s="18" t="s">
        <v>26</v>
      </c>
      <c r="H616" s="19">
        <v>8649</v>
      </c>
      <c r="I616" s="19">
        <v>0</v>
      </c>
      <c r="J616" s="19">
        <v>8649</v>
      </c>
      <c r="K616" s="19">
        <v>2594.62</v>
      </c>
      <c r="L616" s="9">
        <f t="shared" si="31"/>
        <v>0.29999075037576595</v>
      </c>
      <c r="M616" s="19">
        <v>2594.62</v>
      </c>
    </row>
    <row r="617" spans="1:13">
      <c r="A617" s="17" t="s">
        <v>248</v>
      </c>
      <c r="B617" s="17" t="s">
        <v>426</v>
      </c>
      <c r="C617" s="2" t="str">
        <f>VLOOKUP(B617,Hoja1!B:C,2,FALSE)</f>
        <v>Conservación centros de educación infantil y primaria</v>
      </c>
      <c r="D617" s="3" t="str">
        <f t="shared" si="29"/>
        <v>1</v>
      </c>
      <c r="E617" s="3" t="str">
        <f t="shared" si="30"/>
        <v>13</v>
      </c>
      <c r="F617" s="17" t="s">
        <v>69</v>
      </c>
      <c r="G617" s="18" t="s">
        <v>11</v>
      </c>
      <c r="H617" s="19">
        <v>728247</v>
      </c>
      <c r="I617" s="19">
        <v>0</v>
      </c>
      <c r="J617" s="19">
        <v>728247</v>
      </c>
      <c r="K617" s="19">
        <v>191370.35</v>
      </c>
      <c r="L617" s="9">
        <f t="shared" si="31"/>
        <v>0.26278220164312383</v>
      </c>
      <c r="M617" s="19">
        <v>191370.35</v>
      </c>
    </row>
    <row r="618" spans="1:13">
      <c r="A618" s="17" t="s">
        <v>248</v>
      </c>
      <c r="B618" s="17" t="s">
        <v>426</v>
      </c>
      <c r="C618" s="2" t="str">
        <f>VLOOKUP(B618,Hoja1!B:C,2,FALSE)</f>
        <v>Conservación centros de educación infantil y primaria</v>
      </c>
      <c r="D618" s="3" t="str">
        <f t="shared" si="29"/>
        <v>1</v>
      </c>
      <c r="E618" s="3" t="str">
        <f t="shared" si="30"/>
        <v>13</v>
      </c>
      <c r="F618" s="17" t="s">
        <v>72</v>
      </c>
      <c r="G618" s="18" t="s">
        <v>13</v>
      </c>
      <c r="H618" s="19">
        <v>640236</v>
      </c>
      <c r="I618" s="19">
        <v>0</v>
      </c>
      <c r="J618" s="19">
        <v>640236</v>
      </c>
      <c r="K618" s="19">
        <v>210274.17</v>
      </c>
      <c r="L618" s="9">
        <f t="shared" si="31"/>
        <v>0.32843228122129969</v>
      </c>
      <c r="M618" s="19">
        <v>210274.17</v>
      </c>
    </row>
    <row r="619" spans="1:13">
      <c r="A619" s="17" t="s">
        <v>248</v>
      </c>
      <c r="B619" s="17" t="s">
        <v>426</v>
      </c>
      <c r="C619" s="2" t="str">
        <f>VLOOKUP(B619,Hoja1!B:C,2,FALSE)</f>
        <v>Conservación centros de educación infantil y primaria</v>
      </c>
      <c r="D619" s="3" t="str">
        <f t="shared" si="29"/>
        <v>1</v>
      </c>
      <c r="E619" s="3" t="str">
        <f t="shared" si="30"/>
        <v>13</v>
      </c>
      <c r="F619" s="17" t="s">
        <v>73</v>
      </c>
      <c r="G619" s="18" t="s">
        <v>74</v>
      </c>
      <c r="H619" s="19">
        <v>104045</v>
      </c>
      <c r="I619" s="19">
        <v>0</v>
      </c>
      <c r="J619" s="19">
        <v>104045</v>
      </c>
      <c r="K619" s="19">
        <v>0</v>
      </c>
      <c r="L619" s="9">
        <f t="shared" si="31"/>
        <v>0</v>
      </c>
      <c r="M619" s="19">
        <v>0</v>
      </c>
    </row>
    <row r="620" spans="1:13">
      <c r="A620" s="17" t="s">
        <v>248</v>
      </c>
      <c r="B620" s="17" t="s">
        <v>426</v>
      </c>
      <c r="C620" s="2" t="str">
        <f>VLOOKUP(B620,Hoja1!B:C,2,FALSE)</f>
        <v>Conservación centros de educación infantil y primaria</v>
      </c>
      <c r="D620" s="3" t="str">
        <f t="shared" si="29"/>
        <v>2</v>
      </c>
      <c r="E620" s="3" t="str">
        <f t="shared" si="30"/>
        <v>21</v>
      </c>
      <c r="F620" s="17" t="s">
        <v>142</v>
      </c>
      <c r="G620" s="18" t="s">
        <v>143</v>
      </c>
      <c r="H620" s="19">
        <v>100000</v>
      </c>
      <c r="I620" s="19">
        <v>0</v>
      </c>
      <c r="J620" s="19">
        <v>100000</v>
      </c>
      <c r="K620" s="19">
        <v>20926.169999999998</v>
      </c>
      <c r="L620" s="9">
        <f t="shared" si="31"/>
        <v>0.20926169999999999</v>
      </c>
      <c r="M620" s="19">
        <v>17166.02</v>
      </c>
    </row>
    <row r="621" spans="1:13">
      <c r="A621" s="17" t="s">
        <v>248</v>
      </c>
      <c r="B621" s="17" t="s">
        <v>426</v>
      </c>
      <c r="C621" s="2" t="str">
        <f>VLOOKUP(B621,Hoja1!B:C,2,FALSE)</f>
        <v>Conservación centros de educación infantil y primaria</v>
      </c>
      <c r="D621" s="3" t="str">
        <f t="shared" si="29"/>
        <v>2</v>
      </c>
      <c r="E621" s="3" t="str">
        <f t="shared" si="30"/>
        <v>21</v>
      </c>
      <c r="F621" s="17" t="s">
        <v>56</v>
      </c>
      <c r="G621" s="18" t="s">
        <v>57</v>
      </c>
      <c r="H621" s="19">
        <v>245000</v>
      </c>
      <c r="I621" s="19">
        <v>0</v>
      </c>
      <c r="J621" s="19">
        <v>245000</v>
      </c>
      <c r="K621" s="19">
        <v>38048.230000000003</v>
      </c>
      <c r="L621" s="9">
        <f t="shared" si="31"/>
        <v>0.1552988979591837</v>
      </c>
      <c r="M621" s="19">
        <v>37933.06</v>
      </c>
    </row>
    <row r="622" spans="1:13">
      <c r="A622" s="17" t="s">
        <v>248</v>
      </c>
      <c r="B622" s="17" t="s">
        <v>426</v>
      </c>
      <c r="C622" s="2" t="str">
        <f>VLOOKUP(B622,Hoja1!B:C,2,FALSE)</f>
        <v>Conservación centros de educación infantil y primaria</v>
      </c>
      <c r="D622" s="3" t="str">
        <f t="shared" si="29"/>
        <v>2</v>
      </c>
      <c r="E622" s="3" t="str">
        <f t="shared" si="30"/>
        <v>22</v>
      </c>
      <c r="F622" s="17" t="s">
        <v>92</v>
      </c>
      <c r="G622" s="18" t="s">
        <v>93</v>
      </c>
      <c r="H622" s="19">
        <v>450000</v>
      </c>
      <c r="I622" s="19">
        <v>0</v>
      </c>
      <c r="J622" s="19">
        <v>450000</v>
      </c>
      <c r="K622" s="19">
        <v>139802</v>
      </c>
      <c r="L622" s="9">
        <f t="shared" si="31"/>
        <v>0.31067111111111112</v>
      </c>
      <c r="M622" s="19">
        <v>35963.21</v>
      </c>
    </row>
    <row r="623" spans="1:13">
      <c r="A623" s="17" t="s">
        <v>248</v>
      </c>
      <c r="B623" s="17" t="s">
        <v>426</v>
      </c>
      <c r="C623" s="2" t="str">
        <f>VLOOKUP(B623,Hoja1!B:C,2,FALSE)</f>
        <v>Conservación centros de educación infantil y primaria</v>
      </c>
      <c r="D623" s="3" t="str">
        <f t="shared" si="29"/>
        <v>2</v>
      </c>
      <c r="E623" s="3" t="str">
        <f t="shared" si="30"/>
        <v>22</v>
      </c>
      <c r="F623" s="17" t="s">
        <v>144</v>
      </c>
      <c r="G623" s="18" t="s">
        <v>145</v>
      </c>
      <c r="H623" s="19">
        <v>730000</v>
      </c>
      <c r="I623" s="19">
        <v>0</v>
      </c>
      <c r="J623" s="19">
        <v>730000</v>
      </c>
      <c r="K623" s="19">
        <v>306958.32</v>
      </c>
      <c r="L623" s="9">
        <f t="shared" si="31"/>
        <v>0.42049084931506853</v>
      </c>
      <c r="M623" s="19">
        <v>286330.15000000002</v>
      </c>
    </row>
    <row r="624" spans="1:13">
      <c r="A624" s="17" t="s">
        <v>248</v>
      </c>
      <c r="B624" s="17" t="s">
        <v>426</v>
      </c>
      <c r="C624" s="2" t="str">
        <f>VLOOKUP(B624,Hoja1!B:C,2,FALSE)</f>
        <v>Conservación centros de educación infantil y primaria</v>
      </c>
      <c r="D624" s="3" t="str">
        <f t="shared" si="29"/>
        <v>2</v>
      </c>
      <c r="E624" s="3" t="str">
        <f t="shared" si="30"/>
        <v>22</v>
      </c>
      <c r="F624" s="17" t="s">
        <v>79</v>
      </c>
      <c r="G624" s="18" t="s">
        <v>80</v>
      </c>
      <c r="H624" s="19">
        <v>10700</v>
      </c>
      <c r="I624" s="19">
        <v>0</v>
      </c>
      <c r="J624" s="19">
        <v>10700</v>
      </c>
      <c r="K624" s="19">
        <v>3400.1</v>
      </c>
      <c r="L624" s="9">
        <f t="shared" si="31"/>
        <v>0.31776635514018692</v>
      </c>
      <c r="M624" s="19">
        <v>3400.1</v>
      </c>
    </row>
    <row r="625" spans="1:13">
      <c r="A625" s="17" t="s">
        <v>248</v>
      </c>
      <c r="B625" s="17" t="s">
        <v>426</v>
      </c>
      <c r="C625" s="2" t="str">
        <f>VLOOKUP(B625,Hoja1!B:C,2,FALSE)</f>
        <v>Conservación centros de educación infantil y primaria</v>
      </c>
      <c r="D625" s="3" t="str">
        <f t="shared" si="29"/>
        <v>2</v>
      </c>
      <c r="E625" s="3" t="str">
        <f t="shared" si="30"/>
        <v>22</v>
      </c>
      <c r="F625" s="17" t="s">
        <v>81</v>
      </c>
      <c r="G625" s="18" t="s">
        <v>82</v>
      </c>
      <c r="H625" s="19">
        <v>4000</v>
      </c>
      <c r="I625" s="19">
        <v>0</v>
      </c>
      <c r="J625" s="19">
        <v>4000</v>
      </c>
      <c r="K625" s="19">
        <v>0</v>
      </c>
      <c r="L625" s="9">
        <f t="shared" si="31"/>
        <v>0</v>
      </c>
      <c r="M625" s="19">
        <v>0</v>
      </c>
    </row>
    <row r="626" spans="1:13">
      <c r="A626" s="17" t="s">
        <v>248</v>
      </c>
      <c r="B626" s="17" t="s">
        <v>426</v>
      </c>
      <c r="C626" s="2" t="str">
        <f>VLOOKUP(B626,Hoja1!B:C,2,FALSE)</f>
        <v>Conservación centros de educación infantil y primaria</v>
      </c>
      <c r="D626" s="3" t="str">
        <f t="shared" si="29"/>
        <v>2</v>
      </c>
      <c r="E626" s="3" t="str">
        <f t="shared" si="30"/>
        <v>22</v>
      </c>
      <c r="F626" s="17" t="s">
        <v>85</v>
      </c>
      <c r="G626" s="18" t="s">
        <v>86</v>
      </c>
      <c r="H626" s="19">
        <v>0</v>
      </c>
      <c r="I626" s="19">
        <v>0</v>
      </c>
      <c r="J626" s="19">
        <v>0</v>
      </c>
      <c r="K626" s="19">
        <v>163.16999999999999</v>
      </c>
      <c r="L626" s="9" t="str">
        <f t="shared" si="31"/>
        <v xml:space="preserve"> </v>
      </c>
      <c r="M626" s="19">
        <v>163.16999999999999</v>
      </c>
    </row>
    <row r="627" spans="1:13">
      <c r="A627" s="17" t="s">
        <v>248</v>
      </c>
      <c r="B627" s="17" t="s">
        <v>426</v>
      </c>
      <c r="C627" s="2" t="str">
        <f>VLOOKUP(B627,Hoja1!B:C,2,FALSE)</f>
        <v>Conservación centros de educación infantil y primaria</v>
      </c>
      <c r="D627" s="3" t="str">
        <f t="shared" si="29"/>
        <v>2</v>
      </c>
      <c r="E627" s="3" t="str">
        <f t="shared" si="30"/>
        <v>22</v>
      </c>
      <c r="F627" s="17" t="s">
        <v>427</v>
      </c>
      <c r="G627" s="18" t="s">
        <v>428</v>
      </c>
      <c r="H627" s="19">
        <v>4000</v>
      </c>
      <c r="I627" s="19">
        <v>0</v>
      </c>
      <c r="J627" s="19">
        <v>4000</v>
      </c>
      <c r="K627" s="19">
        <v>986.97</v>
      </c>
      <c r="L627" s="9">
        <f t="shared" si="31"/>
        <v>0.2467425</v>
      </c>
      <c r="M627" s="19">
        <v>986.97</v>
      </c>
    </row>
    <row r="628" spans="1:13">
      <c r="A628" s="17" t="s">
        <v>248</v>
      </c>
      <c r="B628" s="17" t="s">
        <v>426</v>
      </c>
      <c r="C628" s="2" t="str">
        <f>VLOOKUP(B628,Hoja1!B:C,2,FALSE)</f>
        <v>Conservación centros de educación infantil y primaria</v>
      </c>
      <c r="D628" s="3" t="str">
        <f t="shared" si="29"/>
        <v>2</v>
      </c>
      <c r="E628" s="3" t="str">
        <f t="shared" si="30"/>
        <v>22</v>
      </c>
      <c r="F628" s="17" t="s">
        <v>146</v>
      </c>
      <c r="G628" s="18" t="s">
        <v>147</v>
      </c>
      <c r="H628" s="19">
        <v>1658330</v>
      </c>
      <c r="I628" s="19">
        <v>0</v>
      </c>
      <c r="J628" s="19">
        <v>1658330</v>
      </c>
      <c r="K628" s="19">
        <v>422535.3</v>
      </c>
      <c r="L628" s="9">
        <f t="shared" si="31"/>
        <v>0.25479566793099079</v>
      </c>
      <c r="M628" s="19">
        <v>422535.3</v>
      </c>
    </row>
    <row r="629" spans="1:13">
      <c r="A629" s="17" t="s">
        <v>248</v>
      </c>
      <c r="B629" s="17" t="s">
        <v>426</v>
      </c>
      <c r="C629" s="2" t="str">
        <f>VLOOKUP(B629,Hoja1!B:C,2,FALSE)</f>
        <v>Conservación centros de educación infantil y primaria</v>
      </c>
      <c r="D629" s="3" t="str">
        <f t="shared" si="29"/>
        <v>2</v>
      </c>
      <c r="E629" s="3" t="str">
        <f t="shared" si="30"/>
        <v>22</v>
      </c>
      <c r="F629" s="17" t="s">
        <v>95</v>
      </c>
      <c r="G629" s="18" t="s">
        <v>96</v>
      </c>
      <c r="H629" s="19">
        <v>6000</v>
      </c>
      <c r="I629" s="19">
        <v>0</v>
      </c>
      <c r="J629" s="19">
        <v>6000</v>
      </c>
      <c r="K629" s="19">
        <v>0</v>
      </c>
      <c r="L629" s="9">
        <f t="shared" si="31"/>
        <v>0</v>
      </c>
      <c r="M629" s="19">
        <v>0</v>
      </c>
    </row>
    <row r="630" spans="1:13">
      <c r="A630" s="17" t="s">
        <v>248</v>
      </c>
      <c r="B630" s="17" t="s">
        <v>426</v>
      </c>
      <c r="C630" s="2" t="str">
        <f>VLOOKUP(B630,Hoja1!B:C,2,FALSE)</f>
        <v>Conservación centros de educación infantil y primaria</v>
      </c>
      <c r="D630" s="3" t="str">
        <f t="shared" si="29"/>
        <v>2</v>
      </c>
      <c r="E630" s="3" t="str">
        <f t="shared" si="30"/>
        <v>22</v>
      </c>
      <c r="F630" s="17" t="s">
        <v>64</v>
      </c>
      <c r="G630" s="18" t="s">
        <v>65</v>
      </c>
      <c r="H630" s="19">
        <v>210000</v>
      </c>
      <c r="I630" s="19">
        <v>0</v>
      </c>
      <c r="J630" s="19">
        <v>210000</v>
      </c>
      <c r="K630" s="19">
        <v>21803.65</v>
      </c>
      <c r="L630" s="9">
        <f t="shared" si="31"/>
        <v>0.10382690476190477</v>
      </c>
      <c r="M630" s="19">
        <v>21803.65</v>
      </c>
    </row>
    <row r="631" spans="1:13">
      <c r="A631" s="17" t="s">
        <v>248</v>
      </c>
      <c r="B631" s="17" t="s">
        <v>426</v>
      </c>
      <c r="C631" s="2" t="str">
        <f>VLOOKUP(B631,Hoja1!B:C,2,FALSE)</f>
        <v>Conservación centros de educación infantil y primaria</v>
      </c>
      <c r="D631" s="3" t="str">
        <f t="shared" si="29"/>
        <v>6</v>
      </c>
      <c r="E631" s="3" t="str">
        <f t="shared" si="30"/>
        <v>62</v>
      </c>
      <c r="F631" s="17" t="s">
        <v>127</v>
      </c>
      <c r="G631" s="18" t="s">
        <v>128</v>
      </c>
      <c r="H631" s="19">
        <v>2492</v>
      </c>
      <c r="I631" s="19">
        <v>0</v>
      </c>
      <c r="J631" s="19">
        <v>2492</v>
      </c>
      <c r="K631" s="19">
        <v>0</v>
      </c>
      <c r="L631" s="9">
        <f t="shared" si="31"/>
        <v>0</v>
      </c>
      <c r="M631" s="19">
        <v>0</v>
      </c>
    </row>
    <row r="632" spans="1:13">
      <c r="A632" s="17" t="s">
        <v>248</v>
      </c>
      <c r="B632" s="17" t="s">
        <v>426</v>
      </c>
      <c r="C632" s="2" t="str">
        <f>VLOOKUP(B632,Hoja1!B:C,2,FALSE)</f>
        <v>Conservación centros de educación infantil y primaria</v>
      </c>
      <c r="D632" s="3" t="str">
        <f t="shared" si="29"/>
        <v>6</v>
      </c>
      <c r="E632" s="3" t="str">
        <f t="shared" si="30"/>
        <v>63</v>
      </c>
      <c r="F632" s="17" t="s">
        <v>129</v>
      </c>
      <c r="G632" s="18" t="s">
        <v>128</v>
      </c>
      <c r="H632" s="19">
        <v>182000</v>
      </c>
      <c r="I632" s="19">
        <v>0</v>
      </c>
      <c r="J632" s="19">
        <v>182000</v>
      </c>
      <c r="K632" s="19">
        <v>1493.62</v>
      </c>
      <c r="L632" s="9">
        <f t="shared" si="31"/>
        <v>8.2067032967032966E-3</v>
      </c>
      <c r="M632" s="19">
        <v>1493.62</v>
      </c>
    </row>
    <row r="633" spans="1:13">
      <c r="A633" s="17" t="s">
        <v>248</v>
      </c>
      <c r="B633" s="17" t="s">
        <v>426</v>
      </c>
      <c r="C633" s="2" t="str">
        <f>VLOOKUP(B633,Hoja1!B:C,2,FALSE)</f>
        <v>Conservación centros de educación infantil y primaria</v>
      </c>
      <c r="D633" s="3" t="str">
        <f t="shared" si="29"/>
        <v>8</v>
      </c>
      <c r="E633" s="3" t="str">
        <f t="shared" si="30"/>
        <v>83</v>
      </c>
      <c r="F633" s="17" t="s">
        <v>116</v>
      </c>
      <c r="G633" s="18" t="s">
        <v>416</v>
      </c>
      <c r="H633" s="19">
        <v>3000</v>
      </c>
      <c r="I633" s="19">
        <v>0</v>
      </c>
      <c r="J633" s="19">
        <v>3000</v>
      </c>
      <c r="K633" s="19">
        <v>568.24</v>
      </c>
      <c r="L633" s="9">
        <f t="shared" si="31"/>
        <v>0.18941333333333335</v>
      </c>
      <c r="M633" s="19">
        <v>568.24</v>
      </c>
    </row>
    <row r="634" spans="1:13">
      <c r="A634" s="17" t="s">
        <v>248</v>
      </c>
      <c r="B634" s="17" t="s">
        <v>260</v>
      </c>
      <c r="C634" s="2" t="str">
        <f>VLOOKUP(B634,Hoja1!B:C,2,FALSE)</f>
        <v>Servicios Complementarios Educación</v>
      </c>
      <c r="D634" s="3" t="str">
        <f t="shared" si="29"/>
        <v>2</v>
      </c>
      <c r="E634" s="3" t="str">
        <f t="shared" si="30"/>
        <v>21</v>
      </c>
      <c r="F634" s="17" t="s">
        <v>77</v>
      </c>
      <c r="G634" s="18" t="s">
        <v>78</v>
      </c>
      <c r="H634" s="19">
        <v>800</v>
      </c>
      <c r="I634" s="19">
        <v>0</v>
      </c>
      <c r="J634" s="19">
        <v>800</v>
      </c>
      <c r="K634" s="19">
        <v>410.19</v>
      </c>
      <c r="L634" s="9">
        <f t="shared" si="31"/>
        <v>0.51273749999999996</v>
      </c>
      <c r="M634" s="19">
        <v>410.19</v>
      </c>
    </row>
    <row r="635" spans="1:13">
      <c r="A635" s="17" t="s">
        <v>248</v>
      </c>
      <c r="B635" s="17" t="s">
        <v>260</v>
      </c>
      <c r="C635" s="2" t="str">
        <f>VLOOKUP(B635,Hoja1!B:C,2,FALSE)</f>
        <v>Servicios Complementarios Educación</v>
      </c>
      <c r="D635" s="3" t="str">
        <f t="shared" si="29"/>
        <v>2</v>
      </c>
      <c r="E635" s="3" t="str">
        <f t="shared" si="30"/>
        <v>22</v>
      </c>
      <c r="F635" s="17" t="s">
        <v>79</v>
      </c>
      <c r="G635" s="18" t="s">
        <v>80</v>
      </c>
      <c r="H635" s="19">
        <v>1300</v>
      </c>
      <c r="I635" s="19">
        <v>0</v>
      </c>
      <c r="J635" s="19">
        <v>1300</v>
      </c>
      <c r="K635" s="19">
        <v>0</v>
      </c>
      <c r="L635" s="9">
        <f t="shared" si="31"/>
        <v>0</v>
      </c>
      <c r="M635" s="19">
        <v>0</v>
      </c>
    </row>
    <row r="636" spans="1:13">
      <c r="A636" s="17" t="s">
        <v>248</v>
      </c>
      <c r="B636" s="17" t="s">
        <v>260</v>
      </c>
      <c r="C636" s="2" t="str">
        <f>VLOOKUP(B636,Hoja1!B:C,2,FALSE)</f>
        <v>Servicios Complementarios Educación</v>
      </c>
      <c r="D636" s="3" t="str">
        <f t="shared" si="29"/>
        <v>2</v>
      </c>
      <c r="E636" s="3" t="str">
        <f t="shared" si="30"/>
        <v>22</v>
      </c>
      <c r="F636" s="17" t="s">
        <v>87</v>
      </c>
      <c r="G636" s="18" t="s">
        <v>88</v>
      </c>
      <c r="H636" s="19">
        <v>1000</v>
      </c>
      <c r="I636" s="19">
        <v>0</v>
      </c>
      <c r="J636" s="19">
        <v>1000</v>
      </c>
      <c r="K636" s="19">
        <v>27.5</v>
      </c>
      <c r="L636" s="9">
        <f t="shared" si="31"/>
        <v>2.75E-2</v>
      </c>
      <c r="M636" s="19">
        <v>27.5</v>
      </c>
    </row>
    <row r="637" spans="1:13">
      <c r="A637" s="17" t="s">
        <v>248</v>
      </c>
      <c r="B637" s="17" t="s">
        <v>260</v>
      </c>
      <c r="C637" s="2" t="str">
        <f>VLOOKUP(B637,Hoja1!B:C,2,FALSE)</f>
        <v>Servicios Complementarios Educación</v>
      </c>
      <c r="D637" s="3" t="str">
        <f t="shared" si="29"/>
        <v>2</v>
      </c>
      <c r="E637" s="3" t="str">
        <f t="shared" si="30"/>
        <v>22</v>
      </c>
      <c r="F637" s="17" t="s">
        <v>62</v>
      </c>
      <c r="G637" s="18" t="s">
        <v>63</v>
      </c>
      <c r="H637" s="19">
        <v>10000</v>
      </c>
      <c r="I637" s="19">
        <v>0</v>
      </c>
      <c r="J637" s="19">
        <v>10000</v>
      </c>
      <c r="K637" s="19">
        <v>2911.32</v>
      </c>
      <c r="L637" s="9">
        <f t="shared" si="31"/>
        <v>0.291132</v>
      </c>
      <c r="M637" s="19">
        <v>2911.32</v>
      </c>
    </row>
    <row r="638" spans="1:13">
      <c r="A638" s="17" t="s">
        <v>248</v>
      </c>
      <c r="B638" s="17" t="s">
        <v>260</v>
      </c>
      <c r="C638" s="2" t="str">
        <f>VLOOKUP(B638,Hoja1!B:C,2,FALSE)</f>
        <v>Servicios Complementarios Educación</v>
      </c>
      <c r="D638" s="3" t="str">
        <f t="shared" si="29"/>
        <v>2</v>
      </c>
      <c r="E638" s="3" t="str">
        <f t="shared" si="30"/>
        <v>22</v>
      </c>
      <c r="F638" s="17" t="s">
        <v>146</v>
      </c>
      <c r="G638" s="18" t="s">
        <v>147</v>
      </c>
      <c r="H638" s="19">
        <v>11670</v>
      </c>
      <c r="I638" s="19">
        <v>0</v>
      </c>
      <c r="J638" s="19">
        <v>11670</v>
      </c>
      <c r="K638" s="19">
        <v>2426.2199999999998</v>
      </c>
      <c r="L638" s="9">
        <f t="shared" si="31"/>
        <v>0.20790231362467865</v>
      </c>
      <c r="M638" s="19">
        <v>2426.2199999999998</v>
      </c>
    </row>
    <row r="639" spans="1:13">
      <c r="A639" s="17" t="s">
        <v>248</v>
      </c>
      <c r="B639" s="17" t="s">
        <v>260</v>
      </c>
      <c r="C639" s="2" t="str">
        <f>VLOOKUP(B639,Hoja1!B:C,2,FALSE)</f>
        <v>Servicios Complementarios Educación</v>
      </c>
      <c r="D639" s="3" t="str">
        <f t="shared" si="29"/>
        <v>2</v>
      </c>
      <c r="E639" s="3" t="str">
        <f t="shared" si="30"/>
        <v>22</v>
      </c>
      <c r="F639" s="17" t="s">
        <v>64</v>
      </c>
      <c r="G639" s="18" t="s">
        <v>65</v>
      </c>
      <c r="H639" s="19">
        <v>648950</v>
      </c>
      <c r="I639" s="19">
        <v>0</v>
      </c>
      <c r="J639" s="19">
        <v>648950</v>
      </c>
      <c r="K639" s="19">
        <v>147201.47</v>
      </c>
      <c r="L639" s="9">
        <f t="shared" si="31"/>
        <v>0.22683021804453349</v>
      </c>
      <c r="M639" s="19">
        <v>145006.69</v>
      </c>
    </row>
    <row r="640" spans="1:13">
      <c r="A640" s="17" t="s">
        <v>248</v>
      </c>
      <c r="B640" s="17" t="s">
        <v>260</v>
      </c>
      <c r="C640" s="2" t="str">
        <f>VLOOKUP(B640,Hoja1!B:C,2,FALSE)</f>
        <v>Servicios Complementarios Educación</v>
      </c>
      <c r="D640" s="3" t="str">
        <f t="shared" si="29"/>
        <v>2</v>
      </c>
      <c r="E640" s="3" t="str">
        <f t="shared" si="30"/>
        <v>23</v>
      </c>
      <c r="F640" s="17" t="s">
        <v>39</v>
      </c>
      <c r="G640" s="18" t="s">
        <v>40</v>
      </c>
      <c r="H640" s="19">
        <v>1000</v>
      </c>
      <c r="I640" s="19">
        <v>0</v>
      </c>
      <c r="J640" s="19">
        <v>1000</v>
      </c>
      <c r="K640" s="19">
        <v>0</v>
      </c>
      <c r="L640" s="9">
        <f t="shared" si="31"/>
        <v>0</v>
      </c>
      <c r="M640" s="19">
        <v>0</v>
      </c>
    </row>
    <row r="641" spans="1:13">
      <c r="A641" s="17" t="s">
        <v>248</v>
      </c>
      <c r="B641" s="17" t="s">
        <v>260</v>
      </c>
      <c r="C641" s="2" t="str">
        <f>VLOOKUP(B641,Hoja1!B:C,2,FALSE)</f>
        <v>Servicios Complementarios Educación</v>
      </c>
      <c r="D641" s="3" t="str">
        <f t="shared" si="29"/>
        <v>4</v>
      </c>
      <c r="E641" s="3" t="str">
        <f t="shared" si="30"/>
        <v>48</v>
      </c>
      <c r="F641" s="17" t="s">
        <v>152</v>
      </c>
      <c r="G641" s="18" t="s">
        <v>153</v>
      </c>
      <c r="H641" s="19">
        <v>19000</v>
      </c>
      <c r="I641" s="19">
        <v>0</v>
      </c>
      <c r="J641" s="19">
        <v>19000</v>
      </c>
      <c r="K641" s="19">
        <v>0</v>
      </c>
      <c r="L641" s="9">
        <f t="shared" si="31"/>
        <v>0</v>
      </c>
      <c r="M641" s="19">
        <v>0</v>
      </c>
    </row>
    <row r="642" spans="1:13">
      <c r="A642" s="17" t="s">
        <v>248</v>
      </c>
      <c r="B642" s="17" t="s">
        <v>260</v>
      </c>
      <c r="C642" s="2" t="str">
        <f>VLOOKUP(B642,Hoja1!B:C,2,FALSE)</f>
        <v>Servicios Complementarios Educación</v>
      </c>
      <c r="D642" s="3" t="str">
        <f t="shared" si="29"/>
        <v>4</v>
      </c>
      <c r="E642" s="3" t="str">
        <f t="shared" si="30"/>
        <v>48</v>
      </c>
      <c r="F642" s="17" t="s">
        <v>45</v>
      </c>
      <c r="G642" s="18" t="s">
        <v>46</v>
      </c>
      <c r="H642" s="19">
        <v>75000</v>
      </c>
      <c r="I642" s="19">
        <v>0</v>
      </c>
      <c r="J642" s="19">
        <v>75000</v>
      </c>
      <c r="K642" s="19">
        <v>0</v>
      </c>
      <c r="L642" s="9">
        <f t="shared" si="31"/>
        <v>0</v>
      </c>
      <c r="M642" s="19">
        <v>0</v>
      </c>
    </row>
    <row r="643" spans="1:13">
      <c r="A643" s="17" t="s">
        <v>248</v>
      </c>
      <c r="B643" s="17" t="s">
        <v>260</v>
      </c>
      <c r="C643" s="2" t="str">
        <f>VLOOKUP(B643,Hoja1!B:C,2,FALSE)</f>
        <v>Servicios Complementarios Educación</v>
      </c>
      <c r="D643" s="3" t="str">
        <f t="shared" ref="D643:D706" si="32">LEFT(F643,1)</f>
        <v>6</v>
      </c>
      <c r="E643" s="3" t="str">
        <f t="shared" ref="E643:E706" si="33">LEFT(F643,2)</f>
        <v>63</v>
      </c>
      <c r="F643" s="17" t="s">
        <v>256</v>
      </c>
      <c r="G643" s="18" t="s">
        <v>257</v>
      </c>
      <c r="H643" s="19">
        <v>6000</v>
      </c>
      <c r="I643" s="19">
        <v>0</v>
      </c>
      <c r="J643" s="19">
        <v>6000</v>
      </c>
      <c r="K643" s="19">
        <v>5942.84</v>
      </c>
      <c r="L643" s="9">
        <f t="shared" ref="L643:L706" si="34">IF(J643=0," ",K643/J643)</f>
        <v>0.99047333333333332</v>
      </c>
      <c r="M643" s="19">
        <v>5942.84</v>
      </c>
    </row>
    <row r="644" spans="1:13">
      <c r="A644" s="17" t="s">
        <v>248</v>
      </c>
      <c r="B644" s="17" t="s">
        <v>260</v>
      </c>
      <c r="C644" s="2" t="str">
        <f>VLOOKUP(B644,Hoja1!B:C,2,FALSE)</f>
        <v>Servicios Complementarios Educación</v>
      </c>
      <c r="D644" s="3" t="str">
        <f t="shared" si="32"/>
        <v>8</v>
      </c>
      <c r="E644" s="3" t="str">
        <f t="shared" si="33"/>
        <v>83</v>
      </c>
      <c r="F644" s="17" t="s">
        <v>116</v>
      </c>
      <c r="G644" s="18" t="s">
        <v>416</v>
      </c>
      <c r="H644" s="19">
        <v>1000</v>
      </c>
      <c r="I644" s="19">
        <v>0</v>
      </c>
      <c r="J644" s="19">
        <v>1000</v>
      </c>
      <c r="K644" s="19">
        <v>0</v>
      </c>
      <c r="L644" s="9">
        <f t="shared" si="34"/>
        <v>0</v>
      </c>
      <c r="M644" s="19">
        <v>0</v>
      </c>
    </row>
    <row r="645" spans="1:13">
      <c r="A645" s="17" t="s">
        <v>248</v>
      </c>
      <c r="B645" s="17" t="s">
        <v>261</v>
      </c>
      <c r="C645" s="2" t="str">
        <f>VLOOKUP(B645,Hoja1!B:C,2,FALSE)</f>
        <v>Bibliotecas Públicas</v>
      </c>
      <c r="D645" s="3" t="str">
        <f t="shared" si="32"/>
        <v>1</v>
      </c>
      <c r="E645" s="3" t="str">
        <f t="shared" si="33"/>
        <v>12</v>
      </c>
      <c r="F645" s="17" t="s">
        <v>48</v>
      </c>
      <c r="G645" s="18" t="s">
        <v>49</v>
      </c>
      <c r="H645" s="19">
        <v>14824</v>
      </c>
      <c r="I645" s="19">
        <v>0</v>
      </c>
      <c r="J645" s="19">
        <v>14824</v>
      </c>
      <c r="K645" s="19">
        <v>4480.6000000000004</v>
      </c>
      <c r="L645" s="9">
        <f t="shared" si="34"/>
        <v>0.30225310307609282</v>
      </c>
      <c r="M645" s="19">
        <v>4480.6000000000004</v>
      </c>
    </row>
    <row r="646" spans="1:13">
      <c r="A646" s="17" t="s">
        <v>248</v>
      </c>
      <c r="B646" s="17" t="s">
        <v>261</v>
      </c>
      <c r="C646" s="2" t="str">
        <f>VLOOKUP(B646,Hoja1!B:C,2,FALSE)</f>
        <v>Bibliotecas Públicas</v>
      </c>
      <c r="D646" s="3" t="str">
        <f t="shared" si="32"/>
        <v>1</v>
      </c>
      <c r="E646" s="3" t="str">
        <f t="shared" si="33"/>
        <v>12</v>
      </c>
      <c r="F646" s="17" t="s">
        <v>50</v>
      </c>
      <c r="G646" s="18" t="s">
        <v>51</v>
      </c>
      <c r="H646" s="19">
        <v>91249</v>
      </c>
      <c r="I646" s="19">
        <v>0</v>
      </c>
      <c r="J646" s="19">
        <v>91249</v>
      </c>
      <c r="K646" s="19">
        <v>16882.2</v>
      </c>
      <c r="L646" s="9">
        <f t="shared" si="34"/>
        <v>0.18501243849247664</v>
      </c>
      <c r="M646" s="19">
        <v>16882.2</v>
      </c>
    </row>
    <row r="647" spans="1:13">
      <c r="A647" s="17" t="s">
        <v>248</v>
      </c>
      <c r="B647" s="17" t="s">
        <v>261</v>
      </c>
      <c r="C647" s="2" t="str">
        <f>VLOOKUP(B647,Hoja1!B:C,2,FALSE)</f>
        <v>Bibliotecas Públicas</v>
      </c>
      <c r="D647" s="3" t="str">
        <f t="shared" ref="D647:D648" si="35">LEFT(F647,1)</f>
        <v>1</v>
      </c>
      <c r="E647" s="3" t="str">
        <f t="shared" ref="E647:E648" si="36">LEFT(F647,2)</f>
        <v>12</v>
      </c>
      <c r="F647" s="17" t="s">
        <v>17</v>
      </c>
      <c r="G647" s="18" t="s">
        <v>18</v>
      </c>
      <c r="H647" s="19">
        <v>129790</v>
      </c>
      <c r="I647" s="19">
        <v>0</v>
      </c>
      <c r="J647" s="19">
        <v>129790</v>
      </c>
      <c r="K647" s="19">
        <v>29089.200000000001</v>
      </c>
      <c r="L647" s="9">
        <f t="shared" si="34"/>
        <v>0.22412512520224978</v>
      </c>
      <c r="M647" s="19">
        <v>29089.200000000001</v>
      </c>
    </row>
    <row r="648" spans="1:13">
      <c r="A648" s="17" t="s">
        <v>248</v>
      </c>
      <c r="B648" s="17" t="s">
        <v>261</v>
      </c>
      <c r="C648" s="2" t="str">
        <f>VLOOKUP(B648,Hoja1!B:C,2,FALSE)</f>
        <v>Bibliotecas Públicas</v>
      </c>
      <c r="D648" s="3" t="str">
        <f t="shared" si="35"/>
        <v>1</v>
      </c>
      <c r="E648" s="3" t="str">
        <f t="shared" si="36"/>
        <v>12</v>
      </c>
      <c r="F648" s="17" t="s">
        <v>19</v>
      </c>
      <c r="G648" s="18" t="s">
        <v>20</v>
      </c>
      <c r="H648" s="19">
        <v>66400</v>
      </c>
      <c r="I648" s="19">
        <v>0</v>
      </c>
      <c r="J648" s="19">
        <v>66400</v>
      </c>
      <c r="K648" s="19">
        <v>16352.54</v>
      </c>
      <c r="L648" s="9">
        <f t="shared" si="34"/>
        <v>0.24627319277108434</v>
      </c>
      <c r="M648" s="19">
        <v>16352.54</v>
      </c>
    </row>
    <row r="649" spans="1:13">
      <c r="A649" s="17" t="s">
        <v>248</v>
      </c>
      <c r="B649" s="17" t="s">
        <v>261</v>
      </c>
      <c r="C649" s="2" t="str">
        <f>VLOOKUP(B649,Hoja1!B:C,2,FALSE)</f>
        <v>Bibliotecas Públicas</v>
      </c>
      <c r="D649" s="3" t="str">
        <f t="shared" si="32"/>
        <v>1</v>
      </c>
      <c r="E649" s="3" t="str">
        <f t="shared" si="33"/>
        <v>12</v>
      </c>
      <c r="F649" s="17" t="s">
        <v>21</v>
      </c>
      <c r="G649" s="18" t="s">
        <v>22</v>
      </c>
      <c r="H649" s="19">
        <v>133071</v>
      </c>
      <c r="I649" s="19">
        <v>0</v>
      </c>
      <c r="J649" s="19">
        <v>133071</v>
      </c>
      <c r="K649" s="19">
        <v>28005.97</v>
      </c>
      <c r="L649" s="9">
        <f t="shared" si="34"/>
        <v>0.21045885279286999</v>
      </c>
      <c r="M649" s="19">
        <v>28005.97</v>
      </c>
    </row>
    <row r="650" spans="1:13">
      <c r="A650" s="17" t="s">
        <v>248</v>
      </c>
      <c r="B650" s="17" t="s">
        <v>261</v>
      </c>
      <c r="C650" s="2" t="str">
        <f>VLOOKUP(B650,Hoja1!B:C,2,FALSE)</f>
        <v>Bibliotecas Públicas</v>
      </c>
      <c r="D650" s="3" t="str">
        <f t="shared" si="32"/>
        <v>1</v>
      </c>
      <c r="E650" s="3" t="str">
        <f t="shared" si="33"/>
        <v>12</v>
      </c>
      <c r="F650" s="17" t="s">
        <v>23</v>
      </c>
      <c r="G650" s="18" t="s">
        <v>24</v>
      </c>
      <c r="H650" s="19">
        <v>314937</v>
      </c>
      <c r="I650" s="19">
        <v>0</v>
      </c>
      <c r="J650" s="19">
        <v>314937</v>
      </c>
      <c r="K650" s="19">
        <v>76743.62</v>
      </c>
      <c r="L650" s="9">
        <f t="shared" si="34"/>
        <v>0.24367927553764721</v>
      </c>
      <c r="M650" s="19">
        <v>76743.62</v>
      </c>
    </row>
    <row r="651" spans="1:13">
      <c r="A651" s="17" t="s">
        <v>248</v>
      </c>
      <c r="B651" s="17" t="s">
        <v>261</v>
      </c>
      <c r="C651" s="2" t="str">
        <f>VLOOKUP(B651,Hoja1!B:C,2,FALSE)</f>
        <v>Bibliotecas Públicas</v>
      </c>
      <c r="D651" s="3" t="str">
        <f t="shared" si="32"/>
        <v>1</v>
      </c>
      <c r="E651" s="3" t="str">
        <f t="shared" si="33"/>
        <v>12</v>
      </c>
      <c r="F651" s="17" t="s">
        <v>25</v>
      </c>
      <c r="G651" s="18" t="s">
        <v>26</v>
      </c>
      <c r="H651" s="19">
        <v>30314</v>
      </c>
      <c r="I651" s="19">
        <v>0</v>
      </c>
      <c r="J651" s="19">
        <v>30314</v>
      </c>
      <c r="K651" s="19">
        <v>6782.91</v>
      </c>
      <c r="L651" s="9">
        <f t="shared" si="34"/>
        <v>0.22375503067889424</v>
      </c>
      <c r="M651" s="19">
        <v>6782.91</v>
      </c>
    </row>
    <row r="652" spans="1:13">
      <c r="A652" s="17" t="s">
        <v>248</v>
      </c>
      <c r="B652" s="17" t="s">
        <v>261</v>
      </c>
      <c r="C652" s="2" t="str">
        <f>VLOOKUP(B652,Hoja1!B:C,2,FALSE)</f>
        <v>Bibliotecas Públicas</v>
      </c>
      <c r="D652" s="3" t="str">
        <f t="shared" si="32"/>
        <v>1</v>
      </c>
      <c r="E652" s="3" t="str">
        <f t="shared" si="33"/>
        <v>13</v>
      </c>
      <c r="F652" s="17" t="s">
        <v>69</v>
      </c>
      <c r="G652" s="18" t="s">
        <v>11</v>
      </c>
      <c r="H652" s="19">
        <v>122903</v>
      </c>
      <c r="I652" s="19">
        <v>0</v>
      </c>
      <c r="J652" s="19">
        <v>122903</v>
      </c>
      <c r="K652" s="19">
        <v>28782.05</v>
      </c>
      <c r="L652" s="9">
        <f t="shared" si="34"/>
        <v>0.2341850890539694</v>
      </c>
      <c r="M652" s="19">
        <v>28782.05</v>
      </c>
    </row>
    <row r="653" spans="1:13">
      <c r="A653" s="17" t="s">
        <v>248</v>
      </c>
      <c r="B653" s="17" t="s">
        <v>261</v>
      </c>
      <c r="C653" s="2" t="str">
        <f>VLOOKUP(B653,Hoja1!B:C,2,FALSE)</f>
        <v>Bibliotecas Públicas</v>
      </c>
      <c r="D653" s="3" t="str">
        <f t="shared" si="32"/>
        <v>1</v>
      </c>
      <c r="E653" s="3" t="str">
        <f t="shared" si="33"/>
        <v>13</v>
      </c>
      <c r="F653" s="17" t="s">
        <v>72</v>
      </c>
      <c r="G653" s="18" t="s">
        <v>13</v>
      </c>
      <c r="H653" s="19">
        <v>113286</v>
      </c>
      <c r="I653" s="19">
        <v>0</v>
      </c>
      <c r="J653" s="19">
        <v>113286</v>
      </c>
      <c r="K653" s="19">
        <v>41533.440000000002</v>
      </c>
      <c r="L653" s="9">
        <f t="shared" si="34"/>
        <v>0.36662464911816112</v>
      </c>
      <c r="M653" s="19">
        <v>41533.440000000002</v>
      </c>
    </row>
    <row r="654" spans="1:13">
      <c r="A654" s="17" t="s">
        <v>248</v>
      </c>
      <c r="B654" s="17" t="s">
        <v>261</v>
      </c>
      <c r="C654" s="2" t="str">
        <f>VLOOKUP(B654,Hoja1!B:C,2,FALSE)</f>
        <v>Bibliotecas Públicas</v>
      </c>
      <c r="D654" s="3" t="str">
        <f t="shared" si="32"/>
        <v>1</v>
      </c>
      <c r="E654" s="3" t="str">
        <f t="shared" si="33"/>
        <v>13</v>
      </c>
      <c r="F654" s="17" t="s">
        <v>73</v>
      </c>
      <c r="G654" s="18" t="s">
        <v>74</v>
      </c>
      <c r="H654" s="19">
        <v>133534</v>
      </c>
      <c r="I654" s="19">
        <v>0</v>
      </c>
      <c r="J654" s="19">
        <v>133534</v>
      </c>
      <c r="K654" s="19">
        <v>19392.96</v>
      </c>
      <c r="L654" s="9">
        <f t="shared" si="34"/>
        <v>0.14522863091047972</v>
      </c>
      <c r="M654" s="19">
        <v>19392.96</v>
      </c>
    </row>
    <row r="655" spans="1:13">
      <c r="A655" s="17" t="s">
        <v>248</v>
      </c>
      <c r="B655" s="17" t="s">
        <v>261</v>
      </c>
      <c r="C655" s="2" t="str">
        <f>VLOOKUP(B655,Hoja1!B:C,2,FALSE)</f>
        <v>Bibliotecas Públicas</v>
      </c>
      <c r="D655" s="3" t="str">
        <f t="shared" si="32"/>
        <v>1</v>
      </c>
      <c r="E655" s="3" t="str">
        <f t="shared" si="33"/>
        <v>15</v>
      </c>
      <c r="F655" s="17" t="s">
        <v>75</v>
      </c>
      <c r="G655" s="18" t="s">
        <v>76</v>
      </c>
      <c r="H655" s="19">
        <v>4337</v>
      </c>
      <c r="I655" s="19">
        <v>0</v>
      </c>
      <c r="J655" s="19">
        <v>4337</v>
      </c>
      <c r="K655" s="19">
        <v>2997.8</v>
      </c>
      <c r="L655" s="9">
        <f t="shared" si="34"/>
        <v>0.69121512566290066</v>
      </c>
      <c r="M655" s="19">
        <v>2997.8</v>
      </c>
    </row>
    <row r="656" spans="1:13">
      <c r="A656" s="17" t="s">
        <v>248</v>
      </c>
      <c r="B656" s="17" t="s">
        <v>261</v>
      </c>
      <c r="C656" s="2" t="str">
        <f>VLOOKUP(B656,Hoja1!B:C,2,FALSE)</f>
        <v>Bibliotecas Públicas</v>
      </c>
      <c r="D656" s="3" t="str">
        <f t="shared" si="32"/>
        <v>2</v>
      </c>
      <c r="E656" s="3" t="str">
        <f t="shared" si="33"/>
        <v>21</v>
      </c>
      <c r="F656" s="17" t="s">
        <v>142</v>
      </c>
      <c r="G656" s="18" t="s">
        <v>143</v>
      </c>
      <c r="H656" s="19">
        <v>5000</v>
      </c>
      <c r="I656" s="19">
        <v>0</v>
      </c>
      <c r="J656" s="19">
        <v>5000</v>
      </c>
      <c r="K656" s="19">
        <v>390.05</v>
      </c>
      <c r="L656" s="9">
        <f t="shared" si="34"/>
        <v>7.8009999999999996E-2</v>
      </c>
      <c r="M656" s="19">
        <v>390.05</v>
      </c>
    </row>
    <row r="657" spans="1:13">
      <c r="A657" s="17" t="s">
        <v>248</v>
      </c>
      <c r="B657" s="17" t="s">
        <v>261</v>
      </c>
      <c r="C657" s="2" t="str">
        <f>VLOOKUP(B657,Hoja1!B:C,2,FALSE)</f>
        <v>Bibliotecas Públicas</v>
      </c>
      <c r="D657" s="3" t="str">
        <f t="shared" si="32"/>
        <v>2</v>
      </c>
      <c r="E657" s="3" t="str">
        <f t="shared" si="33"/>
        <v>21</v>
      </c>
      <c r="F657" s="17" t="s">
        <v>56</v>
      </c>
      <c r="G657" s="18" t="s">
        <v>57</v>
      </c>
      <c r="H657" s="19">
        <v>3000</v>
      </c>
      <c r="I657" s="19">
        <v>0</v>
      </c>
      <c r="J657" s="19">
        <v>3000</v>
      </c>
      <c r="K657" s="19">
        <v>254.1</v>
      </c>
      <c r="L657" s="9">
        <f t="shared" si="34"/>
        <v>8.4699999999999998E-2</v>
      </c>
      <c r="M657" s="19">
        <v>254.1</v>
      </c>
    </row>
    <row r="658" spans="1:13">
      <c r="A658" s="17" t="s">
        <v>248</v>
      </c>
      <c r="B658" s="17" t="s">
        <v>261</v>
      </c>
      <c r="C658" s="2" t="str">
        <f>VLOOKUP(B658,Hoja1!B:C,2,FALSE)</f>
        <v>Bibliotecas Públicas</v>
      </c>
      <c r="D658" s="3" t="str">
        <f t="shared" si="32"/>
        <v>2</v>
      </c>
      <c r="E658" s="3" t="str">
        <f t="shared" si="33"/>
        <v>21</v>
      </c>
      <c r="F658" s="17" t="s">
        <v>243</v>
      </c>
      <c r="G658" s="18" t="s">
        <v>175</v>
      </c>
      <c r="H658" s="19">
        <v>2000</v>
      </c>
      <c r="I658" s="19">
        <v>0</v>
      </c>
      <c r="J658" s="19">
        <v>2000</v>
      </c>
      <c r="K658" s="19">
        <v>0</v>
      </c>
      <c r="L658" s="9">
        <f t="shared" si="34"/>
        <v>0</v>
      </c>
      <c r="M658" s="19">
        <v>0</v>
      </c>
    </row>
    <row r="659" spans="1:13">
      <c r="A659" s="17" t="s">
        <v>248</v>
      </c>
      <c r="B659" s="17" t="s">
        <v>261</v>
      </c>
      <c r="C659" s="2" t="str">
        <f>VLOOKUP(B659,Hoja1!B:C,2,FALSE)</f>
        <v>Bibliotecas Públicas</v>
      </c>
      <c r="D659" s="3" t="str">
        <f t="shared" si="32"/>
        <v>2</v>
      </c>
      <c r="E659" s="3" t="str">
        <f t="shared" si="33"/>
        <v>22</v>
      </c>
      <c r="F659" s="17" t="s">
        <v>29</v>
      </c>
      <c r="G659" s="18" t="s">
        <v>30</v>
      </c>
      <c r="H659" s="19">
        <v>40000</v>
      </c>
      <c r="I659" s="19">
        <v>0</v>
      </c>
      <c r="J659" s="19">
        <v>40000</v>
      </c>
      <c r="K659" s="19">
        <v>17412.09</v>
      </c>
      <c r="L659" s="9">
        <f t="shared" si="34"/>
        <v>0.43530225</v>
      </c>
      <c r="M659" s="19">
        <v>17412.09</v>
      </c>
    </row>
    <row r="660" spans="1:13">
      <c r="A660" s="17" t="s">
        <v>248</v>
      </c>
      <c r="B660" s="17" t="s">
        <v>261</v>
      </c>
      <c r="C660" s="2" t="str">
        <f>VLOOKUP(B660,Hoja1!B:C,2,FALSE)</f>
        <v>Bibliotecas Públicas</v>
      </c>
      <c r="D660" s="3" t="str">
        <f t="shared" si="32"/>
        <v>2</v>
      </c>
      <c r="E660" s="3" t="str">
        <f t="shared" si="33"/>
        <v>22</v>
      </c>
      <c r="F660" s="17" t="s">
        <v>92</v>
      </c>
      <c r="G660" s="18" t="s">
        <v>93</v>
      </c>
      <c r="H660" s="19">
        <v>6000</v>
      </c>
      <c r="I660" s="19">
        <v>0</v>
      </c>
      <c r="J660" s="19">
        <v>6000</v>
      </c>
      <c r="K660" s="19">
        <v>863.76</v>
      </c>
      <c r="L660" s="9">
        <f t="shared" si="34"/>
        <v>0.14396</v>
      </c>
      <c r="M660" s="19">
        <v>863.76</v>
      </c>
    </row>
    <row r="661" spans="1:13">
      <c r="A661" s="17" t="s">
        <v>248</v>
      </c>
      <c r="B661" s="17" t="s">
        <v>261</v>
      </c>
      <c r="C661" s="2" t="str">
        <f>VLOOKUP(B661,Hoja1!B:C,2,FALSE)</f>
        <v>Bibliotecas Públicas</v>
      </c>
      <c r="D661" s="3" t="str">
        <f t="shared" si="32"/>
        <v>2</v>
      </c>
      <c r="E661" s="3" t="str">
        <f t="shared" si="33"/>
        <v>22</v>
      </c>
      <c r="F661" s="17" t="s">
        <v>144</v>
      </c>
      <c r="G661" s="18" t="s">
        <v>145</v>
      </c>
      <c r="H661" s="19">
        <v>12500</v>
      </c>
      <c r="I661" s="19">
        <v>0</v>
      </c>
      <c r="J661" s="19">
        <v>12500</v>
      </c>
      <c r="K661" s="19">
        <v>2836.29</v>
      </c>
      <c r="L661" s="9">
        <f t="shared" si="34"/>
        <v>0.2269032</v>
      </c>
      <c r="M661" s="19">
        <v>2194.41</v>
      </c>
    </row>
    <row r="662" spans="1:13">
      <c r="A662" s="17" t="s">
        <v>248</v>
      </c>
      <c r="B662" s="17" t="s">
        <v>261</v>
      </c>
      <c r="C662" s="2" t="str">
        <f>VLOOKUP(B662,Hoja1!B:C,2,FALSE)</f>
        <v>Bibliotecas Públicas</v>
      </c>
      <c r="D662" s="3" t="str">
        <f t="shared" si="32"/>
        <v>2</v>
      </c>
      <c r="E662" s="3" t="str">
        <f t="shared" si="33"/>
        <v>22</v>
      </c>
      <c r="F662" s="17" t="s">
        <v>85</v>
      </c>
      <c r="G662" s="18" t="s">
        <v>86</v>
      </c>
      <c r="H662" s="19">
        <v>4000</v>
      </c>
      <c r="I662" s="19">
        <v>0</v>
      </c>
      <c r="J662" s="19">
        <v>4000</v>
      </c>
      <c r="K662" s="19">
        <v>365.23</v>
      </c>
      <c r="L662" s="9">
        <f t="shared" si="34"/>
        <v>9.13075E-2</v>
      </c>
      <c r="M662" s="19">
        <v>365.23</v>
      </c>
    </row>
    <row r="663" spans="1:13">
      <c r="A663" s="17" t="s">
        <v>248</v>
      </c>
      <c r="B663" s="17" t="s">
        <v>261</v>
      </c>
      <c r="C663" s="2" t="str">
        <f>VLOOKUP(B663,Hoja1!B:C,2,FALSE)</f>
        <v>Bibliotecas Públicas</v>
      </c>
      <c r="D663" s="3" t="str">
        <f t="shared" si="32"/>
        <v>2</v>
      </c>
      <c r="E663" s="3" t="str">
        <f t="shared" si="33"/>
        <v>22</v>
      </c>
      <c r="F663" s="17" t="s">
        <v>31</v>
      </c>
      <c r="G663" s="18" t="s">
        <v>32</v>
      </c>
      <c r="H663" s="19">
        <v>1500</v>
      </c>
      <c r="I663" s="19">
        <v>0</v>
      </c>
      <c r="J663" s="19">
        <v>1500</v>
      </c>
      <c r="K663" s="19">
        <v>0</v>
      </c>
      <c r="L663" s="9">
        <f t="shared" si="34"/>
        <v>0</v>
      </c>
      <c r="M663" s="19">
        <v>0</v>
      </c>
    </row>
    <row r="664" spans="1:13">
      <c r="A664" s="17" t="s">
        <v>248</v>
      </c>
      <c r="B664" s="17" t="s">
        <v>261</v>
      </c>
      <c r="C664" s="2" t="str">
        <f>VLOOKUP(B664,Hoja1!B:C,2,FALSE)</f>
        <v>Bibliotecas Públicas</v>
      </c>
      <c r="D664" s="3" t="str">
        <f t="shared" si="32"/>
        <v>2</v>
      </c>
      <c r="E664" s="3" t="str">
        <f t="shared" si="33"/>
        <v>22</v>
      </c>
      <c r="F664" s="17" t="s">
        <v>87</v>
      </c>
      <c r="G664" s="18" t="s">
        <v>88</v>
      </c>
      <c r="H664" s="19">
        <v>1000</v>
      </c>
      <c r="I664" s="19">
        <v>0</v>
      </c>
      <c r="J664" s="19">
        <v>1000</v>
      </c>
      <c r="K664" s="19">
        <v>513.41999999999996</v>
      </c>
      <c r="L664" s="9">
        <f t="shared" si="34"/>
        <v>0.51341999999999999</v>
      </c>
      <c r="M664" s="19">
        <v>513.41999999999996</v>
      </c>
    </row>
    <row r="665" spans="1:13">
      <c r="A665" s="17" t="s">
        <v>248</v>
      </c>
      <c r="B665" s="17" t="s">
        <v>261</v>
      </c>
      <c r="C665" s="2" t="str">
        <f>VLOOKUP(B665,Hoja1!B:C,2,FALSE)</f>
        <v>Bibliotecas Públicas</v>
      </c>
      <c r="D665" s="3" t="str">
        <f t="shared" si="32"/>
        <v>2</v>
      </c>
      <c r="E665" s="3" t="str">
        <f t="shared" si="33"/>
        <v>22</v>
      </c>
      <c r="F665" s="17" t="s">
        <v>62</v>
      </c>
      <c r="G665" s="18" t="s">
        <v>63</v>
      </c>
      <c r="H665" s="19">
        <v>5000</v>
      </c>
      <c r="I665" s="19">
        <v>0</v>
      </c>
      <c r="J665" s="19">
        <v>5000</v>
      </c>
      <c r="K665" s="19">
        <v>0</v>
      </c>
      <c r="L665" s="9">
        <f t="shared" si="34"/>
        <v>0</v>
      </c>
      <c r="M665" s="19">
        <v>0</v>
      </c>
    </row>
    <row r="666" spans="1:13">
      <c r="A666" s="17" t="s">
        <v>248</v>
      </c>
      <c r="B666" s="17" t="s">
        <v>261</v>
      </c>
      <c r="C666" s="2" t="str">
        <f>VLOOKUP(B666,Hoja1!B:C,2,FALSE)</f>
        <v>Bibliotecas Públicas</v>
      </c>
      <c r="D666" s="3" t="str">
        <f t="shared" si="32"/>
        <v>2</v>
      </c>
      <c r="E666" s="3" t="str">
        <f t="shared" si="33"/>
        <v>22</v>
      </c>
      <c r="F666" s="17" t="s">
        <v>146</v>
      </c>
      <c r="G666" s="18" t="s">
        <v>147</v>
      </c>
      <c r="H666" s="19">
        <v>20500</v>
      </c>
      <c r="I666" s="19">
        <v>0</v>
      </c>
      <c r="J666" s="19">
        <v>20500</v>
      </c>
      <c r="K666" s="19">
        <v>4071.45</v>
      </c>
      <c r="L666" s="9">
        <f t="shared" si="34"/>
        <v>0.19860731707317072</v>
      </c>
      <c r="M666" s="19">
        <v>4071.45</v>
      </c>
    </row>
    <row r="667" spans="1:13">
      <c r="A667" s="17" t="s">
        <v>248</v>
      </c>
      <c r="B667" s="17" t="s">
        <v>261</v>
      </c>
      <c r="C667" s="2" t="str">
        <f>VLOOKUP(B667,Hoja1!B:C,2,FALSE)</f>
        <v>Bibliotecas Públicas</v>
      </c>
      <c r="D667" s="3" t="str">
        <f t="shared" si="32"/>
        <v>2</v>
      </c>
      <c r="E667" s="3" t="str">
        <f t="shared" si="33"/>
        <v>22</v>
      </c>
      <c r="F667" s="17" t="s">
        <v>64</v>
      </c>
      <c r="G667" s="18" t="s">
        <v>65</v>
      </c>
      <c r="H667" s="19">
        <v>257560</v>
      </c>
      <c r="I667" s="19">
        <v>0</v>
      </c>
      <c r="J667" s="19">
        <v>257560</v>
      </c>
      <c r="K667" s="19">
        <v>31068.65</v>
      </c>
      <c r="L667" s="9">
        <f t="shared" si="34"/>
        <v>0.12062684423047057</v>
      </c>
      <c r="M667" s="19">
        <v>31068.65</v>
      </c>
    </row>
    <row r="668" spans="1:13">
      <c r="A668" s="17" t="s">
        <v>248</v>
      </c>
      <c r="B668" s="17" t="s">
        <v>261</v>
      </c>
      <c r="C668" s="2" t="str">
        <f>VLOOKUP(B668,Hoja1!B:C,2,FALSE)</f>
        <v>Bibliotecas Públicas</v>
      </c>
      <c r="D668" s="3" t="str">
        <f t="shared" si="32"/>
        <v>6</v>
      </c>
      <c r="E668" s="3" t="str">
        <f t="shared" si="33"/>
        <v>62</v>
      </c>
      <c r="F668" s="17" t="s">
        <v>174</v>
      </c>
      <c r="G668" s="18" t="s">
        <v>175</v>
      </c>
      <c r="H668" s="19">
        <v>20000</v>
      </c>
      <c r="I668" s="19">
        <v>0</v>
      </c>
      <c r="J668" s="19">
        <v>20000</v>
      </c>
      <c r="K668" s="19">
        <v>0</v>
      </c>
      <c r="L668" s="9">
        <f t="shared" si="34"/>
        <v>0</v>
      </c>
      <c r="M668" s="19">
        <v>0</v>
      </c>
    </row>
    <row r="669" spans="1:13">
      <c r="A669" s="17" t="s">
        <v>248</v>
      </c>
      <c r="B669" s="17" t="s">
        <v>261</v>
      </c>
      <c r="C669" s="2" t="str">
        <f>VLOOKUP(B669,Hoja1!B:C,2,FALSE)</f>
        <v>Bibliotecas Públicas</v>
      </c>
      <c r="D669" s="3" t="str">
        <f t="shared" si="32"/>
        <v>6</v>
      </c>
      <c r="E669" s="3" t="str">
        <f t="shared" si="33"/>
        <v>62</v>
      </c>
      <c r="F669" s="17" t="s">
        <v>262</v>
      </c>
      <c r="G669" s="18" t="s">
        <v>263</v>
      </c>
      <c r="H669" s="19">
        <v>102000</v>
      </c>
      <c r="I669" s="19">
        <v>0</v>
      </c>
      <c r="J669" s="19">
        <v>102000</v>
      </c>
      <c r="K669" s="19">
        <v>0</v>
      </c>
      <c r="L669" s="9">
        <f t="shared" si="34"/>
        <v>0</v>
      </c>
      <c r="M669" s="19">
        <v>0</v>
      </c>
    </row>
    <row r="670" spans="1:13">
      <c r="A670" s="17" t="s">
        <v>248</v>
      </c>
      <c r="B670" s="17" t="s">
        <v>261</v>
      </c>
      <c r="C670" s="2" t="str">
        <f>VLOOKUP(B670,Hoja1!B:C,2,FALSE)</f>
        <v>Bibliotecas Públicas</v>
      </c>
      <c r="D670" s="3" t="str">
        <f t="shared" si="32"/>
        <v>8</v>
      </c>
      <c r="E670" s="3" t="str">
        <f t="shared" si="33"/>
        <v>83</v>
      </c>
      <c r="F670" s="17" t="s">
        <v>116</v>
      </c>
      <c r="G670" s="18" t="s">
        <v>416</v>
      </c>
      <c r="H670" s="19">
        <v>1000</v>
      </c>
      <c r="I670" s="19">
        <v>0</v>
      </c>
      <c r="J670" s="19">
        <v>1000</v>
      </c>
      <c r="K670" s="19">
        <v>39.6</v>
      </c>
      <c r="L670" s="9">
        <f t="shared" si="34"/>
        <v>3.9600000000000003E-2</v>
      </c>
      <c r="M670" s="19">
        <v>39.6</v>
      </c>
    </row>
    <row r="671" spans="1:13">
      <c r="A671" s="17" t="s">
        <v>248</v>
      </c>
      <c r="B671" s="17" t="s">
        <v>264</v>
      </c>
      <c r="C671" s="2" t="str">
        <f>VLOOKUP(B671,Hoja1!B:C,2,FALSE)</f>
        <v>Patrimonio I.F.S. Area 06</v>
      </c>
      <c r="D671" s="3" t="str">
        <f t="shared" si="32"/>
        <v>6</v>
      </c>
      <c r="E671" s="3" t="str">
        <f t="shared" si="33"/>
        <v>63</v>
      </c>
      <c r="F671" s="17" t="s">
        <v>129</v>
      </c>
      <c r="G671" s="18" t="s">
        <v>128</v>
      </c>
      <c r="H671" s="19">
        <v>0</v>
      </c>
      <c r="I671" s="19">
        <v>612386.94999999995</v>
      </c>
      <c r="J671" s="19">
        <v>612386.94999999995</v>
      </c>
      <c r="K671" s="19">
        <v>455725.52</v>
      </c>
      <c r="L671" s="9">
        <f t="shared" si="34"/>
        <v>0.74417901949086285</v>
      </c>
      <c r="M671" s="19">
        <v>455725.52</v>
      </c>
    </row>
    <row r="672" spans="1:13">
      <c r="A672" s="17" t="s">
        <v>265</v>
      </c>
      <c r="B672" s="17" t="s">
        <v>266</v>
      </c>
      <c r="C672" s="2" t="str">
        <f>VLOOKUP(B672,Hoja1!B:C,2,FALSE)</f>
        <v>Control del Ciclo Integral del Agua</v>
      </c>
      <c r="D672" s="3" t="str">
        <f t="shared" si="32"/>
        <v>1</v>
      </c>
      <c r="E672" s="3" t="str">
        <f t="shared" si="33"/>
        <v>12</v>
      </c>
      <c r="F672" s="17" t="s">
        <v>50</v>
      </c>
      <c r="G672" s="18" t="s">
        <v>51</v>
      </c>
      <c r="H672" s="19">
        <v>13036</v>
      </c>
      <c r="I672" s="19">
        <v>0</v>
      </c>
      <c r="J672" s="19">
        <v>13036</v>
      </c>
      <c r="K672" s="19">
        <v>3874.28</v>
      </c>
      <c r="L672" s="9">
        <f t="shared" si="34"/>
        <v>0.29719852715556921</v>
      </c>
      <c r="M672" s="19">
        <v>3874.28</v>
      </c>
    </row>
    <row r="673" spans="1:13">
      <c r="A673" s="17" t="s">
        <v>265</v>
      </c>
      <c r="B673" s="17" t="s">
        <v>266</v>
      </c>
      <c r="C673" s="2" t="str">
        <f>VLOOKUP(B673,Hoja1!B:C,2,FALSE)</f>
        <v>Control del Ciclo Integral del Agua</v>
      </c>
      <c r="D673" s="3" t="str">
        <f t="shared" si="32"/>
        <v>1</v>
      </c>
      <c r="E673" s="3" t="str">
        <f t="shared" si="33"/>
        <v>12</v>
      </c>
      <c r="F673" s="17" t="s">
        <v>19</v>
      </c>
      <c r="G673" s="18" t="s">
        <v>20</v>
      </c>
      <c r="H673" s="19">
        <v>3781</v>
      </c>
      <c r="I673" s="19">
        <v>0</v>
      </c>
      <c r="J673" s="19">
        <v>3781</v>
      </c>
      <c r="K673" s="19">
        <v>1123.8399999999999</v>
      </c>
      <c r="L673" s="9">
        <f t="shared" si="34"/>
        <v>0.29723353610156039</v>
      </c>
      <c r="M673" s="19">
        <v>1123.8399999999999</v>
      </c>
    </row>
    <row r="674" spans="1:13">
      <c r="A674" s="17" t="s">
        <v>265</v>
      </c>
      <c r="B674" s="17" t="s">
        <v>266</v>
      </c>
      <c r="C674" s="2" t="str">
        <f>VLOOKUP(B674,Hoja1!B:C,2,FALSE)</f>
        <v>Control del Ciclo Integral del Agua</v>
      </c>
      <c r="D674" s="3" t="str">
        <f t="shared" si="32"/>
        <v>1</v>
      </c>
      <c r="E674" s="3" t="str">
        <f t="shared" si="33"/>
        <v>12</v>
      </c>
      <c r="F674" s="17" t="s">
        <v>21</v>
      </c>
      <c r="G674" s="18" t="s">
        <v>22</v>
      </c>
      <c r="H674" s="19">
        <v>8243</v>
      </c>
      <c r="I674" s="19">
        <v>0</v>
      </c>
      <c r="J674" s="19">
        <v>8243</v>
      </c>
      <c r="K674" s="19">
        <v>2355</v>
      </c>
      <c r="L674" s="9">
        <f t="shared" si="34"/>
        <v>0.2856969549921145</v>
      </c>
      <c r="M674" s="19">
        <v>2355</v>
      </c>
    </row>
    <row r="675" spans="1:13">
      <c r="A675" s="17" t="s">
        <v>265</v>
      </c>
      <c r="B675" s="17" t="s">
        <v>266</v>
      </c>
      <c r="C675" s="2" t="str">
        <f>VLOOKUP(B675,Hoja1!B:C,2,FALSE)</f>
        <v>Control del Ciclo Integral del Agua</v>
      </c>
      <c r="D675" s="3" t="str">
        <f t="shared" si="32"/>
        <v>1</v>
      </c>
      <c r="E675" s="3" t="str">
        <f t="shared" si="33"/>
        <v>12</v>
      </c>
      <c r="F675" s="17" t="s">
        <v>23</v>
      </c>
      <c r="G675" s="18" t="s">
        <v>24</v>
      </c>
      <c r="H675" s="19">
        <v>23005</v>
      </c>
      <c r="I675" s="19">
        <v>0</v>
      </c>
      <c r="J675" s="19">
        <v>23005</v>
      </c>
      <c r="K675" s="19">
        <v>6572.96</v>
      </c>
      <c r="L675" s="9">
        <f t="shared" si="34"/>
        <v>0.28571875679200176</v>
      </c>
      <c r="M675" s="19">
        <v>6572.96</v>
      </c>
    </row>
    <row r="676" spans="1:13">
      <c r="A676" s="17" t="s">
        <v>265</v>
      </c>
      <c r="B676" s="17" t="s">
        <v>266</v>
      </c>
      <c r="C676" s="2" t="str">
        <f>VLOOKUP(B676,Hoja1!B:C,2,FALSE)</f>
        <v>Control del Ciclo Integral del Agua</v>
      </c>
      <c r="D676" s="3" t="str">
        <f t="shared" si="32"/>
        <v>1</v>
      </c>
      <c r="E676" s="3" t="str">
        <f t="shared" si="33"/>
        <v>12</v>
      </c>
      <c r="F676" s="17" t="s">
        <v>25</v>
      </c>
      <c r="G676" s="18" t="s">
        <v>26</v>
      </c>
      <c r="H676" s="19">
        <v>1629</v>
      </c>
      <c r="I676" s="19">
        <v>0</v>
      </c>
      <c r="J676" s="19">
        <v>1629</v>
      </c>
      <c r="K676" s="19">
        <v>422.08</v>
      </c>
      <c r="L676" s="9">
        <f t="shared" si="34"/>
        <v>0.25910374462860652</v>
      </c>
      <c r="M676" s="19">
        <v>422.08</v>
      </c>
    </row>
    <row r="677" spans="1:13">
      <c r="A677" s="17" t="s">
        <v>265</v>
      </c>
      <c r="B677" s="17" t="s">
        <v>266</v>
      </c>
      <c r="C677" s="2" t="str">
        <f>VLOOKUP(B677,Hoja1!B:C,2,FALSE)</f>
        <v>Control del Ciclo Integral del Agua</v>
      </c>
      <c r="D677" s="3" t="str">
        <f t="shared" si="32"/>
        <v>1</v>
      </c>
      <c r="E677" s="3" t="str">
        <f t="shared" si="33"/>
        <v>13</v>
      </c>
      <c r="F677" s="17" t="s">
        <v>73</v>
      </c>
      <c r="G677" s="18" t="s">
        <v>74</v>
      </c>
      <c r="H677" s="19">
        <v>126000</v>
      </c>
      <c r="I677" s="19">
        <v>0</v>
      </c>
      <c r="J677" s="19">
        <v>126000</v>
      </c>
      <c r="K677" s="19">
        <v>31911.81</v>
      </c>
      <c r="L677" s="9">
        <f t="shared" si="34"/>
        <v>0.25326833333333332</v>
      </c>
      <c r="M677" s="19">
        <v>31911.81</v>
      </c>
    </row>
    <row r="678" spans="1:13">
      <c r="A678" s="17" t="s">
        <v>265</v>
      </c>
      <c r="B678" s="17" t="s">
        <v>266</v>
      </c>
      <c r="C678" s="2" t="str">
        <f>VLOOKUP(B678,Hoja1!B:C,2,FALSE)</f>
        <v>Control del Ciclo Integral del Agua</v>
      </c>
      <c r="D678" s="3" t="str">
        <f t="shared" si="32"/>
        <v>2</v>
      </c>
      <c r="E678" s="3" t="str">
        <f t="shared" si="33"/>
        <v>20</v>
      </c>
      <c r="F678" s="17" t="s">
        <v>429</v>
      </c>
      <c r="G678" s="18" t="s">
        <v>430</v>
      </c>
      <c r="H678" s="19">
        <v>270000</v>
      </c>
      <c r="I678" s="19">
        <v>0</v>
      </c>
      <c r="J678" s="19">
        <v>270000</v>
      </c>
      <c r="K678" s="19">
        <v>0</v>
      </c>
      <c r="L678" s="9">
        <f t="shared" si="34"/>
        <v>0</v>
      </c>
      <c r="M678" s="19">
        <v>0</v>
      </c>
    </row>
    <row r="679" spans="1:13">
      <c r="A679" s="17" t="s">
        <v>265</v>
      </c>
      <c r="B679" s="17" t="s">
        <v>266</v>
      </c>
      <c r="C679" s="2" t="str">
        <f>VLOOKUP(B679,Hoja1!B:C,2,FALSE)</f>
        <v>Control del Ciclo Integral del Agua</v>
      </c>
      <c r="D679" s="3" t="str">
        <f t="shared" si="32"/>
        <v>2</v>
      </c>
      <c r="E679" s="3" t="str">
        <f t="shared" si="33"/>
        <v>22</v>
      </c>
      <c r="F679" s="17" t="s">
        <v>267</v>
      </c>
      <c r="G679" s="18" t="s">
        <v>268</v>
      </c>
      <c r="H679" s="19">
        <v>60000</v>
      </c>
      <c r="I679" s="19">
        <v>0</v>
      </c>
      <c r="J679" s="19">
        <v>60000</v>
      </c>
      <c r="K679" s="19">
        <v>61936.15</v>
      </c>
      <c r="L679" s="9">
        <f t="shared" si="34"/>
        <v>1.0322691666666668</v>
      </c>
      <c r="M679" s="19">
        <v>61936.15</v>
      </c>
    </row>
    <row r="680" spans="1:13">
      <c r="A680" s="17" t="s">
        <v>265</v>
      </c>
      <c r="B680" s="17" t="s">
        <v>266</v>
      </c>
      <c r="C680" s="2" t="str">
        <f>VLOOKUP(B680,Hoja1!B:C,2,FALSE)</f>
        <v>Control del Ciclo Integral del Agua</v>
      </c>
      <c r="D680" s="3" t="str">
        <f t="shared" si="32"/>
        <v>2</v>
      </c>
      <c r="E680" s="3" t="str">
        <f t="shared" si="33"/>
        <v>22</v>
      </c>
      <c r="F680" s="17" t="s">
        <v>62</v>
      </c>
      <c r="G680" s="18" t="s">
        <v>63</v>
      </c>
      <c r="H680" s="19">
        <v>1503000</v>
      </c>
      <c r="I680" s="19">
        <v>0</v>
      </c>
      <c r="J680" s="19">
        <v>1503000</v>
      </c>
      <c r="K680" s="19">
        <v>294382.28000000003</v>
      </c>
      <c r="L680" s="9">
        <f t="shared" si="34"/>
        <v>0.195863127079175</v>
      </c>
      <c r="M680" s="19">
        <v>291514.58</v>
      </c>
    </row>
    <row r="681" spans="1:13">
      <c r="A681" s="17" t="s">
        <v>265</v>
      </c>
      <c r="B681" s="17" t="s">
        <v>266</v>
      </c>
      <c r="C681" s="2" t="str">
        <f>VLOOKUP(B681,Hoja1!B:C,2,FALSE)</f>
        <v>Control del Ciclo Integral del Agua</v>
      </c>
      <c r="D681" s="3" t="str">
        <f t="shared" si="32"/>
        <v>2</v>
      </c>
      <c r="E681" s="3" t="str">
        <f t="shared" si="33"/>
        <v>22</v>
      </c>
      <c r="F681" s="17" t="s">
        <v>95</v>
      </c>
      <c r="G681" s="18" t="s">
        <v>96</v>
      </c>
      <c r="H681" s="19">
        <v>15000</v>
      </c>
      <c r="I681" s="19">
        <v>0</v>
      </c>
      <c r="J681" s="19">
        <v>15000</v>
      </c>
      <c r="K681" s="19">
        <v>0</v>
      </c>
      <c r="L681" s="9">
        <f t="shared" si="34"/>
        <v>0</v>
      </c>
      <c r="M681" s="19">
        <v>0</v>
      </c>
    </row>
    <row r="682" spans="1:13">
      <c r="A682" s="17" t="s">
        <v>265</v>
      </c>
      <c r="B682" s="17" t="s">
        <v>266</v>
      </c>
      <c r="C682" s="2" t="str">
        <f>VLOOKUP(B682,Hoja1!B:C,2,FALSE)</f>
        <v>Control del Ciclo Integral del Agua</v>
      </c>
      <c r="D682" s="3" t="str">
        <f t="shared" si="32"/>
        <v>6</v>
      </c>
      <c r="E682" s="3" t="str">
        <f t="shared" si="33"/>
        <v>61</v>
      </c>
      <c r="F682" s="17" t="s">
        <v>138</v>
      </c>
      <c r="G682" s="18" t="s">
        <v>139</v>
      </c>
      <c r="H682" s="19">
        <v>0</v>
      </c>
      <c r="I682" s="19">
        <v>683786.41</v>
      </c>
      <c r="J682" s="19">
        <v>683786.41</v>
      </c>
      <c r="K682" s="19">
        <v>4234.55</v>
      </c>
      <c r="L682" s="9">
        <f t="shared" si="34"/>
        <v>6.1927963733587506E-3</v>
      </c>
      <c r="M682" s="19">
        <v>4234.55</v>
      </c>
    </row>
    <row r="683" spans="1:13">
      <c r="A683" s="17" t="s">
        <v>265</v>
      </c>
      <c r="B683" s="17" t="s">
        <v>266</v>
      </c>
      <c r="C683" s="2" t="str">
        <f>VLOOKUP(B683,Hoja1!B:C,2,FALSE)</f>
        <v>Control del Ciclo Integral del Agua</v>
      </c>
      <c r="D683" s="3" t="str">
        <f t="shared" si="32"/>
        <v>6</v>
      </c>
      <c r="E683" s="3" t="str">
        <f t="shared" si="33"/>
        <v>62</v>
      </c>
      <c r="F683" s="17" t="s">
        <v>97</v>
      </c>
      <c r="G683" s="18" t="s">
        <v>98</v>
      </c>
      <c r="H683" s="19">
        <v>0</v>
      </c>
      <c r="I683" s="19">
        <v>80795.44</v>
      </c>
      <c r="J683" s="19">
        <v>80795.44</v>
      </c>
      <c r="K683" s="19">
        <v>154.5</v>
      </c>
      <c r="L683" s="9">
        <f t="shared" si="34"/>
        <v>1.9122366311762149E-3</v>
      </c>
      <c r="M683" s="19">
        <v>154.5</v>
      </c>
    </row>
    <row r="684" spans="1:13">
      <c r="A684" s="17" t="s">
        <v>265</v>
      </c>
      <c r="B684" s="17" t="s">
        <v>266</v>
      </c>
      <c r="C684" s="2" t="str">
        <f>VLOOKUP(B684,Hoja1!B:C,2,FALSE)</f>
        <v>Control del Ciclo Integral del Agua</v>
      </c>
      <c r="D684" s="3" t="str">
        <f t="shared" si="32"/>
        <v>6</v>
      </c>
      <c r="E684" s="3" t="str">
        <f t="shared" si="33"/>
        <v>63</v>
      </c>
      <c r="F684" s="17" t="s">
        <v>130</v>
      </c>
      <c r="G684" s="18" t="s">
        <v>98</v>
      </c>
      <c r="H684" s="19">
        <v>0</v>
      </c>
      <c r="I684" s="19">
        <v>619552.5</v>
      </c>
      <c r="J684" s="19">
        <v>619552.5</v>
      </c>
      <c r="K684" s="19">
        <v>193.02</v>
      </c>
      <c r="L684" s="9">
        <f t="shared" si="34"/>
        <v>3.1154744755287081E-4</v>
      </c>
      <c r="M684" s="19">
        <v>193.02</v>
      </c>
    </row>
    <row r="685" spans="1:13">
      <c r="A685" s="17" t="s">
        <v>265</v>
      </c>
      <c r="B685" s="17" t="s">
        <v>266</v>
      </c>
      <c r="C685" s="2" t="str">
        <f>VLOOKUP(B685,Hoja1!B:C,2,FALSE)</f>
        <v>Control del Ciclo Integral del Agua</v>
      </c>
      <c r="D685" s="3" t="str">
        <f t="shared" si="32"/>
        <v>8</v>
      </c>
      <c r="E685" s="3" t="str">
        <f t="shared" si="33"/>
        <v>85</v>
      </c>
      <c r="F685" s="17" t="s">
        <v>431</v>
      </c>
      <c r="G685" s="18" t="s">
        <v>432</v>
      </c>
      <c r="H685" s="19">
        <v>61000</v>
      </c>
      <c r="I685" s="19">
        <v>0</v>
      </c>
      <c r="J685" s="19">
        <v>61000</v>
      </c>
      <c r="K685" s="19">
        <v>0</v>
      </c>
      <c r="L685" s="9">
        <f t="shared" si="34"/>
        <v>0</v>
      </c>
      <c r="M685" s="19">
        <v>0</v>
      </c>
    </row>
    <row r="686" spans="1:13">
      <c r="A686" s="17" t="s">
        <v>265</v>
      </c>
      <c r="B686" s="17" t="s">
        <v>269</v>
      </c>
      <c r="C686" s="2" t="str">
        <f>VLOOKUP(B686,Hoja1!B:C,2,FALSE)</f>
        <v>Servicio de Limpieza</v>
      </c>
      <c r="D686" s="3" t="str">
        <f t="shared" si="32"/>
        <v>1</v>
      </c>
      <c r="E686" s="3" t="str">
        <f t="shared" si="33"/>
        <v>12</v>
      </c>
      <c r="F686" s="17" t="s">
        <v>52</v>
      </c>
      <c r="G686" s="18" t="s">
        <v>53</v>
      </c>
      <c r="H686" s="19">
        <v>16925</v>
      </c>
      <c r="I686" s="19">
        <v>0</v>
      </c>
      <c r="J686" s="19">
        <v>16925</v>
      </c>
      <c r="K686" s="19">
        <v>4781.4799999999996</v>
      </c>
      <c r="L686" s="9">
        <f t="shared" si="34"/>
        <v>0.28250989660265874</v>
      </c>
      <c r="M686" s="19">
        <v>4781.4799999999996</v>
      </c>
    </row>
    <row r="687" spans="1:13">
      <c r="A687" s="17" t="s">
        <v>265</v>
      </c>
      <c r="B687" s="17" t="s">
        <v>269</v>
      </c>
      <c r="C687" s="2" t="str">
        <f>VLOOKUP(B687,Hoja1!B:C,2,FALSE)</f>
        <v>Servicio de Limpieza</v>
      </c>
      <c r="D687" s="3" t="str">
        <f t="shared" si="32"/>
        <v>1</v>
      </c>
      <c r="E687" s="3" t="str">
        <f t="shared" si="33"/>
        <v>12</v>
      </c>
      <c r="F687" s="17" t="s">
        <v>19</v>
      </c>
      <c r="G687" s="18" t="s">
        <v>20</v>
      </c>
      <c r="H687" s="19">
        <v>2275</v>
      </c>
      <c r="I687" s="19">
        <v>0</v>
      </c>
      <c r="J687" s="19">
        <v>2275</v>
      </c>
      <c r="K687" s="19">
        <v>719.58</v>
      </c>
      <c r="L687" s="9">
        <f t="shared" si="34"/>
        <v>0.31629890109890113</v>
      </c>
      <c r="M687" s="19">
        <v>719.58</v>
      </c>
    </row>
    <row r="688" spans="1:13">
      <c r="A688" s="17" t="s">
        <v>265</v>
      </c>
      <c r="B688" s="17" t="s">
        <v>269</v>
      </c>
      <c r="C688" s="2" t="str">
        <f>VLOOKUP(B688,Hoja1!B:C,2,FALSE)</f>
        <v>Servicio de Limpieza</v>
      </c>
      <c r="D688" s="3" t="str">
        <f t="shared" si="32"/>
        <v>1</v>
      </c>
      <c r="E688" s="3" t="str">
        <f t="shared" si="33"/>
        <v>12</v>
      </c>
      <c r="F688" s="17" t="s">
        <v>21</v>
      </c>
      <c r="G688" s="18" t="s">
        <v>22</v>
      </c>
      <c r="H688" s="19">
        <v>8626</v>
      </c>
      <c r="I688" s="19">
        <v>0</v>
      </c>
      <c r="J688" s="19">
        <v>8626</v>
      </c>
      <c r="K688" s="19">
        <v>2433.75</v>
      </c>
      <c r="L688" s="9">
        <f t="shared" si="34"/>
        <v>0.28214120102017159</v>
      </c>
      <c r="M688" s="19">
        <v>2433.75</v>
      </c>
    </row>
    <row r="689" spans="1:13">
      <c r="A689" s="17" t="s">
        <v>265</v>
      </c>
      <c r="B689" s="17" t="s">
        <v>269</v>
      </c>
      <c r="C689" s="2" t="str">
        <f>VLOOKUP(B689,Hoja1!B:C,2,FALSE)</f>
        <v>Servicio de Limpieza</v>
      </c>
      <c r="D689" s="3" t="str">
        <f t="shared" si="32"/>
        <v>1</v>
      </c>
      <c r="E689" s="3" t="str">
        <f t="shared" si="33"/>
        <v>12</v>
      </c>
      <c r="F689" s="17" t="s">
        <v>23</v>
      </c>
      <c r="G689" s="18" t="s">
        <v>24</v>
      </c>
      <c r="H689" s="19">
        <v>20516</v>
      </c>
      <c r="I689" s="19">
        <v>0</v>
      </c>
      <c r="J689" s="19">
        <v>20516</v>
      </c>
      <c r="K689" s="19">
        <v>5731.11</v>
      </c>
      <c r="L689" s="9">
        <f t="shared" si="34"/>
        <v>0.27934831351140571</v>
      </c>
      <c r="M689" s="19">
        <v>5731.11</v>
      </c>
    </row>
    <row r="690" spans="1:13">
      <c r="A690" s="17" t="s">
        <v>265</v>
      </c>
      <c r="B690" s="17" t="s">
        <v>269</v>
      </c>
      <c r="C690" s="2" t="str">
        <f>VLOOKUP(B690,Hoja1!B:C,2,FALSE)</f>
        <v>Servicio de Limpieza</v>
      </c>
      <c r="D690" s="3" t="str">
        <f t="shared" si="32"/>
        <v>1</v>
      </c>
      <c r="E690" s="3" t="str">
        <f t="shared" si="33"/>
        <v>12</v>
      </c>
      <c r="F690" s="17" t="s">
        <v>25</v>
      </c>
      <c r="G690" s="18" t="s">
        <v>26</v>
      </c>
      <c r="H690" s="19">
        <v>2480</v>
      </c>
      <c r="I690" s="19">
        <v>0</v>
      </c>
      <c r="J690" s="19">
        <v>2480</v>
      </c>
      <c r="K690" s="19">
        <v>782.47</v>
      </c>
      <c r="L690" s="9">
        <f t="shared" si="34"/>
        <v>0.31551209677419356</v>
      </c>
      <c r="M690" s="19">
        <v>782.47</v>
      </c>
    </row>
    <row r="691" spans="1:13">
      <c r="A691" s="17" t="s">
        <v>265</v>
      </c>
      <c r="B691" s="17" t="s">
        <v>269</v>
      </c>
      <c r="C691" s="2" t="str">
        <f>VLOOKUP(B691,Hoja1!B:C,2,FALSE)</f>
        <v>Servicio de Limpieza</v>
      </c>
      <c r="D691" s="3" t="str">
        <f t="shared" si="32"/>
        <v>1</v>
      </c>
      <c r="E691" s="3" t="str">
        <f t="shared" si="33"/>
        <v>13</v>
      </c>
      <c r="F691" s="17" t="s">
        <v>69</v>
      </c>
      <c r="G691" s="18" t="s">
        <v>11</v>
      </c>
      <c r="H691" s="19">
        <v>2522508</v>
      </c>
      <c r="I691" s="19">
        <v>0</v>
      </c>
      <c r="J691" s="19">
        <v>2522508</v>
      </c>
      <c r="K691" s="19">
        <v>562877.02</v>
      </c>
      <c r="L691" s="9">
        <f t="shared" si="34"/>
        <v>0.2231418175878927</v>
      </c>
      <c r="M691" s="19">
        <v>562877.02</v>
      </c>
    </row>
    <row r="692" spans="1:13">
      <c r="A692" s="17" t="s">
        <v>265</v>
      </c>
      <c r="B692" s="17" t="s">
        <v>269</v>
      </c>
      <c r="C692" s="2" t="str">
        <f>VLOOKUP(B692,Hoja1!B:C,2,FALSE)</f>
        <v>Servicio de Limpieza</v>
      </c>
      <c r="D692" s="3" t="str">
        <f t="shared" si="32"/>
        <v>1</v>
      </c>
      <c r="E692" s="3" t="str">
        <f t="shared" si="33"/>
        <v>13</v>
      </c>
      <c r="F692" s="17" t="s">
        <v>70</v>
      </c>
      <c r="G692" s="18" t="s">
        <v>71</v>
      </c>
      <c r="H692" s="19">
        <v>57600</v>
      </c>
      <c r="I692" s="19">
        <v>0</v>
      </c>
      <c r="J692" s="19">
        <v>57600</v>
      </c>
      <c r="K692" s="19">
        <v>26299.67</v>
      </c>
      <c r="L692" s="9">
        <f t="shared" si="34"/>
        <v>0.45659149305555552</v>
      </c>
      <c r="M692" s="19">
        <v>26299.67</v>
      </c>
    </row>
    <row r="693" spans="1:13">
      <c r="A693" s="17" t="s">
        <v>265</v>
      </c>
      <c r="B693" s="17" t="s">
        <v>269</v>
      </c>
      <c r="C693" s="2" t="str">
        <f>VLOOKUP(B693,Hoja1!B:C,2,FALSE)</f>
        <v>Servicio de Limpieza</v>
      </c>
      <c r="D693" s="3" t="str">
        <f t="shared" si="32"/>
        <v>1</v>
      </c>
      <c r="E693" s="3" t="str">
        <f t="shared" si="33"/>
        <v>13</v>
      </c>
      <c r="F693" s="17" t="s">
        <v>72</v>
      </c>
      <c r="G693" s="18" t="s">
        <v>13</v>
      </c>
      <c r="H693" s="19">
        <v>2926446</v>
      </c>
      <c r="I693" s="19">
        <v>0</v>
      </c>
      <c r="J693" s="19">
        <v>2926446</v>
      </c>
      <c r="K693" s="19">
        <v>809683.65</v>
      </c>
      <c r="L693" s="9">
        <f t="shared" si="34"/>
        <v>0.27667814475305541</v>
      </c>
      <c r="M693" s="19">
        <v>809683.65</v>
      </c>
    </row>
    <row r="694" spans="1:13">
      <c r="A694" s="17" t="s">
        <v>265</v>
      </c>
      <c r="B694" s="17" t="s">
        <v>269</v>
      </c>
      <c r="C694" s="2" t="str">
        <f>VLOOKUP(B694,Hoja1!B:C,2,FALSE)</f>
        <v>Servicio de Limpieza</v>
      </c>
      <c r="D694" s="3" t="str">
        <f t="shared" si="32"/>
        <v>1</v>
      </c>
      <c r="E694" s="3" t="str">
        <f t="shared" si="33"/>
        <v>13</v>
      </c>
      <c r="F694" s="17" t="s">
        <v>73</v>
      </c>
      <c r="G694" s="18" t="s">
        <v>74</v>
      </c>
      <c r="H694" s="19">
        <v>172000</v>
      </c>
      <c r="I694" s="19">
        <v>0</v>
      </c>
      <c r="J694" s="19">
        <v>172000</v>
      </c>
      <c r="K694" s="19">
        <v>24466.6</v>
      </c>
      <c r="L694" s="9">
        <f t="shared" si="34"/>
        <v>0.14224767441860464</v>
      </c>
      <c r="M694" s="19">
        <v>24466.6</v>
      </c>
    </row>
    <row r="695" spans="1:13">
      <c r="A695" s="17" t="s">
        <v>265</v>
      </c>
      <c r="B695" s="17" t="s">
        <v>269</v>
      </c>
      <c r="C695" s="2" t="str">
        <f>VLOOKUP(B695,Hoja1!B:C,2,FALSE)</f>
        <v>Servicio de Limpieza</v>
      </c>
      <c r="D695" s="3" t="str">
        <f t="shared" si="32"/>
        <v>1</v>
      </c>
      <c r="E695" s="3" t="str">
        <f t="shared" si="33"/>
        <v>15</v>
      </c>
      <c r="F695" s="17" t="s">
        <v>216</v>
      </c>
      <c r="G695" s="18" t="s">
        <v>217</v>
      </c>
      <c r="H695" s="19">
        <v>51000</v>
      </c>
      <c r="I695" s="19">
        <v>0</v>
      </c>
      <c r="J695" s="19">
        <v>51000</v>
      </c>
      <c r="K695" s="19">
        <v>25627.1</v>
      </c>
      <c r="L695" s="9">
        <f t="shared" si="34"/>
        <v>0.50249215686274507</v>
      </c>
      <c r="M695" s="19">
        <v>25627.1</v>
      </c>
    </row>
    <row r="696" spans="1:13">
      <c r="A696" s="17" t="s">
        <v>265</v>
      </c>
      <c r="B696" s="17" t="s">
        <v>269</v>
      </c>
      <c r="C696" s="2" t="str">
        <f>VLOOKUP(B696,Hoja1!B:C,2,FALSE)</f>
        <v>Servicio de Limpieza</v>
      </c>
      <c r="D696" s="3" t="str">
        <f t="shared" si="32"/>
        <v>2</v>
      </c>
      <c r="E696" s="3" t="str">
        <f t="shared" si="33"/>
        <v>20</v>
      </c>
      <c r="F696" s="17" t="s">
        <v>54</v>
      </c>
      <c r="G696" s="18" t="s">
        <v>55</v>
      </c>
      <c r="H696" s="19">
        <v>1000</v>
      </c>
      <c r="I696" s="19">
        <v>0</v>
      </c>
      <c r="J696" s="19">
        <v>1000</v>
      </c>
      <c r="K696" s="19">
        <v>0</v>
      </c>
      <c r="L696" s="9">
        <f t="shared" si="34"/>
        <v>0</v>
      </c>
      <c r="M696" s="19">
        <v>0</v>
      </c>
    </row>
    <row r="697" spans="1:13">
      <c r="A697" s="17" t="s">
        <v>265</v>
      </c>
      <c r="B697" s="17" t="s">
        <v>269</v>
      </c>
      <c r="C697" s="2" t="str">
        <f>VLOOKUP(B697,Hoja1!B:C,2,FALSE)</f>
        <v>Servicio de Limpieza</v>
      </c>
      <c r="D697" s="3" t="str">
        <f t="shared" si="32"/>
        <v>2</v>
      </c>
      <c r="E697" s="3" t="str">
        <f t="shared" si="33"/>
        <v>20</v>
      </c>
      <c r="F697" s="17" t="s">
        <v>270</v>
      </c>
      <c r="G697" s="18" t="s">
        <v>271</v>
      </c>
      <c r="H697" s="19">
        <v>2000</v>
      </c>
      <c r="I697" s="19">
        <v>0</v>
      </c>
      <c r="J697" s="19">
        <v>2000</v>
      </c>
      <c r="K697" s="19">
        <v>0</v>
      </c>
      <c r="L697" s="9">
        <f t="shared" si="34"/>
        <v>0</v>
      </c>
      <c r="M697" s="19">
        <v>0</v>
      </c>
    </row>
    <row r="698" spans="1:13">
      <c r="A698" s="17" t="s">
        <v>265</v>
      </c>
      <c r="B698" s="17" t="s">
        <v>269</v>
      </c>
      <c r="C698" s="2" t="str">
        <f>VLOOKUP(B698,Hoja1!B:C,2,FALSE)</f>
        <v>Servicio de Limpieza</v>
      </c>
      <c r="D698" s="3" t="str">
        <f t="shared" si="32"/>
        <v>2</v>
      </c>
      <c r="E698" s="3" t="str">
        <f t="shared" si="33"/>
        <v>21</v>
      </c>
      <c r="F698" s="17" t="s">
        <v>142</v>
      </c>
      <c r="G698" s="18" t="s">
        <v>143</v>
      </c>
      <c r="H698" s="19">
        <v>10000</v>
      </c>
      <c r="I698" s="19">
        <v>0</v>
      </c>
      <c r="J698" s="19">
        <v>10000</v>
      </c>
      <c r="K698" s="19">
        <v>2532.58</v>
      </c>
      <c r="L698" s="9">
        <f t="shared" si="34"/>
        <v>0.25325799999999998</v>
      </c>
      <c r="M698" s="19">
        <v>2360.7600000000002</v>
      </c>
    </row>
    <row r="699" spans="1:13">
      <c r="A699" s="17" t="s">
        <v>265</v>
      </c>
      <c r="B699" s="17" t="s">
        <v>269</v>
      </c>
      <c r="C699" s="2" t="str">
        <f>VLOOKUP(B699,Hoja1!B:C,2,FALSE)</f>
        <v>Servicio de Limpieza</v>
      </c>
      <c r="D699" s="3" t="str">
        <f t="shared" si="32"/>
        <v>2</v>
      </c>
      <c r="E699" s="3" t="str">
        <f t="shared" si="33"/>
        <v>21</v>
      </c>
      <c r="F699" s="17" t="s">
        <v>56</v>
      </c>
      <c r="G699" s="18" t="s">
        <v>57</v>
      </c>
      <c r="H699" s="19">
        <v>15000</v>
      </c>
      <c r="I699" s="19">
        <v>0</v>
      </c>
      <c r="J699" s="19">
        <v>15000</v>
      </c>
      <c r="K699" s="19">
        <v>8006.28</v>
      </c>
      <c r="L699" s="9">
        <f t="shared" si="34"/>
        <v>0.533752</v>
      </c>
      <c r="M699" s="19">
        <v>4491.1899999999996</v>
      </c>
    </row>
    <row r="700" spans="1:13">
      <c r="A700" s="17" t="s">
        <v>265</v>
      </c>
      <c r="B700" s="17" t="s">
        <v>269</v>
      </c>
      <c r="C700" s="2" t="str">
        <f>VLOOKUP(B700,Hoja1!B:C,2,FALSE)</f>
        <v>Servicio de Limpieza</v>
      </c>
      <c r="D700" s="3" t="str">
        <f t="shared" si="32"/>
        <v>2</v>
      </c>
      <c r="E700" s="3" t="str">
        <f t="shared" si="33"/>
        <v>21</v>
      </c>
      <c r="F700" s="17" t="s">
        <v>77</v>
      </c>
      <c r="G700" s="18" t="s">
        <v>78</v>
      </c>
      <c r="H700" s="19">
        <v>75000</v>
      </c>
      <c r="I700" s="19">
        <v>0</v>
      </c>
      <c r="J700" s="19">
        <v>75000</v>
      </c>
      <c r="K700" s="19">
        <v>23300.15</v>
      </c>
      <c r="L700" s="9">
        <f t="shared" si="34"/>
        <v>0.3106686666666667</v>
      </c>
      <c r="M700" s="19">
        <v>19198.11</v>
      </c>
    </row>
    <row r="701" spans="1:13">
      <c r="A701" s="17" t="s">
        <v>265</v>
      </c>
      <c r="B701" s="17" t="s">
        <v>269</v>
      </c>
      <c r="C701" s="2" t="str">
        <f>VLOOKUP(B701,Hoja1!B:C,2,FALSE)</f>
        <v>Servicio de Limpieza</v>
      </c>
      <c r="D701" s="3" t="str">
        <f t="shared" si="32"/>
        <v>2</v>
      </c>
      <c r="E701" s="3" t="str">
        <f t="shared" si="33"/>
        <v>21</v>
      </c>
      <c r="F701" s="17" t="s">
        <v>272</v>
      </c>
      <c r="G701" s="18" t="s">
        <v>273</v>
      </c>
      <c r="H701" s="19">
        <v>20000</v>
      </c>
      <c r="I701" s="19">
        <v>0</v>
      </c>
      <c r="J701" s="19">
        <v>20000</v>
      </c>
      <c r="K701" s="19">
        <v>4354.7299999999996</v>
      </c>
      <c r="L701" s="9">
        <f t="shared" si="34"/>
        <v>0.21773649999999997</v>
      </c>
      <c r="M701" s="19">
        <v>3973.58</v>
      </c>
    </row>
    <row r="702" spans="1:13">
      <c r="A702" s="17" t="s">
        <v>265</v>
      </c>
      <c r="B702" s="17" t="s">
        <v>269</v>
      </c>
      <c r="C702" s="2" t="str">
        <f>VLOOKUP(B702,Hoja1!B:C,2,FALSE)</f>
        <v>Servicio de Limpieza</v>
      </c>
      <c r="D702" s="3" t="str">
        <f t="shared" si="32"/>
        <v>2</v>
      </c>
      <c r="E702" s="3" t="str">
        <f t="shared" si="33"/>
        <v>22</v>
      </c>
      <c r="F702" s="17" t="s">
        <v>92</v>
      </c>
      <c r="G702" s="18" t="s">
        <v>93</v>
      </c>
      <c r="H702" s="19">
        <v>46000</v>
      </c>
      <c r="I702" s="19">
        <v>0</v>
      </c>
      <c r="J702" s="19">
        <v>46000</v>
      </c>
      <c r="K702" s="19">
        <v>9460.81</v>
      </c>
      <c r="L702" s="9">
        <f t="shared" si="34"/>
        <v>0.20566978260869564</v>
      </c>
      <c r="M702" s="19">
        <v>9460.81</v>
      </c>
    </row>
    <row r="703" spans="1:13">
      <c r="A703" s="17" t="s">
        <v>265</v>
      </c>
      <c r="B703" s="17" t="s">
        <v>269</v>
      </c>
      <c r="C703" s="2" t="str">
        <f>VLOOKUP(B703,Hoja1!B:C,2,FALSE)</f>
        <v>Servicio de Limpieza</v>
      </c>
      <c r="D703" s="3" t="str">
        <f t="shared" si="32"/>
        <v>2</v>
      </c>
      <c r="E703" s="3" t="str">
        <f t="shared" si="33"/>
        <v>22</v>
      </c>
      <c r="F703" s="17" t="s">
        <v>144</v>
      </c>
      <c r="G703" s="18" t="s">
        <v>145</v>
      </c>
      <c r="H703" s="19">
        <v>28000</v>
      </c>
      <c r="I703" s="19">
        <v>0</v>
      </c>
      <c r="J703" s="19">
        <v>28000</v>
      </c>
      <c r="K703" s="19">
        <v>13730.43</v>
      </c>
      <c r="L703" s="9">
        <f t="shared" si="34"/>
        <v>0.49037249999999999</v>
      </c>
      <c r="M703" s="19">
        <v>13730.43</v>
      </c>
    </row>
    <row r="704" spans="1:13">
      <c r="A704" s="17" t="s">
        <v>265</v>
      </c>
      <c r="B704" s="17" t="s">
        <v>269</v>
      </c>
      <c r="C704" s="2" t="str">
        <f>VLOOKUP(B704,Hoja1!B:C,2,FALSE)</f>
        <v>Servicio de Limpieza</v>
      </c>
      <c r="D704" s="3" t="str">
        <f t="shared" si="32"/>
        <v>2</v>
      </c>
      <c r="E704" s="3" t="str">
        <f t="shared" si="33"/>
        <v>22</v>
      </c>
      <c r="F704" s="17" t="s">
        <v>79</v>
      </c>
      <c r="G704" s="18" t="s">
        <v>80</v>
      </c>
      <c r="H704" s="19">
        <v>800000</v>
      </c>
      <c r="I704" s="19">
        <v>0</v>
      </c>
      <c r="J704" s="19">
        <v>800000</v>
      </c>
      <c r="K704" s="19">
        <v>206098.3</v>
      </c>
      <c r="L704" s="9">
        <f t="shared" si="34"/>
        <v>0.25762287499999997</v>
      </c>
      <c r="M704" s="19">
        <v>204510.67</v>
      </c>
    </row>
    <row r="705" spans="1:13">
      <c r="A705" s="17" t="s">
        <v>265</v>
      </c>
      <c r="B705" s="17" t="s">
        <v>269</v>
      </c>
      <c r="C705" s="2" t="str">
        <f>VLOOKUP(B705,Hoja1!B:C,2,FALSE)</f>
        <v>Servicio de Limpieza</v>
      </c>
      <c r="D705" s="3" t="str">
        <f t="shared" si="32"/>
        <v>2</v>
      </c>
      <c r="E705" s="3" t="str">
        <f t="shared" si="33"/>
        <v>22</v>
      </c>
      <c r="F705" s="17" t="s">
        <v>81</v>
      </c>
      <c r="G705" s="18" t="s">
        <v>82</v>
      </c>
      <c r="H705" s="19">
        <v>70000</v>
      </c>
      <c r="I705" s="19">
        <v>0</v>
      </c>
      <c r="J705" s="19">
        <v>70000</v>
      </c>
      <c r="K705" s="19">
        <v>452.34</v>
      </c>
      <c r="L705" s="9">
        <f t="shared" si="34"/>
        <v>6.4619999999999999E-3</v>
      </c>
      <c r="M705" s="19">
        <v>382.98</v>
      </c>
    </row>
    <row r="706" spans="1:13">
      <c r="A706" s="17" t="s">
        <v>265</v>
      </c>
      <c r="B706" s="17" t="s">
        <v>269</v>
      </c>
      <c r="C706" s="2" t="str">
        <f>VLOOKUP(B706,Hoja1!B:C,2,FALSE)</f>
        <v>Servicio de Limpieza</v>
      </c>
      <c r="D706" s="3" t="str">
        <f t="shared" si="32"/>
        <v>2</v>
      </c>
      <c r="E706" s="3" t="str">
        <f t="shared" si="33"/>
        <v>22</v>
      </c>
      <c r="F706" s="17" t="s">
        <v>83</v>
      </c>
      <c r="G706" s="18" t="s">
        <v>84</v>
      </c>
      <c r="H706" s="19">
        <v>3000</v>
      </c>
      <c r="I706" s="19">
        <v>0</v>
      </c>
      <c r="J706" s="19">
        <v>3000</v>
      </c>
      <c r="K706" s="19">
        <v>210.86</v>
      </c>
      <c r="L706" s="9">
        <f t="shared" si="34"/>
        <v>7.0286666666666678E-2</v>
      </c>
      <c r="M706" s="19">
        <v>0</v>
      </c>
    </row>
    <row r="707" spans="1:13">
      <c r="A707" s="17" t="s">
        <v>265</v>
      </c>
      <c r="B707" s="17" t="s">
        <v>269</v>
      </c>
      <c r="C707" s="2" t="str">
        <f>VLOOKUP(B707,Hoja1!B:C,2,FALSE)</f>
        <v>Servicio de Limpieza</v>
      </c>
      <c r="D707" s="3" t="str">
        <f t="shared" ref="D707:D770" si="37">LEFT(F707,1)</f>
        <v>2</v>
      </c>
      <c r="E707" s="3" t="str">
        <f t="shared" ref="E707:E770" si="38">LEFT(F707,2)</f>
        <v>22</v>
      </c>
      <c r="F707" s="17" t="s">
        <v>85</v>
      </c>
      <c r="G707" s="18" t="s">
        <v>86</v>
      </c>
      <c r="H707" s="19">
        <v>35000</v>
      </c>
      <c r="I707" s="19">
        <v>0</v>
      </c>
      <c r="J707" s="19">
        <v>35000</v>
      </c>
      <c r="K707" s="19">
        <v>10001.39</v>
      </c>
      <c r="L707" s="9">
        <f t="shared" ref="L707:L770" si="39">IF(J707=0," ",K707/J707)</f>
        <v>0.28575400000000001</v>
      </c>
      <c r="M707" s="19">
        <v>8680.3700000000008</v>
      </c>
    </row>
    <row r="708" spans="1:13">
      <c r="A708" s="17" t="s">
        <v>265</v>
      </c>
      <c r="B708" s="17" t="s">
        <v>269</v>
      </c>
      <c r="C708" s="2" t="str">
        <f>VLOOKUP(B708,Hoja1!B:C,2,FALSE)</f>
        <v>Servicio de Limpieza</v>
      </c>
      <c r="D708" s="3" t="str">
        <f t="shared" si="37"/>
        <v>2</v>
      </c>
      <c r="E708" s="3" t="str">
        <f t="shared" si="38"/>
        <v>22</v>
      </c>
      <c r="F708" s="17" t="s">
        <v>172</v>
      </c>
      <c r="G708" s="18" t="s">
        <v>173</v>
      </c>
      <c r="H708" s="19">
        <v>1500</v>
      </c>
      <c r="I708" s="19">
        <v>0</v>
      </c>
      <c r="J708" s="19">
        <v>1500</v>
      </c>
      <c r="K708" s="19">
        <v>0</v>
      </c>
      <c r="L708" s="9">
        <f t="shared" si="39"/>
        <v>0</v>
      </c>
      <c r="M708" s="19">
        <v>0</v>
      </c>
    </row>
    <row r="709" spans="1:13">
      <c r="A709" s="17" t="s">
        <v>265</v>
      </c>
      <c r="B709" s="17" t="s">
        <v>269</v>
      </c>
      <c r="C709" s="2" t="str">
        <f>VLOOKUP(B709,Hoja1!B:C,2,FALSE)</f>
        <v>Servicio de Limpieza</v>
      </c>
      <c r="D709" s="3" t="str">
        <f t="shared" si="37"/>
        <v>2</v>
      </c>
      <c r="E709" s="3" t="str">
        <f t="shared" si="38"/>
        <v>22</v>
      </c>
      <c r="F709" s="17" t="s">
        <v>240</v>
      </c>
      <c r="G709" s="18" t="s">
        <v>241</v>
      </c>
      <c r="H709" s="19">
        <v>12000</v>
      </c>
      <c r="I709" s="19">
        <v>0</v>
      </c>
      <c r="J709" s="19">
        <v>12000</v>
      </c>
      <c r="K709" s="19">
        <v>2026.9</v>
      </c>
      <c r="L709" s="9">
        <f t="shared" si="39"/>
        <v>0.16890833333333335</v>
      </c>
      <c r="M709" s="19">
        <v>2026.9</v>
      </c>
    </row>
    <row r="710" spans="1:13">
      <c r="A710" s="17" t="s">
        <v>265</v>
      </c>
      <c r="B710" s="17" t="s">
        <v>269</v>
      </c>
      <c r="C710" s="2" t="str">
        <f>VLOOKUP(B710,Hoja1!B:C,2,FALSE)</f>
        <v>Servicio de Limpieza</v>
      </c>
      <c r="D710" s="3" t="str">
        <f t="shared" si="37"/>
        <v>2</v>
      </c>
      <c r="E710" s="3" t="str">
        <f t="shared" si="38"/>
        <v>22</v>
      </c>
      <c r="F710" s="17" t="s">
        <v>62</v>
      </c>
      <c r="G710" s="18" t="s">
        <v>63</v>
      </c>
      <c r="H710" s="19">
        <v>5000</v>
      </c>
      <c r="I710" s="19">
        <v>0</v>
      </c>
      <c r="J710" s="19">
        <v>5000</v>
      </c>
      <c r="K710" s="19">
        <v>1823.34</v>
      </c>
      <c r="L710" s="9">
        <f t="shared" si="39"/>
        <v>0.36466799999999999</v>
      </c>
      <c r="M710" s="19">
        <v>1789.99</v>
      </c>
    </row>
    <row r="711" spans="1:13">
      <c r="A711" s="17" t="s">
        <v>265</v>
      </c>
      <c r="B711" s="17" t="s">
        <v>269</v>
      </c>
      <c r="C711" s="2" t="str">
        <f>VLOOKUP(B711,Hoja1!B:C,2,FALSE)</f>
        <v>Servicio de Limpieza</v>
      </c>
      <c r="D711" s="3" t="str">
        <f t="shared" si="37"/>
        <v>2</v>
      </c>
      <c r="E711" s="3" t="str">
        <f t="shared" si="38"/>
        <v>22</v>
      </c>
      <c r="F711" s="17" t="s">
        <v>146</v>
      </c>
      <c r="G711" s="18" t="s">
        <v>147</v>
      </c>
      <c r="H711" s="19">
        <v>618000</v>
      </c>
      <c r="I711" s="19">
        <v>0</v>
      </c>
      <c r="J711" s="19">
        <v>618000</v>
      </c>
      <c r="K711" s="19">
        <v>126196.91</v>
      </c>
      <c r="L711" s="9">
        <f t="shared" si="39"/>
        <v>0.20420211974110034</v>
      </c>
      <c r="M711" s="19">
        <v>75101.47</v>
      </c>
    </row>
    <row r="712" spans="1:13">
      <c r="A712" s="17" t="s">
        <v>265</v>
      </c>
      <c r="B712" s="17" t="s">
        <v>269</v>
      </c>
      <c r="C712" s="2" t="str">
        <f>VLOOKUP(B712,Hoja1!B:C,2,FALSE)</f>
        <v>Servicio de Limpieza</v>
      </c>
      <c r="D712" s="3" t="str">
        <f t="shared" si="37"/>
        <v>2</v>
      </c>
      <c r="E712" s="3" t="str">
        <f t="shared" si="38"/>
        <v>22</v>
      </c>
      <c r="F712" s="17" t="s">
        <v>95</v>
      </c>
      <c r="G712" s="18" t="s">
        <v>96</v>
      </c>
      <c r="H712" s="19">
        <v>15000</v>
      </c>
      <c r="I712" s="19">
        <v>0</v>
      </c>
      <c r="J712" s="19">
        <v>15000</v>
      </c>
      <c r="K712" s="19">
        <v>635.25</v>
      </c>
      <c r="L712" s="9">
        <f t="shared" si="39"/>
        <v>4.2349999999999999E-2</v>
      </c>
      <c r="M712" s="19">
        <v>0</v>
      </c>
    </row>
    <row r="713" spans="1:13">
      <c r="A713" s="17" t="s">
        <v>265</v>
      </c>
      <c r="B713" s="17" t="s">
        <v>269</v>
      </c>
      <c r="C713" s="2" t="str">
        <f>VLOOKUP(B713,Hoja1!B:C,2,FALSE)</f>
        <v>Servicio de Limpieza</v>
      </c>
      <c r="D713" s="3" t="str">
        <f t="shared" si="37"/>
        <v>2</v>
      </c>
      <c r="E713" s="3" t="str">
        <f t="shared" si="38"/>
        <v>22</v>
      </c>
      <c r="F713" s="17" t="s">
        <v>64</v>
      </c>
      <c r="G713" s="18" t="s">
        <v>65</v>
      </c>
      <c r="H713" s="19">
        <v>400000</v>
      </c>
      <c r="I713" s="19">
        <v>0</v>
      </c>
      <c r="J713" s="19">
        <v>400000</v>
      </c>
      <c r="K713" s="19">
        <v>89002.02</v>
      </c>
      <c r="L713" s="9">
        <f t="shared" si="39"/>
        <v>0.22250505000000001</v>
      </c>
      <c r="M713" s="19">
        <v>89002.02</v>
      </c>
    </row>
    <row r="714" spans="1:13">
      <c r="A714" s="17" t="s">
        <v>265</v>
      </c>
      <c r="B714" s="17" t="s">
        <v>269</v>
      </c>
      <c r="C714" s="2" t="str">
        <f>VLOOKUP(B714,Hoja1!B:C,2,FALSE)</f>
        <v>Servicio de Limpieza</v>
      </c>
      <c r="D714" s="3" t="str">
        <f t="shared" si="37"/>
        <v>2</v>
      </c>
      <c r="E714" s="3" t="str">
        <f t="shared" si="38"/>
        <v>23</v>
      </c>
      <c r="F714" s="17" t="s">
        <v>39</v>
      </c>
      <c r="G714" s="18" t="s">
        <v>40</v>
      </c>
      <c r="H714" s="19">
        <v>1000</v>
      </c>
      <c r="I714" s="19">
        <v>0</v>
      </c>
      <c r="J714" s="19">
        <v>1000</v>
      </c>
      <c r="K714" s="19">
        <v>18.7</v>
      </c>
      <c r="L714" s="9">
        <f t="shared" si="39"/>
        <v>1.8699999999999998E-2</v>
      </c>
      <c r="M714" s="19">
        <v>18.7</v>
      </c>
    </row>
    <row r="715" spans="1:13">
      <c r="A715" s="17" t="s">
        <v>265</v>
      </c>
      <c r="B715" s="17" t="s">
        <v>269</v>
      </c>
      <c r="C715" s="2" t="str">
        <f>VLOOKUP(B715,Hoja1!B:C,2,FALSE)</f>
        <v>Servicio de Limpieza</v>
      </c>
      <c r="D715" s="3" t="str">
        <f t="shared" si="37"/>
        <v>2</v>
      </c>
      <c r="E715" s="3" t="str">
        <f t="shared" si="38"/>
        <v>23</v>
      </c>
      <c r="F715" s="17" t="s">
        <v>43</v>
      </c>
      <c r="G715" s="18" t="s">
        <v>44</v>
      </c>
      <c r="H715" s="19">
        <v>1000</v>
      </c>
      <c r="I715" s="19">
        <v>0</v>
      </c>
      <c r="J715" s="19">
        <v>1000</v>
      </c>
      <c r="K715" s="19">
        <v>62.5</v>
      </c>
      <c r="L715" s="9">
        <f t="shared" si="39"/>
        <v>6.25E-2</v>
      </c>
      <c r="M715" s="19">
        <v>62.5</v>
      </c>
    </row>
    <row r="716" spans="1:13">
      <c r="A716" s="17" t="s">
        <v>265</v>
      </c>
      <c r="B716" s="17" t="s">
        <v>269</v>
      </c>
      <c r="C716" s="2" t="str">
        <f>VLOOKUP(B716,Hoja1!B:C,2,FALSE)</f>
        <v>Servicio de Limpieza</v>
      </c>
      <c r="D716" s="3" t="str">
        <f t="shared" si="37"/>
        <v>6</v>
      </c>
      <c r="E716" s="3" t="str">
        <f t="shared" si="38"/>
        <v>62</v>
      </c>
      <c r="F716" s="17" t="s">
        <v>97</v>
      </c>
      <c r="G716" s="18" t="s">
        <v>98</v>
      </c>
      <c r="H716" s="19">
        <v>0</v>
      </c>
      <c r="I716" s="19">
        <v>571749.81000000006</v>
      </c>
      <c r="J716" s="19">
        <v>571749.81000000006</v>
      </c>
      <c r="K716" s="19">
        <v>0</v>
      </c>
      <c r="L716" s="9">
        <f t="shared" si="39"/>
        <v>0</v>
      </c>
      <c r="M716" s="19">
        <v>0</v>
      </c>
    </row>
    <row r="717" spans="1:13">
      <c r="A717" s="17" t="s">
        <v>265</v>
      </c>
      <c r="B717" s="17" t="s">
        <v>269</v>
      </c>
      <c r="C717" s="2" t="str">
        <f>VLOOKUP(B717,Hoja1!B:C,2,FALSE)</f>
        <v>Servicio de Limpieza</v>
      </c>
      <c r="D717" s="3" t="str">
        <f t="shared" si="37"/>
        <v>6</v>
      </c>
      <c r="E717" s="3" t="str">
        <f t="shared" si="38"/>
        <v>62</v>
      </c>
      <c r="F717" s="17" t="s">
        <v>207</v>
      </c>
      <c r="G717" s="18" t="s">
        <v>208</v>
      </c>
      <c r="H717" s="19">
        <v>870000</v>
      </c>
      <c r="I717" s="19">
        <v>0</v>
      </c>
      <c r="J717" s="19">
        <v>870000</v>
      </c>
      <c r="K717" s="19">
        <v>0</v>
      </c>
      <c r="L717" s="9">
        <f t="shared" si="39"/>
        <v>0</v>
      </c>
      <c r="M717" s="19">
        <v>0</v>
      </c>
    </row>
    <row r="718" spans="1:13">
      <c r="A718" s="17" t="s">
        <v>265</v>
      </c>
      <c r="B718" s="17" t="s">
        <v>269</v>
      </c>
      <c r="C718" s="2" t="str">
        <f>VLOOKUP(B718,Hoja1!B:C,2,FALSE)</f>
        <v>Servicio de Limpieza</v>
      </c>
      <c r="D718" s="3" t="str">
        <f t="shared" si="37"/>
        <v>6</v>
      </c>
      <c r="E718" s="3" t="str">
        <f t="shared" si="38"/>
        <v>63</v>
      </c>
      <c r="F718" s="17" t="s">
        <v>130</v>
      </c>
      <c r="G718" s="18" t="s">
        <v>98</v>
      </c>
      <c r="H718" s="19">
        <v>0</v>
      </c>
      <c r="I718" s="19">
        <v>0</v>
      </c>
      <c r="J718" s="19">
        <v>0</v>
      </c>
      <c r="K718" s="19">
        <v>32078.58</v>
      </c>
      <c r="L718" s="9" t="str">
        <f t="shared" si="39"/>
        <v xml:space="preserve"> </v>
      </c>
      <c r="M718" s="19">
        <v>32078.58</v>
      </c>
    </row>
    <row r="719" spans="1:13">
      <c r="A719" s="17" t="s">
        <v>265</v>
      </c>
      <c r="B719" s="17" t="s">
        <v>269</v>
      </c>
      <c r="C719" s="2" t="str">
        <f>VLOOKUP(B719,Hoja1!B:C,2,FALSE)</f>
        <v>Servicio de Limpieza</v>
      </c>
      <c r="D719" s="3" t="str">
        <f t="shared" si="37"/>
        <v>6</v>
      </c>
      <c r="E719" s="3" t="str">
        <f t="shared" si="38"/>
        <v>63</v>
      </c>
      <c r="F719" s="17" t="s">
        <v>274</v>
      </c>
      <c r="G719" s="18" t="s">
        <v>208</v>
      </c>
      <c r="H719" s="19">
        <v>400000</v>
      </c>
      <c r="I719" s="19">
        <v>0</v>
      </c>
      <c r="J719" s="19">
        <v>400000</v>
      </c>
      <c r="K719" s="19">
        <v>112912.95</v>
      </c>
      <c r="L719" s="9">
        <f t="shared" si="39"/>
        <v>0.28228237499999997</v>
      </c>
      <c r="M719" s="19">
        <v>72030.740000000005</v>
      </c>
    </row>
    <row r="720" spans="1:13">
      <c r="A720" s="17" t="s">
        <v>265</v>
      </c>
      <c r="B720" s="17" t="s">
        <v>269</v>
      </c>
      <c r="C720" s="2" t="str">
        <f>VLOOKUP(B720,Hoja1!B:C,2,FALSE)</f>
        <v>Servicio de Limpieza</v>
      </c>
      <c r="D720" s="3" t="str">
        <f t="shared" si="37"/>
        <v>6</v>
      </c>
      <c r="E720" s="3" t="str">
        <f t="shared" si="38"/>
        <v>64</v>
      </c>
      <c r="F720" s="17" t="s">
        <v>107</v>
      </c>
      <c r="G720" s="18" t="s">
        <v>108</v>
      </c>
      <c r="H720" s="19">
        <v>0</v>
      </c>
      <c r="I720" s="19">
        <v>221542.53</v>
      </c>
      <c r="J720" s="19">
        <v>221542.53</v>
      </c>
      <c r="K720" s="19">
        <v>0</v>
      </c>
      <c r="L720" s="9">
        <f t="shared" si="39"/>
        <v>0</v>
      </c>
      <c r="M720" s="19">
        <v>0</v>
      </c>
    </row>
    <row r="721" spans="1:13">
      <c r="A721" s="17" t="s">
        <v>265</v>
      </c>
      <c r="B721" s="17" t="s">
        <v>269</v>
      </c>
      <c r="C721" s="2" t="str">
        <f>VLOOKUP(B721,Hoja1!B:C,2,FALSE)</f>
        <v>Servicio de Limpieza</v>
      </c>
      <c r="D721" s="3" t="str">
        <f t="shared" si="37"/>
        <v>8</v>
      </c>
      <c r="E721" s="3" t="str">
        <f t="shared" si="38"/>
        <v>83</v>
      </c>
      <c r="F721" s="17" t="s">
        <v>116</v>
      </c>
      <c r="G721" s="18" t="s">
        <v>416</v>
      </c>
      <c r="H721" s="19">
        <v>5000</v>
      </c>
      <c r="I721" s="19">
        <v>0</v>
      </c>
      <c r="J721" s="19">
        <v>5000</v>
      </c>
      <c r="K721" s="19">
        <v>164.4</v>
      </c>
      <c r="L721" s="9">
        <f t="shared" si="39"/>
        <v>3.288E-2</v>
      </c>
      <c r="M721" s="19">
        <v>164.4</v>
      </c>
    </row>
    <row r="722" spans="1:13">
      <c r="A722" s="17" t="s">
        <v>265</v>
      </c>
      <c r="B722" s="17" t="s">
        <v>275</v>
      </c>
      <c r="C722" s="2" t="str">
        <f>VLOOKUP(B722,Hoja1!B:C,2,FALSE)</f>
        <v>Tratamiento de residuos</v>
      </c>
      <c r="D722" s="3" t="str">
        <f t="shared" si="37"/>
        <v>2</v>
      </c>
      <c r="E722" s="3" t="str">
        <f t="shared" si="38"/>
        <v>22</v>
      </c>
      <c r="F722" s="17" t="s">
        <v>146</v>
      </c>
      <c r="G722" s="18" t="s">
        <v>147</v>
      </c>
      <c r="H722" s="19">
        <v>4650000</v>
      </c>
      <c r="I722" s="19">
        <v>0</v>
      </c>
      <c r="J722" s="19">
        <v>4650000</v>
      </c>
      <c r="K722" s="19">
        <v>1130833.8999999999</v>
      </c>
      <c r="L722" s="9">
        <f t="shared" si="39"/>
        <v>0.24319008602150535</v>
      </c>
      <c r="M722" s="19">
        <v>749628.91</v>
      </c>
    </row>
    <row r="723" spans="1:13">
      <c r="A723" s="17" t="s">
        <v>265</v>
      </c>
      <c r="B723" s="17" t="s">
        <v>275</v>
      </c>
      <c r="C723" s="2" t="str">
        <f>VLOOKUP(B723,Hoja1!B:C,2,FALSE)</f>
        <v>Tratamiento de residuos</v>
      </c>
      <c r="D723" s="3" t="str">
        <f t="shared" si="37"/>
        <v>6</v>
      </c>
      <c r="E723" s="3" t="str">
        <f t="shared" si="38"/>
        <v>62</v>
      </c>
      <c r="F723" s="17" t="s">
        <v>97</v>
      </c>
      <c r="G723" s="18" t="s">
        <v>98</v>
      </c>
      <c r="H723" s="19">
        <v>3000</v>
      </c>
      <c r="I723" s="19">
        <v>0</v>
      </c>
      <c r="J723" s="19">
        <v>3000</v>
      </c>
      <c r="K723" s="19">
        <v>0</v>
      </c>
      <c r="L723" s="9">
        <f t="shared" si="39"/>
        <v>0</v>
      </c>
      <c r="M723" s="19">
        <v>0</v>
      </c>
    </row>
    <row r="724" spans="1:13">
      <c r="A724" s="17" t="s">
        <v>265</v>
      </c>
      <c r="B724" s="17" t="s">
        <v>275</v>
      </c>
      <c r="C724" s="2" t="str">
        <f>VLOOKUP(B724,Hoja1!B:C,2,FALSE)</f>
        <v>Tratamiento de residuos</v>
      </c>
      <c r="D724" s="3" t="str">
        <f t="shared" si="37"/>
        <v>6</v>
      </c>
      <c r="E724" s="3" t="str">
        <f t="shared" si="38"/>
        <v>63</v>
      </c>
      <c r="F724" s="17" t="s">
        <v>130</v>
      </c>
      <c r="G724" s="18" t="s">
        <v>98</v>
      </c>
      <c r="H724" s="19">
        <v>299760</v>
      </c>
      <c r="I724" s="19">
        <v>0</v>
      </c>
      <c r="J724" s="19">
        <v>299760</v>
      </c>
      <c r="K724" s="19">
        <v>74756.25</v>
      </c>
      <c r="L724" s="9">
        <f t="shared" si="39"/>
        <v>0.24938700960768614</v>
      </c>
      <c r="M724" s="19">
        <v>49837.5</v>
      </c>
    </row>
    <row r="725" spans="1:13">
      <c r="A725" s="17" t="s">
        <v>265</v>
      </c>
      <c r="B725" s="17" t="s">
        <v>276</v>
      </c>
      <c r="C725" s="2" t="str">
        <f>VLOOKUP(B725,Hoja1!B:C,2,FALSE)</f>
        <v>Limpieza viaria</v>
      </c>
      <c r="D725" s="3" t="str">
        <f t="shared" si="37"/>
        <v>1</v>
      </c>
      <c r="E725" s="3" t="str">
        <f t="shared" si="38"/>
        <v>12</v>
      </c>
      <c r="F725" s="17" t="s">
        <v>17</v>
      </c>
      <c r="G725" s="18" t="s">
        <v>18</v>
      </c>
      <c r="H725" s="19">
        <v>9984</v>
      </c>
      <c r="I725" s="19">
        <v>0</v>
      </c>
      <c r="J725" s="19">
        <v>9984</v>
      </c>
      <c r="K725" s="19">
        <v>2908.92</v>
      </c>
      <c r="L725" s="9">
        <f t="shared" si="39"/>
        <v>0.29135817307692308</v>
      </c>
      <c r="M725" s="19">
        <v>2908.92</v>
      </c>
    </row>
    <row r="726" spans="1:13">
      <c r="A726" s="17" t="s">
        <v>265</v>
      </c>
      <c r="B726" s="17" t="s">
        <v>276</v>
      </c>
      <c r="C726" s="2" t="str">
        <f>VLOOKUP(B726,Hoja1!B:C,2,FALSE)</f>
        <v>Limpieza viaria</v>
      </c>
      <c r="D726" s="3" t="str">
        <f t="shared" si="37"/>
        <v>1</v>
      </c>
      <c r="E726" s="3" t="str">
        <f t="shared" si="38"/>
        <v>12</v>
      </c>
      <c r="F726" s="17" t="s">
        <v>52</v>
      </c>
      <c r="G726" s="18" t="s">
        <v>53</v>
      </c>
      <c r="H726" s="19">
        <v>25387</v>
      </c>
      <c r="I726" s="19">
        <v>0</v>
      </c>
      <c r="J726" s="19">
        <v>25387</v>
      </c>
      <c r="K726" s="19">
        <v>7433.68</v>
      </c>
      <c r="L726" s="9">
        <f t="shared" si="39"/>
        <v>0.29281443258360579</v>
      </c>
      <c r="M726" s="19">
        <v>7433.68</v>
      </c>
    </row>
    <row r="727" spans="1:13">
      <c r="A727" s="17" t="s">
        <v>265</v>
      </c>
      <c r="B727" s="17" t="s">
        <v>276</v>
      </c>
      <c r="C727" s="2" t="str">
        <f>VLOOKUP(B727,Hoja1!B:C,2,FALSE)</f>
        <v>Limpieza viaria</v>
      </c>
      <c r="D727" s="3" t="str">
        <f t="shared" si="37"/>
        <v>1</v>
      </c>
      <c r="E727" s="3" t="str">
        <f t="shared" si="38"/>
        <v>12</v>
      </c>
      <c r="F727" s="17" t="s">
        <v>19</v>
      </c>
      <c r="G727" s="18" t="s">
        <v>20</v>
      </c>
      <c r="H727" s="19">
        <v>4381</v>
      </c>
      <c r="I727" s="19">
        <v>0</v>
      </c>
      <c r="J727" s="19">
        <v>4381</v>
      </c>
      <c r="K727" s="19">
        <v>1375.63</v>
      </c>
      <c r="L727" s="9">
        <f t="shared" si="39"/>
        <v>0.31399908696644602</v>
      </c>
      <c r="M727" s="19">
        <v>1375.63</v>
      </c>
    </row>
    <row r="728" spans="1:13">
      <c r="A728" s="17" t="s">
        <v>265</v>
      </c>
      <c r="B728" s="17" t="s">
        <v>276</v>
      </c>
      <c r="C728" s="2" t="str">
        <f>VLOOKUP(B728,Hoja1!B:C,2,FALSE)</f>
        <v>Limpieza viaria</v>
      </c>
      <c r="D728" s="3" t="str">
        <f t="shared" si="37"/>
        <v>1</v>
      </c>
      <c r="E728" s="3" t="str">
        <f t="shared" si="38"/>
        <v>12</v>
      </c>
      <c r="F728" s="17" t="s">
        <v>21</v>
      </c>
      <c r="G728" s="18" t="s">
        <v>22</v>
      </c>
      <c r="H728" s="19">
        <v>19156</v>
      </c>
      <c r="I728" s="19">
        <v>0</v>
      </c>
      <c r="J728" s="19">
        <v>19156</v>
      </c>
      <c r="K728" s="19">
        <v>5562.23</v>
      </c>
      <c r="L728" s="9">
        <f t="shared" si="39"/>
        <v>0.29036489872624766</v>
      </c>
      <c r="M728" s="19">
        <v>5562.23</v>
      </c>
    </row>
    <row r="729" spans="1:13">
      <c r="A729" s="17" t="s">
        <v>265</v>
      </c>
      <c r="B729" s="17" t="s">
        <v>276</v>
      </c>
      <c r="C729" s="2" t="str">
        <f>VLOOKUP(B729,Hoja1!B:C,2,FALSE)</f>
        <v>Limpieza viaria</v>
      </c>
      <c r="D729" s="3" t="str">
        <f t="shared" si="37"/>
        <v>1</v>
      </c>
      <c r="E729" s="3" t="str">
        <f t="shared" si="38"/>
        <v>12</v>
      </c>
      <c r="F729" s="17" t="s">
        <v>23</v>
      </c>
      <c r="G729" s="18" t="s">
        <v>24</v>
      </c>
      <c r="H729" s="19">
        <v>42904</v>
      </c>
      <c r="I729" s="19">
        <v>0</v>
      </c>
      <c r="J729" s="19">
        <v>42904</v>
      </c>
      <c r="K729" s="19">
        <v>12499.8</v>
      </c>
      <c r="L729" s="9">
        <f t="shared" si="39"/>
        <v>0.29134346447883647</v>
      </c>
      <c r="M729" s="19">
        <v>12499.8</v>
      </c>
    </row>
    <row r="730" spans="1:13">
      <c r="A730" s="17" t="s">
        <v>265</v>
      </c>
      <c r="B730" s="17" t="s">
        <v>276</v>
      </c>
      <c r="C730" s="2" t="str">
        <f>VLOOKUP(B730,Hoja1!B:C,2,FALSE)</f>
        <v>Limpieza viaria</v>
      </c>
      <c r="D730" s="3" t="str">
        <f t="shared" si="37"/>
        <v>1</v>
      </c>
      <c r="E730" s="3" t="str">
        <f t="shared" si="38"/>
        <v>12</v>
      </c>
      <c r="F730" s="17" t="s">
        <v>25</v>
      </c>
      <c r="G730" s="18" t="s">
        <v>26</v>
      </c>
      <c r="H730" s="19">
        <v>4098</v>
      </c>
      <c r="I730" s="19">
        <v>0</v>
      </c>
      <c r="J730" s="19">
        <v>4098</v>
      </c>
      <c r="K730" s="19">
        <v>1192.1300000000001</v>
      </c>
      <c r="L730" s="9">
        <f t="shared" si="39"/>
        <v>0.29090531966813082</v>
      </c>
      <c r="M730" s="19">
        <v>1192.1300000000001</v>
      </c>
    </row>
    <row r="731" spans="1:13">
      <c r="A731" s="17" t="s">
        <v>265</v>
      </c>
      <c r="B731" s="17" t="s">
        <v>276</v>
      </c>
      <c r="C731" s="2" t="str">
        <f>VLOOKUP(B731,Hoja1!B:C,2,FALSE)</f>
        <v>Limpieza viaria</v>
      </c>
      <c r="D731" s="3" t="str">
        <f t="shared" si="37"/>
        <v>1</v>
      </c>
      <c r="E731" s="3" t="str">
        <f t="shared" si="38"/>
        <v>13</v>
      </c>
      <c r="F731" s="17" t="s">
        <v>69</v>
      </c>
      <c r="G731" s="18" t="s">
        <v>11</v>
      </c>
      <c r="H731" s="19">
        <v>3422614</v>
      </c>
      <c r="I731" s="19">
        <v>0</v>
      </c>
      <c r="J731" s="19">
        <v>3422614</v>
      </c>
      <c r="K731" s="19">
        <v>823402.4</v>
      </c>
      <c r="L731" s="9">
        <f t="shared" si="39"/>
        <v>0.24057705601624957</v>
      </c>
      <c r="M731" s="19">
        <v>823402.4</v>
      </c>
    </row>
    <row r="732" spans="1:13">
      <c r="A732" s="17" t="s">
        <v>265</v>
      </c>
      <c r="B732" s="17" t="s">
        <v>276</v>
      </c>
      <c r="C732" s="2" t="str">
        <f>VLOOKUP(B732,Hoja1!B:C,2,FALSE)</f>
        <v>Limpieza viaria</v>
      </c>
      <c r="D732" s="3" t="str">
        <f t="shared" si="37"/>
        <v>1</v>
      </c>
      <c r="E732" s="3" t="str">
        <f t="shared" si="38"/>
        <v>13</v>
      </c>
      <c r="F732" s="17" t="s">
        <v>70</v>
      </c>
      <c r="G732" s="18" t="s">
        <v>71</v>
      </c>
      <c r="H732" s="19">
        <v>65000</v>
      </c>
      <c r="I732" s="19">
        <v>0</v>
      </c>
      <c r="J732" s="19">
        <v>65000</v>
      </c>
      <c r="K732" s="19">
        <v>18636.990000000002</v>
      </c>
      <c r="L732" s="9">
        <f t="shared" si="39"/>
        <v>0.2867229230769231</v>
      </c>
      <c r="M732" s="19">
        <v>18636.990000000002</v>
      </c>
    </row>
    <row r="733" spans="1:13">
      <c r="A733" s="17" t="s">
        <v>265</v>
      </c>
      <c r="B733" s="17" t="s">
        <v>276</v>
      </c>
      <c r="C733" s="2" t="str">
        <f>VLOOKUP(B733,Hoja1!B:C,2,FALSE)</f>
        <v>Limpieza viaria</v>
      </c>
      <c r="D733" s="3" t="str">
        <f t="shared" si="37"/>
        <v>1</v>
      </c>
      <c r="E733" s="3" t="str">
        <f t="shared" si="38"/>
        <v>13</v>
      </c>
      <c r="F733" s="17" t="s">
        <v>72</v>
      </c>
      <c r="G733" s="18" t="s">
        <v>13</v>
      </c>
      <c r="H733" s="19">
        <v>3648166</v>
      </c>
      <c r="I733" s="19">
        <v>0</v>
      </c>
      <c r="J733" s="19">
        <v>3648166</v>
      </c>
      <c r="K733" s="19">
        <v>1041487.79</v>
      </c>
      <c r="L733" s="9">
        <f t="shared" si="39"/>
        <v>0.28548256576043962</v>
      </c>
      <c r="M733" s="19">
        <v>1041487.79</v>
      </c>
    </row>
    <row r="734" spans="1:13">
      <c r="A734" s="17" t="s">
        <v>265</v>
      </c>
      <c r="B734" s="17" t="s">
        <v>276</v>
      </c>
      <c r="C734" s="2" t="str">
        <f>VLOOKUP(B734,Hoja1!B:C,2,FALSE)</f>
        <v>Limpieza viaria</v>
      </c>
      <c r="D734" s="3" t="str">
        <f t="shared" si="37"/>
        <v>1</v>
      </c>
      <c r="E734" s="3" t="str">
        <f t="shared" si="38"/>
        <v>13</v>
      </c>
      <c r="F734" s="17" t="s">
        <v>73</v>
      </c>
      <c r="G734" s="18" t="s">
        <v>74</v>
      </c>
      <c r="H734" s="19">
        <v>162000</v>
      </c>
      <c r="I734" s="19">
        <v>0</v>
      </c>
      <c r="J734" s="19">
        <v>162000</v>
      </c>
      <c r="K734" s="19">
        <v>226908.92</v>
      </c>
      <c r="L734" s="9">
        <f t="shared" si="39"/>
        <v>1.4006723456790124</v>
      </c>
      <c r="M734" s="19">
        <v>226908.92</v>
      </c>
    </row>
    <row r="735" spans="1:13">
      <c r="A735" s="17" t="s">
        <v>265</v>
      </c>
      <c r="B735" s="17" t="s">
        <v>276</v>
      </c>
      <c r="C735" s="2" t="str">
        <f>VLOOKUP(B735,Hoja1!B:C,2,FALSE)</f>
        <v>Limpieza viaria</v>
      </c>
      <c r="D735" s="3" t="str">
        <f t="shared" si="37"/>
        <v>1</v>
      </c>
      <c r="E735" s="3" t="str">
        <f t="shared" si="38"/>
        <v>15</v>
      </c>
      <c r="F735" s="17" t="s">
        <v>216</v>
      </c>
      <c r="G735" s="18" t="s">
        <v>217</v>
      </c>
      <c r="H735" s="19">
        <v>117000</v>
      </c>
      <c r="I735" s="19">
        <v>0</v>
      </c>
      <c r="J735" s="19">
        <v>117000</v>
      </c>
      <c r="K735" s="19">
        <v>41837.86</v>
      </c>
      <c r="L735" s="9">
        <f t="shared" si="39"/>
        <v>0.35758854700854703</v>
      </c>
      <c r="M735" s="19">
        <v>41837.86</v>
      </c>
    </row>
    <row r="736" spans="1:13">
      <c r="A736" s="17" t="s">
        <v>265</v>
      </c>
      <c r="B736" s="17" t="s">
        <v>276</v>
      </c>
      <c r="C736" s="2" t="str">
        <f>VLOOKUP(B736,Hoja1!B:C,2,FALSE)</f>
        <v>Limpieza viaria</v>
      </c>
      <c r="D736" s="3" t="str">
        <f t="shared" si="37"/>
        <v>2</v>
      </c>
      <c r="E736" s="3" t="str">
        <f t="shared" si="38"/>
        <v>20</v>
      </c>
      <c r="F736" s="17" t="s">
        <v>180</v>
      </c>
      <c r="G736" s="18" t="s">
        <v>181</v>
      </c>
      <c r="H736" s="19">
        <v>15000</v>
      </c>
      <c r="I736" s="19">
        <v>0</v>
      </c>
      <c r="J736" s="19">
        <v>15000</v>
      </c>
      <c r="K736" s="19">
        <v>3872</v>
      </c>
      <c r="L736" s="9">
        <f t="shared" si="39"/>
        <v>0.25813333333333333</v>
      </c>
      <c r="M736" s="19">
        <v>3872</v>
      </c>
    </row>
    <row r="737" spans="1:13">
      <c r="A737" s="17" t="s">
        <v>265</v>
      </c>
      <c r="B737" s="17" t="s">
        <v>276</v>
      </c>
      <c r="C737" s="2" t="str">
        <f>VLOOKUP(B737,Hoja1!B:C,2,FALSE)</f>
        <v>Limpieza viaria</v>
      </c>
      <c r="D737" s="3" t="str">
        <f t="shared" si="37"/>
        <v>2</v>
      </c>
      <c r="E737" s="3" t="str">
        <f t="shared" si="38"/>
        <v>20</v>
      </c>
      <c r="F737" s="17" t="s">
        <v>270</v>
      </c>
      <c r="G737" s="18" t="s">
        <v>271</v>
      </c>
      <c r="H737" s="19">
        <v>1000</v>
      </c>
      <c r="I737" s="19">
        <v>0</v>
      </c>
      <c r="J737" s="19">
        <v>1000</v>
      </c>
      <c r="K737" s="19">
        <v>0</v>
      </c>
      <c r="L737" s="9">
        <f t="shared" si="39"/>
        <v>0</v>
      </c>
      <c r="M737" s="19">
        <v>0</v>
      </c>
    </row>
    <row r="738" spans="1:13">
      <c r="A738" s="17" t="s">
        <v>265</v>
      </c>
      <c r="B738" s="17" t="s">
        <v>276</v>
      </c>
      <c r="C738" s="2" t="str">
        <f>VLOOKUP(B738,Hoja1!B:C,2,FALSE)</f>
        <v>Limpieza viaria</v>
      </c>
      <c r="D738" s="3" t="str">
        <f t="shared" si="37"/>
        <v>2</v>
      </c>
      <c r="E738" s="3" t="str">
        <f t="shared" si="38"/>
        <v>21</v>
      </c>
      <c r="F738" s="17" t="s">
        <v>142</v>
      </c>
      <c r="G738" s="18" t="s">
        <v>143</v>
      </c>
      <c r="H738" s="19">
        <v>10000</v>
      </c>
      <c r="I738" s="19">
        <v>0</v>
      </c>
      <c r="J738" s="19">
        <v>10000</v>
      </c>
      <c r="K738" s="19">
        <v>178.53</v>
      </c>
      <c r="L738" s="9">
        <f t="shared" si="39"/>
        <v>1.7853000000000001E-2</v>
      </c>
      <c r="M738" s="19">
        <v>14.33</v>
      </c>
    </row>
    <row r="739" spans="1:13">
      <c r="A739" s="17" t="s">
        <v>265</v>
      </c>
      <c r="B739" s="17" t="s">
        <v>276</v>
      </c>
      <c r="C739" s="2" t="str">
        <f>VLOOKUP(B739,Hoja1!B:C,2,FALSE)</f>
        <v>Limpieza viaria</v>
      </c>
      <c r="D739" s="3" t="str">
        <f t="shared" si="37"/>
        <v>2</v>
      </c>
      <c r="E739" s="3" t="str">
        <f t="shared" si="38"/>
        <v>21</v>
      </c>
      <c r="F739" s="17" t="s">
        <v>56</v>
      </c>
      <c r="G739" s="18" t="s">
        <v>57</v>
      </c>
      <c r="H739" s="19">
        <v>5000</v>
      </c>
      <c r="I739" s="19">
        <v>0</v>
      </c>
      <c r="J739" s="19">
        <v>5000</v>
      </c>
      <c r="K739" s="19">
        <v>1070.03</v>
      </c>
      <c r="L739" s="9">
        <f t="shared" si="39"/>
        <v>0.214006</v>
      </c>
      <c r="M739" s="19">
        <v>1070.03</v>
      </c>
    </row>
    <row r="740" spans="1:13">
      <c r="A740" s="17" t="s">
        <v>265</v>
      </c>
      <c r="B740" s="17" t="s">
        <v>276</v>
      </c>
      <c r="C740" s="2" t="str">
        <f>VLOOKUP(B740,Hoja1!B:C,2,FALSE)</f>
        <v>Limpieza viaria</v>
      </c>
      <c r="D740" s="3" t="str">
        <f t="shared" si="37"/>
        <v>2</v>
      </c>
      <c r="E740" s="3" t="str">
        <f t="shared" si="38"/>
        <v>21</v>
      </c>
      <c r="F740" s="17" t="s">
        <v>77</v>
      </c>
      <c r="G740" s="18" t="s">
        <v>78</v>
      </c>
      <c r="H740" s="19">
        <v>30000</v>
      </c>
      <c r="I740" s="19">
        <v>0</v>
      </c>
      <c r="J740" s="19">
        <v>30000</v>
      </c>
      <c r="K740" s="19">
        <v>5752.61</v>
      </c>
      <c r="L740" s="9">
        <f t="shared" si="39"/>
        <v>0.19175366666666666</v>
      </c>
      <c r="M740" s="19">
        <v>4519.37</v>
      </c>
    </row>
    <row r="741" spans="1:13">
      <c r="A741" s="17" t="s">
        <v>265</v>
      </c>
      <c r="B741" s="17" t="s">
        <v>276</v>
      </c>
      <c r="C741" s="2" t="str">
        <f>VLOOKUP(B741,Hoja1!B:C,2,FALSE)</f>
        <v>Limpieza viaria</v>
      </c>
      <c r="D741" s="3" t="str">
        <f t="shared" si="37"/>
        <v>2</v>
      </c>
      <c r="E741" s="3" t="str">
        <f t="shared" si="38"/>
        <v>21</v>
      </c>
      <c r="F741" s="17" t="s">
        <v>272</v>
      </c>
      <c r="G741" s="18" t="s">
        <v>273</v>
      </c>
      <c r="H741" s="19">
        <v>5000</v>
      </c>
      <c r="I741" s="19">
        <v>0</v>
      </c>
      <c r="J741" s="19">
        <v>5000</v>
      </c>
      <c r="K741" s="19">
        <v>2416</v>
      </c>
      <c r="L741" s="9">
        <f t="shared" si="39"/>
        <v>0.48320000000000002</v>
      </c>
      <c r="M741" s="19">
        <v>2416</v>
      </c>
    </row>
    <row r="742" spans="1:13">
      <c r="A742" s="17" t="s">
        <v>265</v>
      </c>
      <c r="B742" s="17" t="s">
        <v>276</v>
      </c>
      <c r="C742" s="2" t="str">
        <f>VLOOKUP(B742,Hoja1!B:C,2,FALSE)</f>
        <v>Limpieza viaria</v>
      </c>
      <c r="D742" s="3" t="str">
        <f t="shared" si="37"/>
        <v>2</v>
      </c>
      <c r="E742" s="3" t="str">
        <f t="shared" si="38"/>
        <v>22</v>
      </c>
      <c r="F742" s="17" t="s">
        <v>92</v>
      </c>
      <c r="G742" s="18" t="s">
        <v>93</v>
      </c>
      <c r="H742" s="19">
        <v>58000</v>
      </c>
      <c r="I742" s="19">
        <v>0</v>
      </c>
      <c r="J742" s="19">
        <v>58000</v>
      </c>
      <c r="K742" s="19">
        <v>18613.32</v>
      </c>
      <c r="L742" s="9">
        <f t="shared" si="39"/>
        <v>0.32091931034482757</v>
      </c>
      <c r="M742" s="19">
        <v>18613.32</v>
      </c>
    </row>
    <row r="743" spans="1:13">
      <c r="A743" s="17" t="s">
        <v>265</v>
      </c>
      <c r="B743" s="17" t="s">
        <v>276</v>
      </c>
      <c r="C743" s="2" t="str">
        <f>VLOOKUP(B743,Hoja1!B:C,2,FALSE)</f>
        <v>Limpieza viaria</v>
      </c>
      <c r="D743" s="3" t="str">
        <f t="shared" si="37"/>
        <v>2</v>
      </c>
      <c r="E743" s="3" t="str">
        <f t="shared" si="38"/>
        <v>22</v>
      </c>
      <c r="F743" s="17" t="s">
        <v>79</v>
      </c>
      <c r="G743" s="18" t="s">
        <v>80</v>
      </c>
      <c r="H743" s="19">
        <v>200000</v>
      </c>
      <c r="I743" s="19">
        <v>0</v>
      </c>
      <c r="J743" s="19">
        <v>200000</v>
      </c>
      <c r="K743" s="19">
        <v>850.55</v>
      </c>
      <c r="L743" s="9">
        <f t="shared" si="39"/>
        <v>4.2527499999999996E-3</v>
      </c>
      <c r="M743" s="19">
        <v>850.55</v>
      </c>
    </row>
    <row r="744" spans="1:13">
      <c r="A744" s="17" t="s">
        <v>265</v>
      </c>
      <c r="B744" s="17" t="s">
        <v>276</v>
      </c>
      <c r="C744" s="2" t="str">
        <f>VLOOKUP(B744,Hoja1!B:C,2,FALSE)</f>
        <v>Limpieza viaria</v>
      </c>
      <c r="D744" s="3" t="str">
        <f t="shared" si="37"/>
        <v>2</v>
      </c>
      <c r="E744" s="3" t="str">
        <f t="shared" si="38"/>
        <v>22</v>
      </c>
      <c r="F744" s="17" t="s">
        <v>81</v>
      </c>
      <c r="G744" s="18" t="s">
        <v>82</v>
      </c>
      <c r="H744" s="19">
        <v>140000</v>
      </c>
      <c r="I744" s="19">
        <v>0</v>
      </c>
      <c r="J744" s="19">
        <v>140000</v>
      </c>
      <c r="K744" s="19">
        <v>0</v>
      </c>
      <c r="L744" s="9">
        <f t="shared" si="39"/>
        <v>0</v>
      </c>
      <c r="M744" s="19">
        <v>0</v>
      </c>
    </row>
    <row r="745" spans="1:13">
      <c r="A745" s="17" t="s">
        <v>265</v>
      </c>
      <c r="B745" s="17" t="s">
        <v>276</v>
      </c>
      <c r="C745" s="2" t="str">
        <f>VLOOKUP(B745,Hoja1!B:C,2,FALSE)</f>
        <v>Limpieza viaria</v>
      </c>
      <c r="D745" s="3" t="str">
        <f t="shared" si="37"/>
        <v>2</v>
      </c>
      <c r="E745" s="3" t="str">
        <f t="shared" si="38"/>
        <v>22</v>
      </c>
      <c r="F745" s="17" t="s">
        <v>210</v>
      </c>
      <c r="G745" s="18" t="s">
        <v>211</v>
      </c>
      <c r="H745" s="19">
        <v>3000</v>
      </c>
      <c r="I745" s="19">
        <v>0</v>
      </c>
      <c r="J745" s="19">
        <v>3000</v>
      </c>
      <c r="K745" s="19">
        <v>0</v>
      </c>
      <c r="L745" s="9">
        <f t="shared" si="39"/>
        <v>0</v>
      </c>
      <c r="M745" s="19">
        <v>0</v>
      </c>
    </row>
    <row r="746" spans="1:13">
      <c r="A746" s="17" t="s">
        <v>265</v>
      </c>
      <c r="B746" s="17" t="s">
        <v>276</v>
      </c>
      <c r="C746" s="2" t="str">
        <f>VLOOKUP(B746,Hoja1!B:C,2,FALSE)</f>
        <v>Limpieza viaria</v>
      </c>
      <c r="D746" s="3" t="str">
        <f t="shared" si="37"/>
        <v>2</v>
      </c>
      <c r="E746" s="3" t="str">
        <f t="shared" si="38"/>
        <v>22</v>
      </c>
      <c r="F746" s="17" t="s">
        <v>83</v>
      </c>
      <c r="G746" s="18" t="s">
        <v>84</v>
      </c>
      <c r="H746" s="19">
        <v>45000</v>
      </c>
      <c r="I746" s="19">
        <v>0</v>
      </c>
      <c r="J746" s="19">
        <v>45000</v>
      </c>
      <c r="K746" s="19">
        <v>7291.96</v>
      </c>
      <c r="L746" s="9">
        <f t="shared" si="39"/>
        <v>0.16204355555555555</v>
      </c>
      <c r="M746" s="19">
        <v>6201.75</v>
      </c>
    </row>
    <row r="747" spans="1:13">
      <c r="A747" s="17" t="s">
        <v>265</v>
      </c>
      <c r="B747" s="17" t="s">
        <v>276</v>
      </c>
      <c r="C747" s="2" t="str">
        <f>VLOOKUP(B747,Hoja1!B:C,2,FALSE)</f>
        <v>Limpieza viaria</v>
      </c>
      <c r="D747" s="3" t="str">
        <f t="shared" si="37"/>
        <v>2</v>
      </c>
      <c r="E747" s="3" t="str">
        <f t="shared" si="38"/>
        <v>22</v>
      </c>
      <c r="F747" s="17" t="s">
        <v>85</v>
      </c>
      <c r="G747" s="18" t="s">
        <v>86</v>
      </c>
      <c r="H747" s="19">
        <v>10000</v>
      </c>
      <c r="I747" s="19">
        <v>0</v>
      </c>
      <c r="J747" s="19">
        <v>10000</v>
      </c>
      <c r="K747" s="19">
        <v>1275.98</v>
      </c>
      <c r="L747" s="9">
        <f t="shared" si="39"/>
        <v>0.12759799999999999</v>
      </c>
      <c r="M747" s="19">
        <v>1033.3800000000001</v>
      </c>
    </row>
    <row r="748" spans="1:13">
      <c r="A748" s="17" t="s">
        <v>265</v>
      </c>
      <c r="B748" s="17" t="s">
        <v>276</v>
      </c>
      <c r="C748" s="2" t="str">
        <f>VLOOKUP(B748,Hoja1!B:C,2,FALSE)</f>
        <v>Limpieza viaria</v>
      </c>
      <c r="D748" s="3" t="str">
        <f t="shared" si="37"/>
        <v>2</v>
      </c>
      <c r="E748" s="3" t="str">
        <f t="shared" si="38"/>
        <v>22</v>
      </c>
      <c r="F748" s="17" t="s">
        <v>146</v>
      </c>
      <c r="G748" s="18" t="s">
        <v>147</v>
      </c>
      <c r="H748" s="19">
        <v>110000</v>
      </c>
      <c r="I748" s="19">
        <v>0</v>
      </c>
      <c r="J748" s="19">
        <v>110000</v>
      </c>
      <c r="K748" s="19">
        <v>15590.49</v>
      </c>
      <c r="L748" s="9">
        <f t="shared" si="39"/>
        <v>0.14173172727272726</v>
      </c>
      <c r="M748" s="19">
        <v>14526.24</v>
      </c>
    </row>
    <row r="749" spans="1:13">
      <c r="A749" s="17" t="s">
        <v>265</v>
      </c>
      <c r="B749" s="17" t="s">
        <v>276</v>
      </c>
      <c r="C749" s="2" t="str">
        <f>VLOOKUP(B749,Hoja1!B:C,2,FALSE)</f>
        <v>Limpieza viaria</v>
      </c>
      <c r="D749" s="3" t="str">
        <f t="shared" si="37"/>
        <v>6</v>
      </c>
      <c r="E749" s="3" t="str">
        <f t="shared" si="38"/>
        <v>62</v>
      </c>
      <c r="F749" s="17" t="s">
        <v>207</v>
      </c>
      <c r="G749" s="18" t="s">
        <v>208</v>
      </c>
      <c r="H749" s="19">
        <v>592000</v>
      </c>
      <c r="I749" s="19">
        <v>0</v>
      </c>
      <c r="J749" s="19">
        <v>592000</v>
      </c>
      <c r="K749" s="19">
        <v>0</v>
      </c>
      <c r="L749" s="9">
        <f t="shared" si="39"/>
        <v>0</v>
      </c>
      <c r="M749" s="19">
        <v>0</v>
      </c>
    </row>
    <row r="750" spans="1:13">
      <c r="A750" s="17" t="s">
        <v>265</v>
      </c>
      <c r="B750" s="17" t="s">
        <v>276</v>
      </c>
      <c r="C750" s="2" t="str">
        <f>VLOOKUP(B750,Hoja1!B:C,2,FALSE)</f>
        <v>Limpieza viaria</v>
      </c>
      <c r="D750" s="3" t="str">
        <f t="shared" si="37"/>
        <v>6</v>
      </c>
      <c r="E750" s="3" t="str">
        <f t="shared" si="38"/>
        <v>63</v>
      </c>
      <c r="F750" s="17" t="s">
        <v>274</v>
      </c>
      <c r="G750" s="18" t="s">
        <v>208</v>
      </c>
      <c r="H750" s="19">
        <v>125000</v>
      </c>
      <c r="I750" s="19">
        <v>0</v>
      </c>
      <c r="J750" s="19">
        <v>125000</v>
      </c>
      <c r="K750" s="19">
        <v>30683.57</v>
      </c>
      <c r="L750" s="9">
        <f t="shared" si="39"/>
        <v>0.24546856</v>
      </c>
      <c r="M750" s="19">
        <v>21743.33</v>
      </c>
    </row>
    <row r="751" spans="1:13">
      <c r="A751" s="17" t="s">
        <v>265</v>
      </c>
      <c r="B751" s="17" t="s">
        <v>277</v>
      </c>
      <c r="C751" s="2" t="str">
        <f>VLOOKUP(B751,Hoja1!B:C,2,FALSE)</f>
        <v>Dirección del Área de M. Ambiente</v>
      </c>
      <c r="D751" s="3" t="str">
        <f t="shared" si="37"/>
        <v>1</v>
      </c>
      <c r="E751" s="3" t="str">
        <f t="shared" si="38"/>
        <v>12</v>
      </c>
      <c r="F751" s="17" t="s">
        <v>48</v>
      </c>
      <c r="G751" s="18" t="s">
        <v>49</v>
      </c>
      <c r="H751" s="19">
        <v>59297</v>
      </c>
      <c r="I751" s="19">
        <v>0</v>
      </c>
      <c r="J751" s="19">
        <v>59297</v>
      </c>
      <c r="K751" s="19">
        <v>17922.400000000001</v>
      </c>
      <c r="L751" s="9">
        <f t="shared" si="39"/>
        <v>0.30224800580130534</v>
      </c>
      <c r="M751" s="19">
        <v>17922.400000000001</v>
      </c>
    </row>
    <row r="752" spans="1:13">
      <c r="A752" s="17" t="s">
        <v>265</v>
      </c>
      <c r="B752" s="17" t="s">
        <v>277</v>
      </c>
      <c r="C752" s="2" t="str">
        <f>VLOOKUP(B752,Hoja1!B:C,2,FALSE)</f>
        <v>Dirección del Área de M. Ambiente</v>
      </c>
      <c r="D752" s="3" t="str">
        <f t="shared" si="37"/>
        <v>1</v>
      </c>
      <c r="E752" s="3" t="str">
        <f t="shared" si="38"/>
        <v>12</v>
      </c>
      <c r="F752" s="17" t="s">
        <v>50</v>
      </c>
      <c r="G752" s="18" t="s">
        <v>51</v>
      </c>
      <c r="H752" s="19">
        <v>13036</v>
      </c>
      <c r="I752" s="19">
        <v>0</v>
      </c>
      <c r="J752" s="19">
        <v>13036</v>
      </c>
      <c r="K752" s="19">
        <v>3874.28</v>
      </c>
      <c r="L752" s="9">
        <f t="shared" si="39"/>
        <v>0.29719852715556921</v>
      </c>
      <c r="M752" s="19">
        <v>3874.28</v>
      </c>
    </row>
    <row r="753" spans="1:13">
      <c r="A753" s="17" t="s">
        <v>265</v>
      </c>
      <c r="B753" s="17" t="s">
        <v>277</v>
      </c>
      <c r="C753" s="2" t="str">
        <f>VLOOKUP(B753,Hoja1!B:C,2,FALSE)</f>
        <v>Dirección del Área de M. Ambiente</v>
      </c>
      <c r="D753" s="3" t="str">
        <f t="shared" si="37"/>
        <v>1</v>
      </c>
      <c r="E753" s="3" t="str">
        <f t="shared" si="38"/>
        <v>12</v>
      </c>
      <c r="F753" s="17" t="s">
        <v>17</v>
      </c>
      <c r="G753" s="18" t="s">
        <v>18</v>
      </c>
      <c r="H753" s="19">
        <v>29951</v>
      </c>
      <c r="I753" s="19">
        <v>0</v>
      </c>
      <c r="J753" s="19">
        <v>29951</v>
      </c>
      <c r="K753" s="19">
        <v>8702.52</v>
      </c>
      <c r="L753" s="9">
        <f t="shared" si="39"/>
        <v>0.29055857901238691</v>
      </c>
      <c r="M753" s="19">
        <v>8702.52</v>
      </c>
    </row>
    <row r="754" spans="1:13">
      <c r="A754" s="17" t="s">
        <v>265</v>
      </c>
      <c r="B754" s="17" t="s">
        <v>277</v>
      </c>
      <c r="C754" s="2" t="str">
        <f>VLOOKUP(B754,Hoja1!B:C,2,FALSE)</f>
        <v>Dirección del Área de M. Ambiente</v>
      </c>
      <c r="D754" s="3" t="str">
        <f t="shared" si="37"/>
        <v>1</v>
      </c>
      <c r="E754" s="3" t="str">
        <f t="shared" si="38"/>
        <v>12</v>
      </c>
      <c r="F754" s="17" t="s">
        <v>19</v>
      </c>
      <c r="G754" s="18" t="s">
        <v>20</v>
      </c>
      <c r="H754" s="19">
        <v>32611</v>
      </c>
      <c r="I754" s="19">
        <v>0</v>
      </c>
      <c r="J754" s="19">
        <v>32611</v>
      </c>
      <c r="K754" s="19">
        <v>9737</v>
      </c>
      <c r="L754" s="9">
        <f t="shared" si="39"/>
        <v>0.29858023366348779</v>
      </c>
      <c r="M754" s="19">
        <v>9737</v>
      </c>
    </row>
    <row r="755" spans="1:13">
      <c r="A755" s="17" t="s">
        <v>265</v>
      </c>
      <c r="B755" s="17" t="s">
        <v>277</v>
      </c>
      <c r="C755" s="2" t="str">
        <f>VLOOKUP(B755,Hoja1!B:C,2,FALSE)</f>
        <v>Dirección del Área de M. Ambiente</v>
      </c>
      <c r="D755" s="3" t="str">
        <f t="shared" si="37"/>
        <v>1</v>
      </c>
      <c r="E755" s="3" t="str">
        <f t="shared" si="38"/>
        <v>12</v>
      </c>
      <c r="F755" s="17" t="s">
        <v>21</v>
      </c>
      <c r="G755" s="18" t="s">
        <v>22</v>
      </c>
      <c r="H755" s="19">
        <v>74006</v>
      </c>
      <c r="I755" s="19">
        <v>0</v>
      </c>
      <c r="J755" s="19">
        <v>74006</v>
      </c>
      <c r="K755" s="19">
        <v>21129.759999999998</v>
      </c>
      <c r="L755" s="9">
        <f t="shared" si="39"/>
        <v>0.28551414750155391</v>
      </c>
      <c r="M755" s="19">
        <v>21129.759999999998</v>
      </c>
    </row>
    <row r="756" spans="1:13">
      <c r="A756" s="17" t="s">
        <v>265</v>
      </c>
      <c r="B756" s="17" t="s">
        <v>277</v>
      </c>
      <c r="C756" s="2" t="str">
        <f>VLOOKUP(B756,Hoja1!B:C,2,FALSE)</f>
        <v>Dirección del Área de M. Ambiente</v>
      </c>
      <c r="D756" s="3" t="str">
        <f t="shared" si="37"/>
        <v>1</v>
      </c>
      <c r="E756" s="3" t="str">
        <f t="shared" si="38"/>
        <v>12</v>
      </c>
      <c r="F756" s="17" t="s">
        <v>23</v>
      </c>
      <c r="G756" s="18" t="s">
        <v>24</v>
      </c>
      <c r="H756" s="19">
        <v>171896</v>
      </c>
      <c r="I756" s="19">
        <v>0</v>
      </c>
      <c r="J756" s="19">
        <v>171896</v>
      </c>
      <c r="K756" s="19">
        <v>49084.12</v>
      </c>
      <c r="L756" s="9">
        <f t="shared" si="39"/>
        <v>0.28554544608367854</v>
      </c>
      <c r="M756" s="19">
        <v>49084.12</v>
      </c>
    </row>
    <row r="757" spans="1:13">
      <c r="A757" s="17" t="s">
        <v>265</v>
      </c>
      <c r="B757" s="17" t="s">
        <v>277</v>
      </c>
      <c r="C757" s="2" t="str">
        <f>VLOOKUP(B757,Hoja1!B:C,2,FALSE)</f>
        <v>Dirección del Área de M. Ambiente</v>
      </c>
      <c r="D757" s="3" t="str">
        <f t="shared" si="37"/>
        <v>1</v>
      </c>
      <c r="E757" s="3" t="str">
        <f t="shared" si="38"/>
        <v>12</v>
      </c>
      <c r="F757" s="17" t="s">
        <v>25</v>
      </c>
      <c r="G757" s="18" t="s">
        <v>26</v>
      </c>
      <c r="H757" s="19">
        <v>16102</v>
      </c>
      <c r="I757" s="19">
        <v>0</v>
      </c>
      <c r="J757" s="19">
        <v>16102</v>
      </c>
      <c r="K757" s="19">
        <v>4172.0200000000004</v>
      </c>
      <c r="L757" s="9">
        <f t="shared" si="39"/>
        <v>0.25909949074649113</v>
      </c>
      <c r="M757" s="19">
        <v>4172.0200000000004</v>
      </c>
    </row>
    <row r="758" spans="1:13">
      <c r="A758" s="17" t="s">
        <v>265</v>
      </c>
      <c r="B758" s="17" t="s">
        <v>277</v>
      </c>
      <c r="C758" s="2" t="str">
        <f>VLOOKUP(B758,Hoja1!B:C,2,FALSE)</f>
        <v>Dirección del Área de M. Ambiente</v>
      </c>
      <c r="D758" s="3" t="str">
        <f t="shared" si="37"/>
        <v>2</v>
      </c>
      <c r="E758" s="3" t="str">
        <f t="shared" si="38"/>
        <v>21</v>
      </c>
      <c r="F758" s="17" t="s">
        <v>56</v>
      </c>
      <c r="G758" s="18" t="s">
        <v>57</v>
      </c>
      <c r="H758" s="19">
        <v>9023</v>
      </c>
      <c r="I758" s="19">
        <v>0</v>
      </c>
      <c r="J758" s="19">
        <v>9023</v>
      </c>
      <c r="K758" s="19">
        <v>5129.55</v>
      </c>
      <c r="L758" s="9">
        <f t="shared" si="39"/>
        <v>0.56849717388895049</v>
      </c>
      <c r="M758" s="19">
        <v>5129.55</v>
      </c>
    </row>
    <row r="759" spans="1:13">
      <c r="A759" s="17" t="s">
        <v>265</v>
      </c>
      <c r="B759" s="17" t="s">
        <v>277</v>
      </c>
      <c r="C759" s="2" t="str">
        <f>VLOOKUP(B759,Hoja1!B:C,2,FALSE)</f>
        <v>Dirección del Área de M. Ambiente</v>
      </c>
      <c r="D759" s="3" t="str">
        <f t="shared" si="37"/>
        <v>2</v>
      </c>
      <c r="E759" s="3" t="str">
        <f t="shared" si="38"/>
        <v>22</v>
      </c>
      <c r="F759" s="17" t="s">
        <v>92</v>
      </c>
      <c r="G759" s="18" t="s">
        <v>93</v>
      </c>
      <c r="H759" s="19">
        <v>13800</v>
      </c>
      <c r="I759" s="19">
        <v>0</v>
      </c>
      <c r="J759" s="19">
        <v>13800</v>
      </c>
      <c r="K759" s="19">
        <v>7497.48</v>
      </c>
      <c r="L759" s="9">
        <f t="shared" si="39"/>
        <v>0.54329565217391296</v>
      </c>
      <c r="M759" s="19">
        <v>7497.48</v>
      </c>
    </row>
    <row r="760" spans="1:13">
      <c r="A760" s="17" t="s">
        <v>265</v>
      </c>
      <c r="B760" s="17" t="s">
        <v>277</v>
      </c>
      <c r="C760" s="2" t="str">
        <f>VLOOKUP(B760,Hoja1!B:C,2,FALSE)</f>
        <v>Dirección del Área de M. Ambiente</v>
      </c>
      <c r="D760" s="3" t="str">
        <f t="shared" si="37"/>
        <v>2</v>
      </c>
      <c r="E760" s="3" t="str">
        <f t="shared" si="38"/>
        <v>22</v>
      </c>
      <c r="F760" s="17" t="s">
        <v>144</v>
      </c>
      <c r="G760" s="18" t="s">
        <v>145</v>
      </c>
      <c r="H760" s="19">
        <v>15707</v>
      </c>
      <c r="I760" s="19">
        <v>0</v>
      </c>
      <c r="J760" s="19">
        <v>15707</v>
      </c>
      <c r="K760" s="19">
        <v>0</v>
      </c>
      <c r="L760" s="9">
        <f t="shared" si="39"/>
        <v>0</v>
      </c>
      <c r="M760" s="19">
        <v>0</v>
      </c>
    </row>
    <row r="761" spans="1:13">
      <c r="A761" s="17" t="s">
        <v>265</v>
      </c>
      <c r="B761" s="17" t="s">
        <v>277</v>
      </c>
      <c r="C761" s="2" t="str">
        <f>VLOOKUP(B761,Hoja1!B:C,2,FALSE)</f>
        <v>Dirección del Área de M. Ambiente</v>
      </c>
      <c r="D761" s="3" t="str">
        <f t="shared" si="37"/>
        <v>2</v>
      </c>
      <c r="E761" s="3" t="str">
        <f t="shared" si="38"/>
        <v>22</v>
      </c>
      <c r="F761" s="17" t="s">
        <v>83</v>
      </c>
      <c r="G761" s="18" t="s">
        <v>84</v>
      </c>
      <c r="H761" s="19">
        <v>1578</v>
      </c>
      <c r="I761" s="19">
        <v>0</v>
      </c>
      <c r="J761" s="19">
        <v>1578</v>
      </c>
      <c r="K761" s="19">
        <v>594.57000000000005</v>
      </c>
      <c r="L761" s="9">
        <f t="shared" si="39"/>
        <v>0.37678707224334607</v>
      </c>
      <c r="M761" s="19">
        <v>342.48</v>
      </c>
    </row>
    <row r="762" spans="1:13">
      <c r="A762" s="17" t="s">
        <v>265</v>
      </c>
      <c r="B762" s="17" t="s">
        <v>277</v>
      </c>
      <c r="C762" s="2" t="str">
        <f>VLOOKUP(B762,Hoja1!B:C,2,FALSE)</f>
        <v>Dirección del Área de M. Ambiente</v>
      </c>
      <c r="D762" s="3" t="str">
        <f t="shared" si="37"/>
        <v>2</v>
      </c>
      <c r="E762" s="3" t="str">
        <f t="shared" si="38"/>
        <v>22</v>
      </c>
      <c r="F762" s="17" t="s">
        <v>87</v>
      </c>
      <c r="G762" s="18" t="s">
        <v>88</v>
      </c>
      <c r="H762" s="19">
        <v>5000</v>
      </c>
      <c r="I762" s="19">
        <v>0</v>
      </c>
      <c r="J762" s="19">
        <v>5000</v>
      </c>
      <c r="K762" s="19">
        <v>0</v>
      </c>
      <c r="L762" s="9">
        <f t="shared" si="39"/>
        <v>0</v>
      </c>
      <c r="M762" s="19">
        <v>0</v>
      </c>
    </row>
    <row r="763" spans="1:13">
      <c r="A763" s="17" t="s">
        <v>265</v>
      </c>
      <c r="B763" s="17" t="s">
        <v>277</v>
      </c>
      <c r="C763" s="2" t="str">
        <f>VLOOKUP(B763,Hoja1!B:C,2,FALSE)</f>
        <v>Dirección del Área de M. Ambiente</v>
      </c>
      <c r="D763" s="3" t="str">
        <f t="shared" si="37"/>
        <v>2</v>
      </c>
      <c r="E763" s="3" t="str">
        <f t="shared" si="38"/>
        <v>22</v>
      </c>
      <c r="F763" s="17" t="s">
        <v>89</v>
      </c>
      <c r="G763" s="18" t="s">
        <v>90</v>
      </c>
      <c r="H763" s="19">
        <v>35000</v>
      </c>
      <c r="I763" s="19">
        <v>-26000</v>
      </c>
      <c r="J763" s="19">
        <v>9000</v>
      </c>
      <c r="K763" s="19">
        <v>0</v>
      </c>
      <c r="L763" s="9">
        <f t="shared" si="39"/>
        <v>0</v>
      </c>
      <c r="M763" s="19">
        <v>0</v>
      </c>
    </row>
    <row r="764" spans="1:13">
      <c r="A764" s="17" t="s">
        <v>265</v>
      </c>
      <c r="B764" s="17" t="s">
        <v>277</v>
      </c>
      <c r="C764" s="2" t="str">
        <f>VLOOKUP(B764,Hoja1!B:C,2,FALSE)</f>
        <v>Dirección del Área de M. Ambiente</v>
      </c>
      <c r="D764" s="3" t="str">
        <f t="shared" si="37"/>
        <v>2</v>
      </c>
      <c r="E764" s="3" t="str">
        <f t="shared" si="38"/>
        <v>22</v>
      </c>
      <c r="F764" s="17" t="s">
        <v>62</v>
      </c>
      <c r="G764" s="18" t="s">
        <v>63</v>
      </c>
      <c r="H764" s="19">
        <v>22000</v>
      </c>
      <c r="I764" s="19">
        <v>0</v>
      </c>
      <c r="J764" s="19">
        <v>22000</v>
      </c>
      <c r="K764" s="19">
        <v>2885.19</v>
      </c>
      <c r="L764" s="9">
        <f t="shared" si="39"/>
        <v>0.13114500000000001</v>
      </c>
      <c r="M764" s="19">
        <v>2885.19</v>
      </c>
    </row>
    <row r="765" spans="1:13">
      <c r="A765" s="17" t="s">
        <v>265</v>
      </c>
      <c r="B765" s="17" t="s">
        <v>277</v>
      </c>
      <c r="C765" s="2" t="str">
        <f>VLOOKUP(B765,Hoja1!B:C,2,FALSE)</f>
        <v>Dirección del Área de M. Ambiente</v>
      </c>
      <c r="D765" s="3" t="str">
        <f t="shared" si="37"/>
        <v>2</v>
      </c>
      <c r="E765" s="3" t="str">
        <f t="shared" si="38"/>
        <v>22</v>
      </c>
      <c r="F765" s="17" t="s">
        <v>146</v>
      </c>
      <c r="G765" s="18" t="s">
        <v>147</v>
      </c>
      <c r="H765" s="19">
        <v>37000</v>
      </c>
      <c r="I765" s="19">
        <v>26000</v>
      </c>
      <c r="J765" s="19">
        <v>63000</v>
      </c>
      <c r="K765" s="19">
        <v>15727.05</v>
      </c>
      <c r="L765" s="9">
        <f t="shared" si="39"/>
        <v>0.24963571428571427</v>
      </c>
      <c r="M765" s="19">
        <v>15727.05</v>
      </c>
    </row>
    <row r="766" spans="1:13">
      <c r="A766" s="17" t="s">
        <v>265</v>
      </c>
      <c r="B766" s="17" t="s">
        <v>277</v>
      </c>
      <c r="C766" s="2" t="str">
        <f>VLOOKUP(B766,Hoja1!B:C,2,FALSE)</f>
        <v>Dirección del Área de M. Ambiente</v>
      </c>
      <c r="D766" s="3" t="str">
        <f t="shared" si="37"/>
        <v>2</v>
      </c>
      <c r="E766" s="3" t="str">
        <f t="shared" si="38"/>
        <v>22</v>
      </c>
      <c r="F766" s="17" t="s">
        <v>95</v>
      </c>
      <c r="G766" s="18" t="s">
        <v>96</v>
      </c>
      <c r="H766" s="19">
        <v>10056</v>
      </c>
      <c r="I766" s="19">
        <v>0</v>
      </c>
      <c r="J766" s="19">
        <v>10056</v>
      </c>
      <c r="K766" s="19">
        <v>0</v>
      </c>
      <c r="L766" s="9">
        <f t="shared" si="39"/>
        <v>0</v>
      </c>
      <c r="M766" s="19">
        <v>0</v>
      </c>
    </row>
    <row r="767" spans="1:13">
      <c r="A767" s="17" t="s">
        <v>265</v>
      </c>
      <c r="B767" s="17" t="s">
        <v>277</v>
      </c>
      <c r="C767" s="2" t="str">
        <f>VLOOKUP(B767,Hoja1!B:C,2,FALSE)</f>
        <v>Dirección del Área de M. Ambiente</v>
      </c>
      <c r="D767" s="3" t="str">
        <f t="shared" si="37"/>
        <v>2</v>
      </c>
      <c r="E767" s="3" t="str">
        <f t="shared" si="38"/>
        <v>23</v>
      </c>
      <c r="F767" s="17" t="s">
        <v>39</v>
      </c>
      <c r="G767" s="18" t="s">
        <v>40</v>
      </c>
      <c r="H767" s="19">
        <v>2000</v>
      </c>
      <c r="I767" s="19">
        <v>0</v>
      </c>
      <c r="J767" s="19">
        <v>2000</v>
      </c>
      <c r="K767" s="19">
        <v>0</v>
      </c>
      <c r="L767" s="9">
        <f t="shared" si="39"/>
        <v>0</v>
      </c>
      <c r="M767" s="19">
        <v>0</v>
      </c>
    </row>
    <row r="768" spans="1:13">
      <c r="A768" s="17" t="s">
        <v>265</v>
      </c>
      <c r="B768" s="17" t="s">
        <v>277</v>
      </c>
      <c r="C768" s="2" t="str">
        <f>VLOOKUP(B768,Hoja1!B:C,2,FALSE)</f>
        <v>Dirección del Área de M. Ambiente</v>
      </c>
      <c r="D768" s="3" t="str">
        <f t="shared" si="37"/>
        <v>2</v>
      </c>
      <c r="E768" s="3" t="str">
        <f t="shared" si="38"/>
        <v>23</v>
      </c>
      <c r="F768" s="17" t="s">
        <v>43</v>
      </c>
      <c r="G768" s="18" t="s">
        <v>44</v>
      </c>
      <c r="H768" s="19">
        <v>2000</v>
      </c>
      <c r="I768" s="19">
        <v>0</v>
      </c>
      <c r="J768" s="19">
        <v>2000</v>
      </c>
      <c r="K768" s="19">
        <v>0</v>
      </c>
      <c r="L768" s="9">
        <f t="shared" si="39"/>
        <v>0</v>
      </c>
      <c r="M768" s="19">
        <v>0</v>
      </c>
    </row>
    <row r="769" spans="1:13">
      <c r="A769" s="17" t="s">
        <v>265</v>
      </c>
      <c r="B769" s="17" t="s">
        <v>278</v>
      </c>
      <c r="C769" s="2" t="str">
        <f>VLOOKUP(B769,Hoja1!B:C,2,FALSE)</f>
        <v>Parques y Jardines</v>
      </c>
      <c r="D769" s="3" t="str">
        <f t="shared" si="37"/>
        <v>1</v>
      </c>
      <c r="E769" s="3" t="str">
        <f t="shared" si="38"/>
        <v>12</v>
      </c>
      <c r="F769" s="17" t="s">
        <v>17</v>
      </c>
      <c r="G769" s="18" t="s">
        <v>18</v>
      </c>
      <c r="H769" s="19">
        <v>19968</v>
      </c>
      <c r="I769" s="19">
        <v>0</v>
      </c>
      <c r="J769" s="19">
        <v>19968</v>
      </c>
      <c r="K769" s="19">
        <v>5817.84</v>
      </c>
      <c r="L769" s="9">
        <f t="shared" si="39"/>
        <v>0.29135817307692308</v>
      </c>
      <c r="M769" s="19">
        <v>5817.84</v>
      </c>
    </row>
    <row r="770" spans="1:13">
      <c r="A770" s="17" t="s">
        <v>265</v>
      </c>
      <c r="B770" s="17" t="s">
        <v>278</v>
      </c>
      <c r="C770" s="2" t="str">
        <f>VLOOKUP(B770,Hoja1!B:C,2,FALSE)</f>
        <v>Parques y Jardines</v>
      </c>
      <c r="D770" s="3" t="str">
        <f t="shared" si="37"/>
        <v>1</v>
      </c>
      <c r="E770" s="3" t="str">
        <f t="shared" si="38"/>
        <v>12</v>
      </c>
      <c r="F770" s="17" t="s">
        <v>52</v>
      </c>
      <c r="G770" s="18" t="s">
        <v>53</v>
      </c>
      <c r="H770" s="19">
        <v>8462</v>
      </c>
      <c r="I770" s="19">
        <v>0</v>
      </c>
      <c r="J770" s="19">
        <v>8462</v>
      </c>
      <c r="K770" s="19">
        <v>2421</v>
      </c>
      <c r="L770" s="9">
        <f t="shared" si="39"/>
        <v>0.28610257622311508</v>
      </c>
      <c r="M770" s="19">
        <v>2421</v>
      </c>
    </row>
    <row r="771" spans="1:13">
      <c r="A771" s="17" t="s">
        <v>265</v>
      </c>
      <c r="B771" s="17" t="s">
        <v>278</v>
      </c>
      <c r="C771" s="2" t="str">
        <f>VLOOKUP(B771,Hoja1!B:C,2,FALSE)</f>
        <v>Parques y Jardines</v>
      </c>
      <c r="D771" s="3" t="str">
        <f t="shared" ref="D771:D834" si="40">LEFT(F771,1)</f>
        <v>1</v>
      </c>
      <c r="E771" s="3" t="str">
        <f t="shared" ref="E771:E834" si="41">LEFT(F771,2)</f>
        <v>12</v>
      </c>
      <c r="F771" s="17" t="s">
        <v>19</v>
      </c>
      <c r="G771" s="18" t="s">
        <v>20</v>
      </c>
      <c r="H771" s="19">
        <v>7691</v>
      </c>
      <c r="I771" s="19">
        <v>0</v>
      </c>
      <c r="J771" s="19">
        <v>7691</v>
      </c>
      <c r="K771" s="19">
        <v>2237.04</v>
      </c>
      <c r="L771" s="9">
        <f t="shared" ref="L771:L834" si="42">IF(J771=0," ",K771/J771)</f>
        <v>0.29086464698998832</v>
      </c>
      <c r="M771" s="19">
        <v>2237.04</v>
      </c>
    </row>
    <row r="772" spans="1:13">
      <c r="A772" s="17" t="s">
        <v>265</v>
      </c>
      <c r="B772" s="17" t="s">
        <v>278</v>
      </c>
      <c r="C772" s="2" t="str">
        <f>VLOOKUP(B772,Hoja1!B:C,2,FALSE)</f>
        <v>Parques y Jardines</v>
      </c>
      <c r="D772" s="3" t="str">
        <f t="shared" si="40"/>
        <v>1</v>
      </c>
      <c r="E772" s="3" t="str">
        <f t="shared" si="41"/>
        <v>12</v>
      </c>
      <c r="F772" s="17" t="s">
        <v>21</v>
      </c>
      <c r="G772" s="18" t="s">
        <v>22</v>
      </c>
      <c r="H772" s="19">
        <v>16748</v>
      </c>
      <c r="I772" s="19">
        <v>0</v>
      </c>
      <c r="J772" s="19">
        <v>16748</v>
      </c>
      <c r="K772" s="19">
        <v>4785.08</v>
      </c>
      <c r="L772" s="9">
        <f t="shared" si="42"/>
        <v>0.28571053260090756</v>
      </c>
      <c r="M772" s="19">
        <v>4785.08</v>
      </c>
    </row>
    <row r="773" spans="1:13">
      <c r="A773" s="17" t="s">
        <v>265</v>
      </c>
      <c r="B773" s="17" t="s">
        <v>278</v>
      </c>
      <c r="C773" s="2" t="str">
        <f>VLOOKUP(B773,Hoja1!B:C,2,FALSE)</f>
        <v>Parques y Jardines</v>
      </c>
      <c r="D773" s="3" t="str">
        <f t="shared" si="40"/>
        <v>1</v>
      </c>
      <c r="E773" s="3" t="str">
        <f t="shared" si="41"/>
        <v>12</v>
      </c>
      <c r="F773" s="17" t="s">
        <v>23</v>
      </c>
      <c r="G773" s="18" t="s">
        <v>24</v>
      </c>
      <c r="H773" s="19">
        <v>34517</v>
      </c>
      <c r="I773" s="19">
        <v>0</v>
      </c>
      <c r="J773" s="19">
        <v>34517</v>
      </c>
      <c r="K773" s="19">
        <v>9861.92</v>
      </c>
      <c r="L773" s="9">
        <f t="shared" si="42"/>
        <v>0.28571196801576038</v>
      </c>
      <c r="M773" s="19">
        <v>9861.92</v>
      </c>
    </row>
    <row r="774" spans="1:13">
      <c r="A774" s="17" t="s">
        <v>265</v>
      </c>
      <c r="B774" s="17" t="s">
        <v>278</v>
      </c>
      <c r="C774" s="2" t="str">
        <f>VLOOKUP(B774,Hoja1!B:C,2,FALSE)</f>
        <v>Parques y Jardines</v>
      </c>
      <c r="D774" s="3" t="str">
        <f t="shared" si="40"/>
        <v>1</v>
      </c>
      <c r="E774" s="3" t="str">
        <f t="shared" si="41"/>
        <v>12</v>
      </c>
      <c r="F774" s="17" t="s">
        <v>25</v>
      </c>
      <c r="G774" s="18" t="s">
        <v>26</v>
      </c>
      <c r="H774" s="19">
        <v>4092</v>
      </c>
      <c r="I774" s="19">
        <v>0</v>
      </c>
      <c r="J774" s="19">
        <v>4092</v>
      </c>
      <c r="K774" s="19">
        <v>1129.68</v>
      </c>
      <c r="L774" s="9">
        <f t="shared" si="42"/>
        <v>0.27607038123167155</v>
      </c>
      <c r="M774" s="19">
        <v>1129.68</v>
      </c>
    </row>
    <row r="775" spans="1:13">
      <c r="A775" s="17" t="s">
        <v>265</v>
      </c>
      <c r="B775" s="17" t="s">
        <v>278</v>
      </c>
      <c r="C775" s="2" t="str">
        <f>VLOOKUP(B775,Hoja1!B:C,2,FALSE)</f>
        <v>Parques y Jardines</v>
      </c>
      <c r="D775" s="3" t="str">
        <f t="shared" si="40"/>
        <v>1</v>
      </c>
      <c r="E775" s="3" t="str">
        <f t="shared" si="41"/>
        <v>13</v>
      </c>
      <c r="F775" s="17" t="s">
        <v>69</v>
      </c>
      <c r="G775" s="18" t="s">
        <v>11</v>
      </c>
      <c r="H775" s="19">
        <v>1778355</v>
      </c>
      <c r="I775" s="19">
        <v>0</v>
      </c>
      <c r="J775" s="19">
        <v>1778355</v>
      </c>
      <c r="K775" s="19">
        <v>410846.89</v>
      </c>
      <c r="L775" s="9">
        <f t="shared" si="42"/>
        <v>0.23102636425235681</v>
      </c>
      <c r="M775" s="19">
        <v>410846.89</v>
      </c>
    </row>
    <row r="776" spans="1:13">
      <c r="A776" s="17" t="s">
        <v>265</v>
      </c>
      <c r="B776" s="17" t="s">
        <v>278</v>
      </c>
      <c r="C776" s="2" t="str">
        <f>VLOOKUP(B776,Hoja1!B:C,2,FALSE)</f>
        <v>Parques y Jardines</v>
      </c>
      <c r="D776" s="3" t="str">
        <f t="shared" si="40"/>
        <v>1</v>
      </c>
      <c r="E776" s="3" t="str">
        <f t="shared" si="41"/>
        <v>13</v>
      </c>
      <c r="F776" s="17" t="s">
        <v>70</v>
      </c>
      <c r="G776" s="18" t="s">
        <v>71</v>
      </c>
      <c r="H776" s="19">
        <v>12000</v>
      </c>
      <c r="I776" s="19">
        <v>0</v>
      </c>
      <c r="J776" s="19">
        <v>12000</v>
      </c>
      <c r="K776" s="19">
        <v>0</v>
      </c>
      <c r="L776" s="9">
        <f t="shared" si="42"/>
        <v>0</v>
      </c>
      <c r="M776" s="19">
        <v>0</v>
      </c>
    </row>
    <row r="777" spans="1:13">
      <c r="A777" s="17" t="s">
        <v>265</v>
      </c>
      <c r="B777" s="17" t="s">
        <v>278</v>
      </c>
      <c r="C777" s="2" t="str">
        <f>VLOOKUP(B777,Hoja1!B:C,2,FALSE)</f>
        <v>Parques y Jardines</v>
      </c>
      <c r="D777" s="3" t="str">
        <f t="shared" si="40"/>
        <v>1</v>
      </c>
      <c r="E777" s="3" t="str">
        <f t="shared" si="41"/>
        <v>13</v>
      </c>
      <c r="F777" s="17" t="s">
        <v>72</v>
      </c>
      <c r="G777" s="18" t="s">
        <v>13</v>
      </c>
      <c r="H777" s="19">
        <v>1621489</v>
      </c>
      <c r="I777" s="19">
        <v>0</v>
      </c>
      <c r="J777" s="19">
        <v>1621489</v>
      </c>
      <c r="K777" s="19">
        <v>419611.33</v>
      </c>
      <c r="L777" s="9">
        <f t="shared" si="42"/>
        <v>0.25878148417904778</v>
      </c>
      <c r="M777" s="19">
        <v>419611.33</v>
      </c>
    </row>
    <row r="778" spans="1:13">
      <c r="A778" s="17" t="s">
        <v>265</v>
      </c>
      <c r="B778" s="17" t="s">
        <v>278</v>
      </c>
      <c r="C778" s="2" t="str">
        <f>VLOOKUP(B778,Hoja1!B:C,2,FALSE)</f>
        <v>Parques y Jardines</v>
      </c>
      <c r="D778" s="3" t="str">
        <f t="shared" si="40"/>
        <v>2</v>
      </c>
      <c r="E778" s="3" t="str">
        <f t="shared" si="41"/>
        <v>20</v>
      </c>
      <c r="F778" s="17" t="s">
        <v>54</v>
      </c>
      <c r="G778" s="18" t="s">
        <v>55</v>
      </c>
      <c r="H778" s="19">
        <v>5000</v>
      </c>
      <c r="I778" s="19">
        <v>0</v>
      </c>
      <c r="J778" s="19">
        <v>5000</v>
      </c>
      <c r="K778" s="19">
        <v>2167.11</v>
      </c>
      <c r="L778" s="9">
        <f t="shared" si="42"/>
        <v>0.43342200000000003</v>
      </c>
      <c r="M778" s="19">
        <v>2167.11</v>
      </c>
    </row>
    <row r="779" spans="1:13">
      <c r="A779" s="17" t="s">
        <v>265</v>
      </c>
      <c r="B779" s="17" t="s">
        <v>278</v>
      </c>
      <c r="C779" s="2" t="str">
        <f>VLOOKUP(B779,Hoja1!B:C,2,FALSE)</f>
        <v>Parques y Jardines</v>
      </c>
      <c r="D779" s="3" t="str">
        <f t="shared" si="40"/>
        <v>2</v>
      </c>
      <c r="E779" s="3" t="str">
        <f t="shared" si="41"/>
        <v>21</v>
      </c>
      <c r="F779" s="17" t="s">
        <v>136</v>
      </c>
      <c r="G779" s="18" t="s">
        <v>137</v>
      </c>
      <c r="H779" s="19">
        <v>1500</v>
      </c>
      <c r="I779" s="19">
        <v>0</v>
      </c>
      <c r="J779" s="19">
        <v>1500</v>
      </c>
      <c r="K779" s="19">
        <v>111.6</v>
      </c>
      <c r="L779" s="9">
        <f t="shared" si="42"/>
        <v>7.4399999999999994E-2</v>
      </c>
      <c r="M779" s="19">
        <v>111.6</v>
      </c>
    </row>
    <row r="780" spans="1:13">
      <c r="A780" s="17" t="s">
        <v>265</v>
      </c>
      <c r="B780" s="17" t="s">
        <v>278</v>
      </c>
      <c r="C780" s="2" t="str">
        <f>VLOOKUP(B780,Hoja1!B:C,2,FALSE)</f>
        <v>Parques y Jardines</v>
      </c>
      <c r="D780" s="3" t="str">
        <f t="shared" si="40"/>
        <v>2</v>
      </c>
      <c r="E780" s="3" t="str">
        <f t="shared" si="41"/>
        <v>21</v>
      </c>
      <c r="F780" s="17" t="s">
        <v>142</v>
      </c>
      <c r="G780" s="18" t="s">
        <v>143</v>
      </c>
      <c r="H780" s="19">
        <v>3000</v>
      </c>
      <c r="I780" s="19">
        <v>0</v>
      </c>
      <c r="J780" s="19">
        <v>3000</v>
      </c>
      <c r="K780" s="19">
        <v>38.04</v>
      </c>
      <c r="L780" s="9">
        <f t="shared" si="42"/>
        <v>1.268E-2</v>
      </c>
      <c r="M780" s="19">
        <v>38.04</v>
      </c>
    </row>
    <row r="781" spans="1:13">
      <c r="A781" s="17" t="s">
        <v>265</v>
      </c>
      <c r="B781" s="17" t="s">
        <v>278</v>
      </c>
      <c r="C781" s="2" t="str">
        <f>VLOOKUP(B781,Hoja1!B:C,2,FALSE)</f>
        <v>Parques y Jardines</v>
      </c>
      <c r="D781" s="3" t="str">
        <f t="shared" si="40"/>
        <v>2</v>
      </c>
      <c r="E781" s="3" t="str">
        <f t="shared" si="41"/>
        <v>21</v>
      </c>
      <c r="F781" s="17" t="s">
        <v>56</v>
      </c>
      <c r="G781" s="18" t="s">
        <v>57</v>
      </c>
      <c r="H781" s="19">
        <v>68000</v>
      </c>
      <c r="I781" s="19">
        <v>0</v>
      </c>
      <c r="J781" s="19">
        <v>68000</v>
      </c>
      <c r="K781" s="19">
        <v>24683.11</v>
      </c>
      <c r="L781" s="9">
        <f t="shared" si="42"/>
        <v>0.36298691176470588</v>
      </c>
      <c r="M781" s="19">
        <v>24616.560000000001</v>
      </c>
    </row>
    <row r="782" spans="1:13">
      <c r="A782" s="17" t="s">
        <v>265</v>
      </c>
      <c r="B782" s="17" t="s">
        <v>278</v>
      </c>
      <c r="C782" s="2" t="str">
        <f>VLOOKUP(B782,Hoja1!B:C,2,FALSE)</f>
        <v>Parques y Jardines</v>
      </c>
      <c r="D782" s="3" t="str">
        <f t="shared" si="40"/>
        <v>2</v>
      </c>
      <c r="E782" s="3" t="str">
        <f t="shared" si="41"/>
        <v>21</v>
      </c>
      <c r="F782" s="17" t="s">
        <v>77</v>
      </c>
      <c r="G782" s="18" t="s">
        <v>78</v>
      </c>
      <c r="H782" s="19">
        <v>65000</v>
      </c>
      <c r="I782" s="19">
        <v>0</v>
      </c>
      <c r="J782" s="19">
        <v>65000</v>
      </c>
      <c r="K782" s="19">
        <v>10227.57</v>
      </c>
      <c r="L782" s="9">
        <f t="shared" si="42"/>
        <v>0.15734723076923077</v>
      </c>
      <c r="M782" s="19">
        <v>10091.6</v>
      </c>
    </row>
    <row r="783" spans="1:13">
      <c r="A783" s="17" t="s">
        <v>265</v>
      </c>
      <c r="B783" s="17" t="s">
        <v>278</v>
      </c>
      <c r="C783" s="2" t="str">
        <f>VLOOKUP(B783,Hoja1!B:C,2,FALSE)</f>
        <v>Parques y Jardines</v>
      </c>
      <c r="D783" s="3" t="str">
        <f t="shared" si="40"/>
        <v>2</v>
      </c>
      <c r="E783" s="3" t="str">
        <f t="shared" si="41"/>
        <v>22</v>
      </c>
      <c r="F783" s="17" t="s">
        <v>92</v>
      </c>
      <c r="G783" s="18" t="s">
        <v>93</v>
      </c>
      <c r="H783" s="19">
        <v>375000</v>
      </c>
      <c r="I783" s="19">
        <v>0</v>
      </c>
      <c r="J783" s="19">
        <v>375000</v>
      </c>
      <c r="K783" s="19">
        <v>88895.34</v>
      </c>
      <c r="L783" s="9">
        <f t="shared" si="42"/>
        <v>0.23705424</v>
      </c>
      <c r="M783" s="19">
        <v>68688.92</v>
      </c>
    </row>
    <row r="784" spans="1:13">
      <c r="A784" s="17" t="s">
        <v>265</v>
      </c>
      <c r="B784" s="17" t="s">
        <v>278</v>
      </c>
      <c r="C784" s="2" t="str">
        <f>VLOOKUP(B784,Hoja1!B:C,2,FALSE)</f>
        <v>Parques y Jardines</v>
      </c>
      <c r="D784" s="3" t="str">
        <f t="shared" si="40"/>
        <v>2</v>
      </c>
      <c r="E784" s="3" t="str">
        <f t="shared" si="41"/>
        <v>22</v>
      </c>
      <c r="F784" s="17" t="s">
        <v>144</v>
      </c>
      <c r="G784" s="18" t="s">
        <v>145</v>
      </c>
      <c r="H784" s="19">
        <v>6500</v>
      </c>
      <c r="I784" s="19">
        <v>0</v>
      </c>
      <c r="J784" s="19">
        <v>6500</v>
      </c>
      <c r="K784" s="19">
        <v>3060.42</v>
      </c>
      <c r="L784" s="9">
        <f t="shared" si="42"/>
        <v>0.47083384615384616</v>
      </c>
      <c r="M784" s="19">
        <v>3060.42</v>
      </c>
    </row>
    <row r="785" spans="1:13">
      <c r="A785" s="17" t="s">
        <v>265</v>
      </c>
      <c r="B785" s="17" t="s">
        <v>278</v>
      </c>
      <c r="C785" s="2" t="str">
        <f>VLOOKUP(B785,Hoja1!B:C,2,FALSE)</f>
        <v>Parques y Jardines</v>
      </c>
      <c r="D785" s="3" t="str">
        <f t="shared" si="40"/>
        <v>2</v>
      </c>
      <c r="E785" s="3" t="str">
        <f t="shared" si="41"/>
        <v>22</v>
      </c>
      <c r="F785" s="17" t="s">
        <v>79</v>
      </c>
      <c r="G785" s="18" t="s">
        <v>80</v>
      </c>
      <c r="H785" s="19">
        <v>75000</v>
      </c>
      <c r="I785" s="19">
        <v>0</v>
      </c>
      <c r="J785" s="19">
        <v>75000</v>
      </c>
      <c r="K785" s="19">
        <v>12058.94</v>
      </c>
      <c r="L785" s="9">
        <f t="shared" si="42"/>
        <v>0.16078586666666667</v>
      </c>
      <c r="M785" s="19">
        <v>8971.77</v>
      </c>
    </row>
    <row r="786" spans="1:13">
      <c r="A786" s="17" t="s">
        <v>265</v>
      </c>
      <c r="B786" s="17" t="s">
        <v>278</v>
      </c>
      <c r="C786" s="2" t="str">
        <f>VLOOKUP(B786,Hoja1!B:C,2,FALSE)</f>
        <v>Parques y Jardines</v>
      </c>
      <c r="D786" s="3" t="str">
        <f t="shared" si="40"/>
        <v>2</v>
      </c>
      <c r="E786" s="3" t="str">
        <f t="shared" si="41"/>
        <v>22</v>
      </c>
      <c r="F786" s="17" t="s">
        <v>81</v>
      </c>
      <c r="G786" s="18" t="s">
        <v>82</v>
      </c>
      <c r="H786" s="19">
        <v>35000</v>
      </c>
      <c r="I786" s="19">
        <v>0</v>
      </c>
      <c r="J786" s="19">
        <v>35000</v>
      </c>
      <c r="K786" s="19">
        <v>0</v>
      </c>
      <c r="L786" s="9">
        <f t="shared" si="42"/>
        <v>0</v>
      </c>
      <c r="M786" s="19">
        <v>0</v>
      </c>
    </row>
    <row r="787" spans="1:13">
      <c r="A787" s="17" t="s">
        <v>265</v>
      </c>
      <c r="B787" s="17" t="s">
        <v>278</v>
      </c>
      <c r="C787" s="2" t="str">
        <f>VLOOKUP(B787,Hoja1!B:C,2,FALSE)</f>
        <v>Parques y Jardines</v>
      </c>
      <c r="D787" s="3" t="str">
        <f t="shared" si="40"/>
        <v>2</v>
      </c>
      <c r="E787" s="3" t="str">
        <f t="shared" si="41"/>
        <v>22</v>
      </c>
      <c r="F787" s="17" t="s">
        <v>210</v>
      </c>
      <c r="G787" s="18" t="s">
        <v>211</v>
      </c>
      <c r="H787" s="19">
        <v>15000</v>
      </c>
      <c r="I787" s="19">
        <v>0</v>
      </c>
      <c r="J787" s="19">
        <v>15000</v>
      </c>
      <c r="K787" s="19">
        <v>0</v>
      </c>
      <c r="L787" s="9">
        <f t="shared" si="42"/>
        <v>0</v>
      </c>
      <c r="M787" s="19">
        <v>0</v>
      </c>
    </row>
    <row r="788" spans="1:13">
      <c r="A788" s="17" t="s">
        <v>265</v>
      </c>
      <c r="B788" s="17" t="s">
        <v>278</v>
      </c>
      <c r="C788" s="2" t="str">
        <f>VLOOKUP(B788,Hoja1!B:C,2,FALSE)</f>
        <v>Parques y Jardines</v>
      </c>
      <c r="D788" s="3" t="str">
        <f t="shared" si="40"/>
        <v>2</v>
      </c>
      <c r="E788" s="3" t="str">
        <f t="shared" si="41"/>
        <v>22</v>
      </c>
      <c r="F788" s="17" t="s">
        <v>83</v>
      </c>
      <c r="G788" s="18" t="s">
        <v>84</v>
      </c>
      <c r="H788" s="19">
        <v>2500</v>
      </c>
      <c r="I788" s="19">
        <v>0</v>
      </c>
      <c r="J788" s="19">
        <v>2500</v>
      </c>
      <c r="K788" s="19">
        <v>803.2</v>
      </c>
      <c r="L788" s="9">
        <f t="shared" si="42"/>
        <v>0.32128000000000001</v>
      </c>
      <c r="M788" s="19">
        <v>803.2</v>
      </c>
    </row>
    <row r="789" spans="1:13">
      <c r="A789" s="17" t="s">
        <v>265</v>
      </c>
      <c r="B789" s="17" t="s">
        <v>278</v>
      </c>
      <c r="C789" s="2" t="str">
        <f>VLOOKUP(B789,Hoja1!B:C,2,FALSE)</f>
        <v>Parques y Jardines</v>
      </c>
      <c r="D789" s="3" t="str">
        <f t="shared" si="40"/>
        <v>2</v>
      </c>
      <c r="E789" s="3" t="str">
        <f t="shared" si="41"/>
        <v>22</v>
      </c>
      <c r="F789" s="17" t="s">
        <v>279</v>
      </c>
      <c r="G789" s="18" t="s">
        <v>280</v>
      </c>
      <c r="H789" s="19">
        <v>6500</v>
      </c>
      <c r="I789" s="19">
        <v>0</v>
      </c>
      <c r="J789" s="19">
        <v>6500</v>
      </c>
      <c r="K789" s="19">
        <v>1334.01</v>
      </c>
      <c r="L789" s="9">
        <f t="shared" si="42"/>
        <v>0.20523230769230769</v>
      </c>
      <c r="M789" s="19">
        <v>1334.01</v>
      </c>
    </row>
    <row r="790" spans="1:13">
      <c r="A790" s="17" t="s">
        <v>265</v>
      </c>
      <c r="B790" s="17" t="s">
        <v>278</v>
      </c>
      <c r="C790" s="2" t="str">
        <f>VLOOKUP(B790,Hoja1!B:C,2,FALSE)</f>
        <v>Parques y Jardines</v>
      </c>
      <c r="D790" s="3" t="str">
        <f t="shared" si="40"/>
        <v>2</v>
      </c>
      <c r="E790" s="3" t="str">
        <f t="shared" si="41"/>
        <v>22</v>
      </c>
      <c r="F790" s="17" t="s">
        <v>85</v>
      </c>
      <c r="G790" s="18" t="s">
        <v>86</v>
      </c>
      <c r="H790" s="19">
        <v>90000</v>
      </c>
      <c r="I790" s="19">
        <v>0</v>
      </c>
      <c r="J790" s="19">
        <v>90000</v>
      </c>
      <c r="K790" s="19">
        <v>17163.7</v>
      </c>
      <c r="L790" s="9">
        <f t="shared" si="42"/>
        <v>0.19070777777777778</v>
      </c>
      <c r="M790" s="19">
        <v>14954.24</v>
      </c>
    </row>
    <row r="791" spans="1:13">
      <c r="A791" s="17" t="s">
        <v>265</v>
      </c>
      <c r="B791" s="17" t="s">
        <v>278</v>
      </c>
      <c r="C791" s="2" t="str">
        <f>VLOOKUP(B791,Hoja1!B:C,2,FALSE)</f>
        <v>Parques y Jardines</v>
      </c>
      <c r="D791" s="3" t="str">
        <f t="shared" si="40"/>
        <v>2</v>
      </c>
      <c r="E791" s="3" t="str">
        <f t="shared" si="41"/>
        <v>22</v>
      </c>
      <c r="F791" s="17" t="s">
        <v>62</v>
      </c>
      <c r="G791" s="18" t="s">
        <v>63</v>
      </c>
      <c r="H791" s="19">
        <v>12000</v>
      </c>
      <c r="I791" s="19">
        <v>0</v>
      </c>
      <c r="J791" s="19">
        <v>12000</v>
      </c>
      <c r="K791" s="19">
        <v>8922.5</v>
      </c>
      <c r="L791" s="9">
        <f t="shared" si="42"/>
        <v>0.74354166666666666</v>
      </c>
      <c r="M791" s="19">
        <v>8922.5</v>
      </c>
    </row>
    <row r="792" spans="1:13">
      <c r="A792" s="17" t="s">
        <v>265</v>
      </c>
      <c r="B792" s="17" t="s">
        <v>278</v>
      </c>
      <c r="C792" s="2" t="str">
        <f>VLOOKUP(B792,Hoja1!B:C,2,FALSE)</f>
        <v>Parques y Jardines</v>
      </c>
      <c r="D792" s="3" t="str">
        <f t="shared" si="40"/>
        <v>2</v>
      </c>
      <c r="E792" s="3" t="str">
        <f t="shared" si="41"/>
        <v>22</v>
      </c>
      <c r="F792" s="17" t="s">
        <v>146</v>
      </c>
      <c r="G792" s="18" t="s">
        <v>147</v>
      </c>
      <c r="H792" s="19">
        <v>18000</v>
      </c>
      <c r="I792" s="19">
        <v>0</v>
      </c>
      <c r="J792" s="19">
        <v>18000</v>
      </c>
      <c r="K792" s="19">
        <v>2672.1</v>
      </c>
      <c r="L792" s="9">
        <f t="shared" si="42"/>
        <v>0.14845</v>
      </c>
      <c r="M792" s="19">
        <v>2672.1</v>
      </c>
    </row>
    <row r="793" spans="1:13">
      <c r="A793" s="17" t="s">
        <v>265</v>
      </c>
      <c r="B793" s="17" t="s">
        <v>278</v>
      </c>
      <c r="C793" s="2" t="str">
        <f>VLOOKUP(B793,Hoja1!B:C,2,FALSE)</f>
        <v>Parques y Jardines</v>
      </c>
      <c r="D793" s="3" t="str">
        <f t="shared" si="40"/>
        <v>2</v>
      </c>
      <c r="E793" s="3" t="str">
        <f t="shared" si="41"/>
        <v>22</v>
      </c>
      <c r="F793" s="17" t="s">
        <v>64</v>
      </c>
      <c r="G793" s="18" t="s">
        <v>65</v>
      </c>
      <c r="H793" s="19">
        <v>769325</v>
      </c>
      <c r="I793" s="19">
        <v>0</v>
      </c>
      <c r="J793" s="19">
        <v>769325</v>
      </c>
      <c r="K793" s="19">
        <v>199853.99</v>
      </c>
      <c r="L793" s="9">
        <f t="shared" si="42"/>
        <v>0.25977836415039157</v>
      </c>
      <c r="M793" s="19">
        <v>199853.99</v>
      </c>
    </row>
    <row r="794" spans="1:13">
      <c r="A794" s="17" t="s">
        <v>265</v>
      </c>
      <c r="B794" s="17" t="s">
        <v>278</v>
      </c>
      <c r="C794" s="2" t="str">
        <f>VLOOKUP(B794,Hoja1!B:C,2,FALSE)</f>
        <v>Parques y Jardines</v>
      </c>
      <c r="D794" s="3" t="str">
        <f t="shared" si="40"/>
        <v>4</v>
      </c>
      <c r="E794" s="3" t="str">
        <f t="shared" si="41"/>
        <v>48</v>
      </c>
      <c r="F794" s="17" t="s">
        <v>45</v>
      </c>
      <c r="G794" s="18" t="s">
        <v>46</v>
      </c>
      <c r="H794" s="19">
        <v>55535</v>
      </c>
      <c r="I794" s="19">
        <v>0</v>
      </c>
      <c r="J794" s="19">
        <v>55535</v>
      </c>
      <c r="K794" s="19">
        <v>0</v>
      </c>
      <c r="L794" s="9">
        <f t="shared" si="42"/>
        <v>0</v>
      </c>
      <c r="M794" s="19">
        <v>0</v>
      </c>
    </row>
    <row r="795" spans="1:13">
      <c r="A795" s="17" t="s">
        <v>265</v>
      </c>
      <c r="B795" s="17" t="s">
        <v>278</v>
      </c>
      <c r="C795" s="2" t="str">
        <f>VLOOKUP(B795,Hoja1!B:C,2,FALSE)</f>
        <v>Parques y Jardines</v>
      </c>
      <c r="D795" s="3" t="str">
        <f t="shared" si="40"/>
        <v>6</v>
      </c>
      <c r="E795" s="3" t="str">
        <f t="shared" si="41"/>
        <v>60</v>
      </c>
      <c r="F795" s="17" t="s">
        <v>124</v>
      </c>
      <c r="G795" s="18" t="s">
        <v>125</v>
      </c>
      <c r="H795" s="19">
        <v>40000</v>
      </c>
      <c r="I795" s="19">
        <v>0</v>
      </c>
      <c r="J795" s="19">
        <v>40000</v>
      </c>
      <c r="K795" s="19">
        <v>0</v>
      </c>
      <c r="L795" s="9">
        <f t="shared" si="42"/>
        <v>0</v>
      </c>
      <c r="M795" s="19">
        <v>0</v>
      </c>
    </row>
    <row r="796" spans="1:13">
      <c r="A796" s="17" t="s">
        <v>265</v>
      </c>
      <c r="B796" s="17" t="s">
        <v>278</v>
      </c>
      <c r="C796" s="2" t="str">
        <f>VLOOKUP(B796,Hoja1!B:C,2,FALSE)</f>
        <v>Parques y Jardines</v>
      </c>
      <c r="D796" s="3" t="str">
        <f t="shared" si="40"/>
        <v>6</v>
      </c>
      <c r="E796" s="3" t="str">
        <f t="shared" si="41"/>
        <v>61</v>
      </c>
      <c r="F796" s="17" t="s">
        <v>126</v>
      </c>
      <c r="G796" s="18" t="s">
        <v>123</v>
      </c>
      <c r="H796" s="19">
        <v>4157758</v>
      </c>
      <c r="I796" s="19">
        <v>0</v>
      </c>
      <c r="J796" s="19">
        <v>4157758</v>
      </c>
      <c r="K796" s="19">
        <v>1028938.47</v>
      </c>
      <c r="L796" s="9">
        <f t="shared" si="42"/>
        <v>0.247474352764158</v>
      </c>
      <c r="M796" s="19">
        <v>1028235.75</v>
      </c>
    </row>
    <row r="797" spans="1:13">
      <c r="A797" s="17" t="s">
        <v>265</v>
      </c>
      <c r="B797" s="17" t="s">
        <v>278</v>
      </c>
      <c r="C797" s="2" t="str">
        <f>VLOOKUP(B797,Hoja1!B:C,2,FALSE)</f>
        <v>Parques y Jardines</v>
      </c>
      <c r="D797" s="3" t="str">
        <f t="shared" si="40"/>
        <v>6</v>
      </c>
      <c r="E797" s="3" t="str">
        <f t="shared" si="41"/>
        <v>61</v>
      </c>
      <c r="F797" s="17" t="s">
        <v>138</v>
      </c>
      <c r="G797" s="18" t="s">
        <v>139</v>
      </c>
      <c r="H797" s="19">
        <v>571450</v>
      </c>
      <c r="I797" s="19">
        <v>965973.28</v>
      </c>
      <c r="J797" s="19">
        <v>1537423.28</v>
      </c>
      <c r="K797" s="19">
        <v>327109.98</v>
      </c>
      <c r="L797" s="9">
        <f t="shared" si="42"/>
        <v>0.21276507534086511</v>
      </c>
      <c r="M797" s="19">
        <v>225250.45</v>
      </c>
    </row>
    <row r="798" spans="1:13">
      <c r="A798" s="17" t="s">
        <v>265</v>
      </c>
      <c r="B798" s="17" t="s">
        <v>278</v>
      </c>
      <c r="C798" s="2" t="str">
        <f>VLOOKUP(B798,Hoja1!B:C,2,FALSE)</f>
        <v>Parques y Jardines</v>
      </c>
      <c r="D798" s="3" t="str">
        <f t="shared" si="40"/>
        <v>6</v>
      </c>
      <c r="E798" s="3" t="str">
        <f t="shared" si="41"/>
        <v>62</v>
      </c>
      <c r="F798" s="17" t="s">
        <v>207</v>
      </c>
      <c r="G798" s="18" t="s">
        <v>208</v>
      </c>
      <c r="H798" s="19">
        <v>235000</v>
      </c>
      <c r="I798" s="19">
        <v>0</v>
      </c>
      <c r="J798" s="19">
        <v>235000</v>
      </c>
      <c r="K798" s="19">
        <v>0</v>
      </c>
      <c r="L798" s="9">
        <f t="shared" si="42"/>
        <v>0</v>
      </c>
      <c r="M798" s="19">
        <v>0</v>
      </c>
    </row>
    <row r="799" spans="1:13">
      <c r="A799" s="17" t="s">
        <v>265</v>
      </c>
      <c r="B799" s="17" t="s">
        <v>281</v>
      </c>
      <c r="C799" s="2" t="str">
        <f>VLOOKUP(B799,Hoja1!B:C,2,FALSE)</f>
        <v>Protección del Medio Ambiente</v>
      </c>
      <c r="D799" s="3" t="str">
        <f t="shared" si="40"/>
        <v>1</v>
      </c>
      <c r="E799" s="3" t="str">
        <f t="shared" si="41"/>
        <v>12</v>
      </c>
      <c r="F799" s="17" t="s">
        <v>48</v>
      </c>
      <c r="G799" s="18" t="s">
        <v>49</v>
      </c>
      <c r="H799" s="19">
        <v>74121</v>
      </c>
      <c r="I799" s="19">
        <v>0</v>
      </c>
      <c r="J799" s="19">
        <v>74121</v>
      </c>
      <c r="K799" s="19">
        <v>17922.400000000001</v>
      </c>
      <c r="L799" s="9">
        <f t="shared" si="42"/>
        <v>0.24179922019400713</v>
      </c>
      <c r="M799" s="19">
        <v>17922.400000000001</v>
      </c>
    </row>
    <row r="800" spans="1:13">
      <c r="A800" s="17" t="s">
        <v>265</v>
      </c>
      <c r="B800" s="17" t="s">
        <v>281</v>
      </c>
      <c r="C800" s="2" t="str">
        <f>VLOOKUP(B800,Hoja1!B:C,2,FALSE)</f>
        <v>Protección del Medio Ambiente</v>
      </c>
      <c r="D800" s="3" t="str">
        <f t="shared" si="40"/>
        <v>1</v>
      </c>
      <c r="E800" s="3" t="str">
        <f t="shared" si="41"/>
        <v>12</v>
      </c>
      <c r="F800" s="17" t="s">
        <v>50</v>
      </c>
      <c r="G800" s="18" t="s">
        <v>51</v>
      </c>
      <c r="H800" s="19">
        <v>52142</v>
      </c>
      <c r="I800" s="19">
        <v>0</v>
      </c>
      <c r="J800" s="19">
        <v>52142</v>
      </c>
      <c r="K800" s="19">
        <v>13559.98</v>
      </c>
      <c r="L800" s="9">
        <f t="shared" si="42"/>
        <v>0.26005868589620651</v>
      </c>
      <c r="M800" s="19">
        <v>13559.98</v>
      </c>
    </row>
    <row r="801" spans="1:13">
      <c r="A801" s="17" t="s">
        <v>265</v>
      </c>
      <c r="B801" s="17" t="s">
        <v>281</v>
      </c>
      <c r="C801" s="2" t="str">
        <f>VLOOKUP(B801,Hoja1!B:C,2,FALSE)</f>
        <v>Protección del Medio Ambiente</v>
      </c>
      <c r="D801" s="3" t="str">
        <f t="shared" si="40"/>
        <v>1</v>
      </c>
      <c r="E801" s="3" t="str">
        <f t="shared" si="41"/>
        <v>12</v>
      </c>
      <c r="F801" s="17" t="s">
        <v>17</v>
      </c>
      <c r="G801" s="18" t="s">
        <v>18</v>
      </c>
      <c r="H801" s="19">
        <v>49919</v>
      </c>
      <c r="I801" s="19">
        <v>0</v>
      </c>
      <c r="J801" s="19">
        <v>49919</v>
      </c>
      <c r="K801" s="19">
        <v>11635.68</v>
      </c>
      <c r="L801" s="9">
        <f t="shared" si="42"/>
        <v>0.23309120775656564</v>
      </c>
      <c r="M801" s="19">
        <v>11635.68</v>
      </c>
    </row>
    <row r="802" spans="1:13">
      <c r="A802" s="17" t="s">
        <v>265</v>
      </c>
      <c r="B802" s="17" t="s">
        <v>281</v>
      </c>
      <c r="C802" s="2" t="str">
        <f>VLOOKUP(B802,Hoja1!B:C,2,FALSE)</f>
        <v>Protección del Medio Ambiente</v>
      </c>
      <c r="D802" s="3" t="str">
        <f t="shared" si="40"/>
        <v>1</v>
      </c>
      <c r="E802" s="3" t="str">
        <f t="shared" si="41"/>
        <v>12</v>
      </c>
      <c r="F802" s="17" t="s">
        <v>19</v>
      </c>
      <c r="G802" s="18" t="s">
        <v>20</v>
      </c>
      <c r="H802" s="19">
        <v>43088</v>
      </c>
      <c r="I802" s="19">
        <v>0</v>
      </c>
      <c r="J802" s="19">
        <v>43088</v>
      </c>
      <c r="K802" s="19">
        <v>12327.92</v>
      </c>
      <c r="L802" s="9">
        <f t="shared" si="42"/>
        <v>0.28611028592647603</v>
      </c>
      <c r="M802" s="19">
        <v>12327.92</v>
      </c>
    </row>
    <row r="803" spans="1:13">
      <c r="A803" s="17" t="s">
        <v>265</v>
      </c>
      <c r="B803" s="17" t="s">
        <v>281</v>
      </c>
      <c r="C803" s="2" t="str">
        <f>VLOOKUP(B803,Hoja1!B:C,2,FALSE)</f>
        <v>Protección del Medio Ambiente</v>
      </c>
      <c r="D803" s="3" t="str">
        <f t="shared" si="40"/>
        <v>1</v>
      </c>
      <c r="E803" s="3" t="str">
        <f t="shared" si="41"/>
        <v>12</v>
      </c>
      <c r="F803" s="17" t="s">
        <v>21</v>
      </c>
      <c r="G803" s="18" t="s">
        <v>22</v>
      </c>
      <c r="H803" s="19">
        <v>104141</v>
      </c>
      <c r="I803" s="19">
        <v>0</v>
      </c>
      <c r="J803" s="19">
        <v>104141</v>
      </c>
      <c r="K803" s="19">
        <v>24888.639999999999</v>
      </c>
      <c r="L803" s="9">
        <f t="shared" si="42"/>
        <v>0.23898983109438166</v>
      </c>
      <c r="M803" s="19">
        <v>24888.639999999999</v>
      </c>
    </row>
    <row r="804" spans="1:13">
      <c r="A804" s="17" t="s">
        <v>265</v>
      </c>
      <c r="B804" s="17" t="s">
        <v>281</v>
      </c>
      <c r="C804" s="2" t="str">
        <f>VLOOKUP(B804,Hoja1!B:C,2,FALSE)</f>
        <v>Protección del Medio Ambiente</v>
      </c>
      <c r="D804" s="3" t="str">
        <f t="shared" si="40"/>
        <v>1</v>
      </c>
      <c r="E804" s="3" t="str">
        <f t="shared" si="41"/>
        <v>12</v>
      </c>
      <c r="F804" s="17" t="s">
        <v>23</v>
      </c>
      <c r="G804" s="18" t="s">
        <v>24</v>
      </c>
      <c r="H804" s="19">
        <v>250446</v>
      </c>
      <c r="I804" s="19">
        <v>0</v>
      </c>
      <c r="J804" s="19">
        <v>250446</v>
      </c>
      <c r="K804" s="19">
        <v>66139</v>
      </c>
      <c r="L804" s="9">
        <f t="shared" si="42"/>
        <v>0.26408487258730423</v>
      </c>
      <c r="M804" s="19">
        <v>66139</v>
      </c>
    </row>
    <row r="805" spans="1:13">
      <c r="A805" s="17" t="s">
        <v>265</v>
      </c>
      <c r="B805" s="17" t="s">
        <v>281</v>
      </c>
      <c r="C805" s="2" t="str">
        <f>VLOOKUP(B805,Hoja1!B:C,2,FALSE)</f>
        <v>Protección del Medio Ambiente</v>
      </c>
      <c r="D805" s="3" t="str">
        <f t="shared" si="40"/>
        <v>1</v>
      </c>
      <c r="E805" s="3" t="str">
        <f t="shared" si="41"/>
        <v>12</v>
      </c>
      <c r="F805" s="17" t="s">
        <v>25</v>
      </c>
      <c r="G805" s="18" t="s">
        <v>26</v>
      </c>
      <c r="H805" s="19">
        <v>20735</v>
      </c>
      <c r="I805" s="19">
        <v>0</v>
      </c>
      <c r="J805" s="19">
        <v>20735</v>
      </c>
      <c r="K805" s="19">
        <v>5231.0200000000004</v>
      </c>
      <c r="L805" s="9">
        <f t="shared" si="42"/>
        <v>0.25227972027972029</v>
      </c>
      <c r="M805" s="19">
        <v>5231.0200000000004</v>
      </c>
    </row>
    <row r="806" spans="1:13">
      <c r="A806" s="17" t="s">
        <v>265</v>
      </c>
      <c r="B806" s="17" t="s">
        <v>281</v>
      </c>
      <c r="C806" s="2" t="str">
        <f>VLOOKUP(B806,Hoja1!B:C,2,FALSE)</f>
        <v>Protección del Medio Ambiente</v>
      </c>
      <c r="D806" s="3" t="str">
        <f t="shared" si="40"/>
        <v>1</v>
      </c>
      <c r="E806" s="3" t="str">
        <f t="shared" si="41"/>
        <v>13</v>
      </c>
      <c r="F806" s="17" t="s">
        <v>69</v>
      </c>
      <c r="G806" s="18" t="s">
        <v>11</v>
      </c>
      <c r="H806" s="19">
        <v>27087</v>
      </c>
      <c r="I806" s="19">
        <v>0</v>
      </c>
      <c r="J806" s="19">
        <v>27087</v>
      </c>
      <c r="K806" s="19">
        <v>4505.84</v>
      </c>
      <c r="L806" s="9">
        <f t="shared" si="42"/>
        <v>0.16634695610440434</v>
      </c>
      <c r="M806" s="19">
        <v>4505.84</v>
      </c>
    </row>
    <row r="807" spans="1:13">
      <c r="A807" s="17" t="s">
        <v>265</v>
      </c>
      <c r="B807" s="17" t="s">
        <v>281</v>
      </c>
      <c r="C807" s="2" t="str">
        <f>VLOOKUP(B807,Hoja1!B:C,2,FALSE)</f>
        <v>Protección del Medio Ambiente</v>
      </c>
      <c r="D807" s="3" t="str">
        <f t="shared" si="40"/>
        <v>1</v>
      </c>
      <c r="E807" s="3" t="str">
        <f t="shared" si="41"/>
        <v>13</v>
      </c>
      <c r="F807" s="17" t="s">
        <v>72</v>
      </c>
      <c r="G807" s="18" t="s">
        <v>13</v>
      </c>
      <c r="H807" s="19">
        <v>26685</v>
      </c>
      <c r="I807" s="19">
        <v>0</v>
      </c>
      <c r="J807" s="19">
        <v>26685</v>
      </c>
      <c r="K807" s="19">
        <v>3868.99</v>
      </c>
      <c r="L807" s="9">
        <f t="shared" si="42"/>
        <v>0.14498744613078507</v>
      </c>
      <c r="M807" s="19">
        <v>3868.99</v>
      </c>
    </row>
    <row r="808" spans="1:13">
      <c r="A808" s="17" t="s">
        <v>265</v>
      </c>
      <c r="B808" s="17" t="s">
        <v>281</v>
      </c>
      <c r="C808" s="2" t="str">
        <f>VLOOKUP(B808,Hoja1!B:C,2,FALSE)</f>
        <v>Protección del Medio Ambiente</v>
      </c>
      <c r="D808" s="3" t="str">
        <f t="shared" si="40"/>
        <v>1</v>
      </c>
      <c r="E808" s="3" t="str">
        <f t="shared" si="41"/>
        <v>15</v>
      </c>
      <c r="F808" s="17" t="s">
        <v>75</v>
      </c>
      <c r="G808" s="18" t="s">
        <v>76</v>
      </c>
      <c r="H808" s="19">
        <v>11000</v>
      </c>
      <c r="I808" s="19">
        <v>0</v>
      </c>
      <c r="J808" s="19">
        <v>11000</v>
      </c>
      <c r="K808" s="19">
        <v>0</v>
      </c>
      <c r="L808" s="9">
        <f t="shared" si="42"/>
        <v>0</v>
      </c>
      <c r="M808" s="19">
        <v>0</v>
      </c>
    </row>
    <row r="809" spans="1:13">
      <c r="A809" s="17" t="s">
        <v>265</v>
      </c>
      <c r="B809" s="17" t="s">
        <v>281</v>
      </c>
      <c r="C809" s="2" t="str">
        <f>VLOOKUP(B809,Hoja1!B:C,2,FALSE)</f>
        <v>Protección del Medio Ambiente</v>
      </c>
      <c r="D809" s="3" t="str">
        <f t="shared" si="40"/>
        <v>2</v>
      </c>
      <c r="E809" s="3" t="str">
        <f t="shared" si="41"/>
        <v>20</v>
      </c>
      <c r="F809" s="17" t="s">
        <v>54</v>
      </c>
      <c r="G809" s="18" t="s">
        <v>55</v>
      </c>
      <c r="H809" s="19">
        <v>14000</v>
      </c>
      <c r="I809" s="19">
        <v>0</v>
      </c>
      <c r="J809" s="19">
        <v>14000</v>
      </c>
      <c r="K809" s="19">
        <v>2473.85</v>
      </c>
      <c r="L809" s="9">
        <f t="shared" si="42"/>
        <v>0.17670357142857143</v>
      </c>
      <c r="M809" s="19">
        <v>0</v>
      </c>
    </row>
    <row r="810" spans="1:13">
      <c r="A810" s="17" t="s">
        <v>265</v>
      </c>
      <c r="B810" s="17" t="s">
        <v>281</v>
      </c>
      <c r="C810" s="2" t="str">
        <f>VLOOKUP(B810,Hoja1!B:C,2,FALSE)</f>
        <v>Protección del Medio Ambiente</v>
      </c>
      <c r="D810" s="3" t="str">
        <f t="shared" si="40"/>
        <v>2</v>
      </c>
      <c r="E810" s="3" t="str">
        <f t="shared" si="41"/>
        <v>21</v>
      </c>
      <c r="F810" s="17" t="s">
        <v>56</v>
      </c>
      <c r="G810" s="18" t="s">
        <v>57</v>
      </c>
      <c r="H810" s="19">
        <v>29684</v>
      </c>
      <c r="I810" s="19">
        <v>0</v>
      </c>
      <c r="J810" s="19">
        <v>29684</v>
      </c>
      <c r="K810" s="19">
        <v>8247.5</v>
      </c>
      <c r="L810" s="9">
        <f t="shared" si="42"/>
        <v>0.27784328257647217</v>
      </c>
      <c r="M810" s="19">
        <v>4137.63</v>
      </c>
    </row>
    <row r="811" spans="1:13">
      <c r="A811" s="17" t="s">
        <v>265</v>
      </c>
      <c r="B811" s="17" t="s">
        <v>281</v>
      </c>
      <c r="C811" s="2" t="str">
        <f>VLOOKUP(B811,Hoja1!B:C,2,FALSE)</f>
        <v>Protección del Medio Ambiente</v>
      </c>
      <c r="D811" s="3" t="str">
        <f t="shared" si="40"/>
        <v>2</v>
      </c>
      <c r="E811" s="3" t="str">
        <f t="shared" si="41"/>
        <v>21</v>
      </c>
      <c r="F811" s="17" t="s">
        <v>77</v>
      </c>
      <c r="G811" s="18" t="s">
        <v>78</v>
      </c>
      <c r="H811" s="19">
        <v>1136</v>
      </c>
      <c r="I811" s="19">
        <v>0</v>
      </c>
      <c r="J811" s="19">
        <v>1136</v>
      </c>
      <c r="K811" s="19">
        <v>0</v>
      </c>
      <c r="L811" s="9">
        <f t="shared" si="42"/>
        <v>0</v>
      </c>
      <c r="M811" s="19">
        <v>0</v>
      </c>
    </row>
    <row r="812" spans="1:13">
      <c r="A812" s="17" t="s">
        <v>265</v>
      </c>
      <c r="B812" s="17" t="s">
        <v>281</v>
      </c>
      <c r="C812" s="2" t="str">
        <f>VLOOKUP(B812,Hoja1!B:C,2,FALSE)</f>
        <v>Protección del Medio Ambiente</v>
      </c>
      <c r="D812" s="3" t="str">
        <f t="shared" si="40"/>
        <v>2</v>
      </c>
      <c r="E812" s="3" t="str">
        <f t="shared" si="41"/>
        <v>22</v>
      </c>
      <c r="F812" s="17" t="s">
        <v>92</v>
      </c>
      <c r="G812" s="18" t="s">
        <v>93</v>
      </c>
      <c r="H812" s="19">
        <v>19800</v>
      </c>
      <c r="I812" s="19">
        <v>0</v>
      </c>
      <c r="J812" s="19">
        <v>19800</v>
      </c>
      <c r="K812" s="19">
        <v>5841.76</v>
      </c>
      <c r="L812" s="9">
        <f t="shared" si="42"/>
        <v>0.29503838383838382</v>
      </c>
      <c r="M812" s="19">
        <v>5828.35</v>
      </c>
    </row>
    <row r="813" spans="1:13">
      <c r="A813" s="17" t="s">
        <v>265</v>
      </c>
      <c r="B813" s="17" t="s">
        <v>281</v>
      </c>
      <c r="C813" s="2" t="str">
        <f>VLOOKUP(B813,Hoja1!B:C,2,FALSE)</f>
        <v>Protección del Medio Ambiente</v>
      </c>
      <c r="D813" s="3" t="str">
        <f t="shared" si="40"/>
        <v>2</v>
      </c>
      <c r="E813" s="3" t="str">
        <f t="shared" si="41"/>
        <v>22</v>
      </c>
      <c r="F813" s="17" t="s">
        <v>79</v>
      </c>
      <c r="G813" s="18" t="s">
        <v>80</v>
      </c>
      <c r="H813" s="19">
        <v>3640</v>
      </c>
      <c r="I813" s="19">
        <v>0</v>
      </c>
      <c r="J813" s="19">
        <v>3640</v>
      </c>
      <c r="K813" s="19">
        <v>180.32</v>
      </c>
      <c r="L813" s="9">
        <f t="shared" si="42"/>
        <v>4.9538461538461538E-2</v>
      </c>
      <c r="M813" s="19">
        <v>180.32</v>
      </c>
    </row>
    <row r="814" spans="1:13">
      <c r="A814" s="17" t="s">
        <v>265</v>
      </c>
      <c r="B814" s="17" t="s">
        <v>281</v>
      </c>
      <c r="C814" s="2" t="str">
        <f>VLOOKUP(B814,Hoja1!B:C,2,FALSE)</f>
        <v>Protección del Medio Ambiente</v>
      </c>
      <c r="D814" s="3" t="str">
        <f t="shared" si="40"/>
        <v>2</v>
      </c>
      <c r="E814" s="3" t="str">
        <f t="shared" si="41"/>
        <v>22</v>
      </c>
      <c r="F814" s="17" t="s">
        <v>81</v>
      </c>
      <c r="G814" s="18" t="s">
        <v>82</v>
      </c>
      <c r="H814" s="19">
        <v>1082</v>
      </c>
      <c r="I814" s="19">
        <v>0</v>
      </c>
      <c r="J814" s="19">
        <v>1082</v>
      </c>
      <c r="K814" s="19">
        <v>0</v>
      </c>
      <c r="L814" s="9">
        <f t="shared" si="42"/>
        <v>0</v>
      </c>
      <c r="M814" s="19">
        <v>0</v>
      </c>
    </row>
    <row r="815" spans="1:13">
      <c r="A815" s="17" t="s">
        <v>265</v>
      </c>
      <c r="B815" s="17" t="s">
        <v>281</v>
      </c>
      <c r="C815" s="2" t="str">
        <f>VLOOKUP(B815,Hoja1!B:C,2,FALSE)</f>
        <v>Protección del Medio Ambiente</v>
      </c>
      <c r="D815" s="3" t="str">
        <f t="shared" si="40"/>
        <v>2</v>
      </c>
      <c r="E815" s="3" t="str">
        <f t="shared" si="41"/>
        <v>22</v>
      </c>
      <c r="F815" s="17" t="s">
        <v>85</v>
      </c>
      <c r="G815" s="18" t="s">
        <v>86</v>
      </c>
      <c r="H815" s="19">
        <v>10661</v>
      </c>
      <c r="I815" s="19">
        <v>0</v>
      </c>
      <c r="J815" s="19">
        <v>10661</v>
      </c>
      <c r="K815" s="19">
        <v>3131.36</v>
      </c>
      <c r="L815" s="9">
        <f t="shared" si="42"/>
        <v>0.29372103930212928</v>
      </c>
      <c r="M815" s="19">
        <v>1114.8900000000001</v>
      </c>
    </row>
    <row r="816" spans="1:13">
      <c r="A816" s="17" t="s">
        <v>265</v>
      </c>
      <c r="B816" s="17" t="s">
        <v>281</v>
      </c>
      <c r="C816" s="2" t="str">
        <f>VLOOKUP(B816,Hoja1!B:C,2,FALSE)</f>
        <v>Protección del Medio Ambiente</v>
      </c>
      <c r="D816" s="3" t="str">
        <f t="shared" si="40"/>
        <v>2</v>
      </c>
      <c r="E816" s="3" t="str">
        <f t="shared" si="41"/>
        <v>22</v>
      </c>
      <c r="F816" s="17" t="s">
        <v>31</v>
      </c>
      <c r="G816" s="18" t="s">
        <v>32</v>
      </c>
      <c r="H816" s="19">
        <v>844</v>
      </c>
      <c r="I816" s="19">
        <v>0</v>
      </c>
      <c r="J816" s="19">
        <v>844</v>
      </c>
      <c r="K816" s="19">
        <v>316.89999999999998</v>
      </c>
      <c r="L816" s="9">
        <f t="shared" si="42"/>
        <v>0.37547393364928905</v>
      </c>
      <c r="M816" s="19">
        <v>316.89999999999998</v>
      </c>
    </row>
    <row r="817" spans="1:13">
      <c r="A817" s="17" t="s">
        <v>265</v>
      </c>
      <c r="B817" s="17" t="s">
        <v>281</v>
      </c>
      <c r="C817" s="2" t="str">
        <f>VLOOKUP(B817,Hoja1!B:C,2,FALSE)</f>
        <v>Protección del Medio Ambiente</v>
      </c>
      <c r="D817" s="3" t="str">
        <f t="shared" si="40"/>
        <v>2</v>
      </c>
      <c r="E817" s="3" t="str">
        <f t="shared" si="41"/>
        <v>22</v>
      </c>
      <c r="F817" s="17" t="s">
        <v>87</v>
      </c>
      <c r="G817" s="18" t="s">
        <v>88</v>
      </c>
      <c r="H817" s="19">
        <v>2122</v>
      </c>
      <c r="I817" s="19">
        <v>0</v>
      </c>
      <c r="J817" s="19">
        <v>2122</v>
      </c>
      <c r="K817" s="19">
        <v>0</v>
      </c>
      <c r="L817" s="9">
        <f t="shared" si="42"/>
        <v>0</v>
      </c>
      <c r="M817" s="19">
        <v>0</v>
      </c>
    </row>
    <row r="818" spans="1:13">
      <c r="A818" s="17" t="s">
        <v>265</v>
      </c>
      <c r="B818" s="17" t="s">
        <v>281</v>
      </c>
      <c r="C818" s="2" t="str">
        <f>VLOOKUP(B818,Hoja1!B:C,2,FALSE)</f>
        <v>Protección del Medio Ambiente</v>
      </c>
      <c r="D818" s="3" t="str">
        <f t="shared" si="40"/>
        <v>2</v>
      </c>
      <c r="E818" s="3" t="str">
        <f t="shared" si="41"/>
        <v>22</v>
      </c>
      <c r="F818" s="17" t="s">
        <v>62</v>
      </c>
      <c r="G818" s="18" t="s">
        <v>63</v>
      </c>
      <c r="H818" s="19">
        <v>0</v>
      </c>
      <c r="I818" s="19">
        <v>0</v>
      </c>
      <c r="J818" s="19">
        <v>0</v>
      </c>
      <c r="K818" s="19">
        <v>416.24</v>
      </c>
      <c r="L818" s="9" t="str">
        <f t="shared" si="42"/>
        <v xml:space="preserve"> </v>
      </c>
      <c r="M818" s="19">
        <v>416.24</v>
      </c>
    </row>
    <row r="819" spans="1:13">
      <c r="A819" s="17" t="s">
        <v>265</v>
      </c>
      <c r="B819" s="17" t="s">
        <v>281</v>
      </c>
      <c r="C819" s="2" t="str">
        <f>VLOOKUP(B819,Hoja1!B:C,2,FALSE)</f>
        <v>Protección del Medio Ambiente</v>
      </c>
      <c r="D819" s="3" t="str">
        <f t="shared" si="40"/>
        <v>2</v>
      </c>
      <c r="E819" s="3" t="str">
        <f t="shared" si="41"/>
        <v>22</v>
      </c>
      <c r="F819" s="17" t="s">
        <v>146</v>
      </c>
      <c r="G819" s="18" t="s">
        <v>147</v>
      </c>
      <c r="H819" s="19">
        <v>4869</v>
      </c>
      <c r="I819" s="19">
        <v>0</v>
      </c>
      <c r="J819" s="19">
        <v>4869</v>
      </c>
      <c r="K819" s="19">
        <v>705.99</v>
      </c>
      <c r="L819" s="9">
        <f t="shared" si="42"/>
        <v>0.1449969192852742</v>
      </c>
      <c r="M819" s="19">
        <v>705.99</v>
      </c>
    </row>
    <row r="820" spans="1:13">
      <c r="A820" s="17" t="s">
        <v>265</v>
      </c>
      <c r="B820" s="17" t="s">
        <v>281</v>
      </c>
      <c r="C820" s="2" t="str">
        <f>VLOOKUP(B820,Hoja1!B:C,2,FALSE)</f>
        <v>Protección del Medio Ambiente</v>
      </c>
      <c r="D820" s="3" t="str">
        <f t="shared" si="40"/>
        <v>2</v>
      </c>
      <c r="E820" s="3" t="str">
        <f t="shared" si="41"/>
        <v>22</v>
      </c>
      <c r="F820" s="17" t="s">
        <v>95</v>
      </c>
      <c r="G820" s="18" t="s">
        <v>96</v>
      </c>
      <c r="H820" s="19">
        <v>73941</v>
      </c>
      <c r="I820" s="19">
        <v>0</v>
      </c>
      <c r="J820" s="19">
        <v>73941</v>
      </c>
      <c r="K820" s="19">
        <v>0</v>
      </c>
      <c r="L820" s="9">
        <f t="shared" si="42"/>
        <v>0</v>
      </c>
      <c r="M820" s="19">
        <v>0</v>
      </c>
    </row>
    <row r="821" spans="1:13">
      <c r="A821" s="17" t="s">
        <v>265</v>
      </c>
      <c r="B821" s="17" t="s">
        <v>281</v>
      </c>
      <c r="C821" s="2" t="str">
        <f>VLOOKUP(B821,Hoja1!B:C,2,FALSE)</f>
        <v>Protección del Medio Ambiente</v>
      </c>
      <c r="D821" s="3" t="str">
        <f t="shared" si="40"/>
        <v>2</v>
      </c>
      <c r="E821" s="3" t="str">
        <f t="shared" si="41"/>
        <v>22</v>
      </c>
      <c r="F821" s="17" t="s">
        <v>64</v>
      </c>
      <c r="G821" s="18" t="s">
        <v>65</v>
      </c>
      <c r="H821" s="19">
        <v>183990</v>
      </c>
      <c r="I821" s="19">
        <v>0</v>
      </c>
      <c r="J821" s="19">
        <v>183990</v>
      </c>
      <c r="K821" s="19">
        <v>39759.97</v>
      </c>
      <c r="L821" s="9">
        <f t="shared" si="42"/>
        <v>0.21609853796401979</v>
      </c>
      <c r="M821" s="19">
        <v>39759.97</v>
      </c>
    </row>
    <row r="822" spans="1:13">
      <c r="A822" s="17" t="s">
        <v>265</v>
      </c>
      <c r="B822" s="17" t="s">
        <v>281</v>
      </c>
      <c r="C822" s="2" t="str">
        <f>VLOOKUP(B822,Hoja1!B:C,2,FALSE)</f>
        <v>Protección del Medio Ambiente</v>
      </c>
      <c r="D822" s="3" t="str">
        <f t="shared" si="40"/>
        <v>2</v>
      </c>
      <c r="E822" s="3" t="str">
        <f t="shared" si="41"/>
        <v>23</v>
      </c>
      <c r="F822" s="17" t="s">
        <v>39</v>
      </c>
      <c r="G822" s="18" t="s">
        <v>40</v>
      </c>
      <c r="H822" s="19">
        <v>668</v>
      </c>
      <c r="I822" s="19">
        <v>0</v>
      </c>
      <c r="J822" s="19">
        <v>668</v>
      </c>
      <c r="K822" s="19">
        <v>468.85</v>
      </c>
      <c r="L822" s="9">
        <f t="shared" si="42"/>
        <v>0.70187125748502999</v>
      </c>
      <c r="M822" s="19">
        <v>0</v>
      </c>
    </row>
    <row r="823" spans="1:13">
      <c r="A823" s="17" t="s">
        <v>265</v>
      </c>
      <c r="B823" s="17" t="s">
        <v>281</v>
      </c>
      <c r="C823" s="2" t="str">
        <f>VLOOKUP(B823,Hoja1!B:C,2,FALSE)</f>
        <v>Protección del Medio Ambiente</v>
      </c>
      <c r="D823" s="3" t="str">
        <f t="shared" si="40"/>
        <v>2</v>
      </c>
      <c r="E823" s="3" t="str">
        <f t="shared" si="41"/>
        <v>23</v>
      </c>
      <c r="F823" s="17" t="s">
        <v>43</v>
      </c>
      <c r="G823" s="18" t="s">
        <v>44</v>
      </c>
      <c r="H823" s="19">
        <v>317</v>
      </c>
      <c r="I823" s="19">
        <v>0</v>
      </c>
      <c r="J823" s="19">
        <v>317</v>
      </c>
      <c r="K823" s="19">
        <v>36.700000000000003</v>
      </c>
      <c r="L823" s="9">
        <f t="shared" si="42"/>
        <v>0.11577287066246057</v>
      </c>
      <c r="M823" s="19">
        <v>0</v>
      </c>
    </row>
    <row r="824" spans="1:13">
      <c r="A824" s="17" t="s">
        <v>265</v>
      </c>
      <c r="B824" s="17" t="s">
        <v>281</v>
      </c>
      <c r="C824" s="2" t="str">
        <f>VLOOKUP(B824,Hoja1!B:C,2,FALSE)</f>
        <v>Protección del Medio Ambiente</v>
      </c>
      <c r="D824" s="3" t="str">
        <f t="shared" si="40"/>
        <v>4</v>
      </c>
      <c r="E824" s="3" t="str">
        <f t="shared" si="41"/>
        <v>48</v>
      </c>
      <c r="F824" s="17" t="s">
        <v>45</v>
      </c>
      <c r="G824" s="18" t="s">
        <v>46</v>
      </c>
      <c r="H824" s="19">
        <v>5500</v>
      </c>
      <c r="I824" s="19">
        <v>0</v>
      </c>
      <c r="J824" s="19">
        <v>5500</v>
      </c>
      <c r="K824" s="19">
        <v>300</v>
      </c>
      <c r="L824" s="9">
        <f t="shared" si="42"/>
        <v>5.4545454545454543E-2</v>
      </c>
      <c r="M824" s="19">
        <v>0</v>
      </c>
    </row>
    <row r="825" spans="1:13">
      <c r="A825" s="17" t="s">
        <v>265</v>
      </c>
      <c r="B825" s="17" t="s">
        <v>281</v>
      </c>
      <c r="C825" s="2" t="str">
        <f>VLOOKUP(B825,Hoja1!B:C,2,FALSE)</f>
        <v>Protección del Medio Ambiente</v>
      </c>
      <c r="D825" s="3" t="str">
        <f t="shared" si="40"/>
        <v>6</v>
      </c>
      <c r="E825" s="3" t="str">
        <f t="shared" si="41"/>
        <v>63</v>
      </c>
      <c r="F825" s="17" t="s">
        <v>130</v>
      </c>
      <c r="G825" s="18" t="s">
        <v>98</v>
      </c>
      <c r="H825" s="19">
        <v>243306</v>
      </c>
      <c r="I825" s="19">
        <v>0</v>
      </c>
      <c r="J825" s="19">
        <v>243306</v>
      </c>
      <c r="K825" s="19">
        <v>53155.35</v>
      </c>
      <c r="L825" s="9">
        <f t="shared" si="42"/>
        <v>0.2184711844344159</v>
      </c>
      <c r="M825" s="19">
        <v>35436.9</v>
      </c>
    </row>
    <row r="826" spans="1:13">
      <c r="A826" s="17" t="s">
        <v>265</v>
      </c>
      <c r="B826" s="17" t="s">
        <v>281</v>
      </c>
      <c r="C826" s="2" t="str">
        <f>VLOOKUP(B826,Hoja1!B:C,2,FALSE)</f>
        <v>Protección del Medio Ambiente</v>
      </c>
      <c r="D826" s="3" t="str">
        <f t="shared" si="40"/>
        <v>8</v>
      </c>
      <c r="E826" s="3" t="str">
        <f t="shared" si="41"/>
        <v>83</v>
      </c>
      <c r="F826" s="17" t="s">
        <v>116</v>
      </c>
      <c r="G826" s="18" t="s">
        <v>416</v>
      </c>
      <c r="H826" s="19">
        <v>5000</v>
      </c>
      <c r="I826" s="19">
        <v>0</v>
      </c>
      <c r="J826" s="19">
        <v>5000</v>
      </c>
      <c r="K826" s="19">
        <v>1386.08</v>
      </c>
      <c r="L826" s="9">
        <f t="shared" si="42"/>
        <v>0.27721599999999996</v>
      </c>
      <c r="M826" s="19">
        <v>1246.8800000000001</v>
      </c>
    </row>
    <row r="827" spans="1:13">
      <c r="A827" s="17" t="s">
        <v>265</v>
      </c>
      <c r="B827" s="17" t="s">
        <v>282</v>
      </c>
      <c r="C827" s="2" t="str">
        <f>VLOOKUP(B827,Hoja1!B:C,2,FALSE)</f>
        <v>Protección de la Salubridad Pública</v>
      </c>
      <c r="D827" s="3" t="str">
        <f t="shared" si="40"/>
        <v>1</v>
      </c>
      <c r="E827" s="3" t="str">
        <f t="shared" si="41"/>
        <v>12</v>
      </c>
      <c r="F827" s="17" t="s">
        <v>48</v>
      </c>
      <c r="G827" s="18" t="s">
        <v>49</v>
      </c>
      <c r="H827" s="19">
        <v>103770</v>
      </c>
      <c r="I827" s="19">
        <v>0</v>
      </c>
      <c r="J827" s="19">
        <v>103770</v>
      </c>
      <c r="K827" s="19">
        <v>26883.599999999999</v>
      </c>
      <c r="L827" s="9">
        <f t="shared" si="42"/>
        <v>0.25906909511419485</v>
      </c>
      <c r="M827" s="19">
        <v>26883.599999999999</v>
      </c>
    </row>
    <row r="828" spans="1:13">
      <c r="A828" s="17" t="s">
        <v>265</v>
      </c>
      <c r="B828" s="17" t="s">
        <v>282</v>
      </c>
      <c r="C828" s="2" t="str">
        <f>VLOOKUP(B828,Hoja1!B:C,2,FALSE)</f>
        <v>Protección de la Salubridad Pública</v>
      </c>
      <c r="D828" s="3" t="str">
        <f t="shared" si="40"/>
        <v>1</v>
      </c>
      <c r="E828" s="3" t="str">
        <f t="shared" si="41"/>
        <v>12</v>
      </c>
      <c r="F828" s="17" t="s">
        <v>50</v>
      </c>
      <c r="G828" s="18" t="s">
        <v>51</v>
      </c>
      <c r="H828" s="19">
        <v>26071</v>
      </c>
      <c r="I828" s="19">
        <v>0</v>
      </c>
      <c r="J828" s="19">
        <v>26071</v>
      </c>
      <c r="K828" s="19">
        <v>8232.85</v>
      </c>
      <c r="L828" s="9">
        <f t="shared" si="42"/>
        <v>0.31578573894365386</v>
      </c>
      <c r="M828" s="19">
        <v>8232.85</v>
      </c>
    </row>
    <row r="829" spans="1:13">
      <c r="A829" s="17" t="s">
        <v>265</v>
      </c>
      <c r="B829" s="17" t="s">
        <v>282</v>
      </c>
      <c r="C829" s="2" t="str">
        <f>VLOOKUP(B829,Hoja1!B:C,2,FALSE)</f>
        <v>Protección de la Salubridad Pública</v>
      </c>
      <c r="D829" s="3" t="str">
        <f t="shared" si="40"/>
        <v>1</v>
      </c>
      <c r="E829" s="3" t="str">
        <f t="shared" si="41"/>
        <v>12</v>
      </c>
      <c r="F829" s="17" t="s">
        <v>17</v>
      </c>
      <c r="G829" s="18" t="s">
        <v>18</v>
      </c>
      <c r="H829" s="19">
        <v>19968</v>
      </c>
      <c r="I829" s="19">
        <v>0</v>
      </c>
      <c r="J829" s="19">
        <v>19968</v>
      </c>
      <c r="K829" s="19">
        <v>5817.84</v>
      </c>
      <c r="L829" s="9">
        <f t="shared" si="42"/>
        <v>0.29135817307692308</v>
      </c>
      <c r="M829" s="19">
        <v>5817.84</v>
      </c>
    </row>
    <row r="830" spans="1:13">
      <c r="A830" s="17" t="s">
        <v>265</v>
      </c>
      <c r="B830" s="17" t="s">
        <v>282</v>
      </c>
      <c r="C830" s="2" t="str">
        <f>VLOOKUP(B830,Hoja1!B:C,2,FALSE)</f>
        <v>Protección de la Salubridad Pública</v>
      </c>
      <c r="D830" s="3" t="str">
        <f t="shared" si="40"/>
        <v>1</v>
      </c>
      <c r="E830" s="3" t="str">
        <f t="shared" si="41"/>
        <v>12</v>
      </c>
      <c r="F830" s="17" t="s">
        <v>52</v>
      </c>
      <c r="G830" s="18" t="s">
        <v>53</v>
      </c>
      <c r="H830" s="19">
        <v>16925</v>
      </c>
      <c r="I830" s="19">
        <v>0</v>
      </c>
      <c r="J830" s="19">
        <v>16925</v>
      </c>
      <c r="K830" s="19">
        <v>4842</v>
      </c>
      <c r="L830" s="9">
        <f t="shared" si="42"/>
        <v>0.28608567208271785</v>
      </c>
      <c r="M830" s="19">
        <v>4842</v>
      </c>
    </row>
    <row r="831" spans="1:13">
      <c r="A831" s="17" t="s">
        <v>265</v>
      </c>
      <c r="B831" s="17" t="s">
        <v>282</v>
      </c>
      <c r="C831" s="2" t="str">
        <f>VLOOKUP(B831,Hoja1!B:C,2,FALSE)</f>
        <v>Protección de la Salubridad Pública</v>
      </c>
      <c r="D831" s="3" t="str">
        <f t="shared" si="40"/>
        <v>1</v>
      </c>
      <c r="E831" s="3" t="str">
        <f t="shared" si="41"/>
        <v>12</v>
      </c>
      <c r="F831" s="17" t="s">
        <v>19</v>
      </c>
      <c r="G831" s="18" t="s">
        <v>20</v>
      </c>
      <c r="H831" s="19">
        <v>51845</v>
      </c>
      <c r="I831" s="19">
        <v>0</v>
      </c>
      <c r="J831" s="19">
        <v>51845</v>
      </c>
      <c r="K831" s="19">
        <v>15997.04</v>
      </c>
      <c r="L831" s="9">
        <f t="shared" si="42"/>
        <v>0.30855511621178516</v>
      </c>
      <c r="M831" s="19">
        <v>15997.04</v>
      </c>
    </row>
    <row r="832" spans="1:13">
      <c r="A832" s="17" t="s">
        <v>265</v>
      </c>
      <c r="B832" s="17" t="s">
        <v>282</v>
      </c>
      <c r="C832" s="2" t="str">
        <f>VLOOKUP(B832,Hoja1!B:C,2,FALSE)</f>
        <v>Protección de la Salubridad Pública</v>
      </c>
      <c r="D832" s="3" t="str">
        <f t="shared" si="40"/>
        <v>1</v>
      </c>
      <c r="E832" s="3" t="str">
        <f t="shared" si="41"/>
        <v>12</v>
      </c>
      <c r="F832" s="17" t="s">
        <v>21</v>
      </c>
      <c r="G832" s="18" t="s">
        <v>22</v>
      </c>
      <c r="H832" s="19">
        <v>93213</v>
      </c>
      <c r="I832" s="19">
        <v>0</v>
      </c>
      <c r="J832" s="19">
        <v>93213</v>
      </c>
      <c r="K832" s="19">
        <v>24794.49</v>
      </c>
      <c r="L832" s="9">
        <f t="shared" si="42"/>
        <v>0.26599819767628979</v>
      </c>
      <c r="M832" s="19">
        <v>24794.49</v>
      </c>
    </row>
    <row r="833" spans="1:13">
      <c r="A833" s="17" t="s">
        <v>265</v>
      </c>
      <c r="B833" s="17" t="s">
        <v>282</v>
      </c>
      <c r="C833" s="2" t="str">
        <f>VLOOKUP(B833,Hoja1!B:C,2,FALSE)</f>
        <v>Protección de la Salubridad Pública</v>
      </c>
      <c r="D833" s="3" t="str">
        <f t="shared" si="40"/>
        <v>1</v>
      </c>
      <c r="E833" s="3" t="str">
        <f t="shared" si="41"/>
        <v>12</v>
      </c>
      <c r="F833" s="17" t="s">
        <v>23</v>
      </c>
      <c r="G833" s="18" t="s">
        <v>24</v>
      </c>
      <c r="H833" s="19">
        <v>233309</v>
      </c>
      <c r="I833" s="19">
        <v>0</v>
      </c>
      <c r="J833" s="19">
        <v>233309</v>
      </c>
      <c r="K833" s="19">
        <v>60117.9</v>
      </c>
      <c r="L833" s="9">
        <f t="shared" si="42"/>
        <v>0.25767501468010234</v>
      </c>
      <c r="M833" s="19">
        <v>60117.9</v>
      </c>
    </row>
    <row r="834" spans="1:13">
      <c r="A834" s="17" t="s">
        <v>265</v>
      </c>
      <c r="B834" s="17" t="s">
        <v>282</v>
      </c>
      <c r="C834" s="2" t="str">
        <f>VLOOKUP(B834,Hoja1!B:C,2,FALSE)</f>
        <v>Protección de la Salubridad Pública</v>
      </c>
      <c r="D834" s="3" t="str">
        <f t="shared" si="40"/>
        <v>1</v>
      </c>
      <c r="E834" s="3" t="str">
        <f t="shared" si="41"/>
        <v>12</v>
      </c>
      <c r="F834" s="17" t="s">
        <v>25</v>
      </c>
      <c r="G834" s="18" t="s">
        <v>26</v>
      </c>
      <c r="H834" s="19">
        <v>28145</v>
      </c>
      <c r="I834" s="19">
        <v>0</v>
      </c>
      <c r="J834" s="19">
        <v>28145</v>
      </c>
      <c r="K834" s="19">
        <v>7592.12</v>
      </c>
      <c r="L834" s="9">
        <f t="shared" si="42"/>
        <v>0.26975022206430982</v>
      </c>
      <c r="M834" s="19">
        <v>7592.12</v>
      </c>
    </row>
    <row r="835" spans="1:13">
      <c r="A835" s="17" t="s">
        <v>265</v>
      </c>
      <c r="B835" s="17" t="s">
        <v>282</v>
      </c>
      <c r="C835" s="2" t="str">
        <f>VLOOKUP(B835,Hoja1!B:C,2,FALSE)</f>
        <v>Protección de la Salubridad Pública</v>
      </c>
      <c r="D835" s="3" t="str">
        <f t="shared" ref="D835:D898" si="43">LEFT(F835,1)</f>
        <v>1</v>
      </c>
      <c r="E835" s="3" t="str">
        <f t="shared" ref="E835:E898" si="44">LEFT(F835,2)</f>
        <v>13</v>
      </c>
      <c r="F835" s="17" t="s">
        <v>69</v>
      </c>
      <c r="G835" s="18" t="s">
        <v>11</v>
      </c>
      <c r="H835" s="19">
        <v>142782</v>
      </c>
      <c r="I835" s="19">
        <v>0</v>
      </c>
      <c r="J835" s="19">
        <v>142782</v>
      </c>
      <c r="K835" s="19">
        <v>35164.620000000003</v>
      </c>
      <c r="L835" s="9">
        <f t="shared" ref="L835:L898" si="45">IF(J835=0," ",K835/J835)</f>
        <v>0.24628188427112663</v>
      </c>
      <c r="M835" s="19">
        <v>35164.620000000003</v>
      </c>
    </row>
    <row r="836" spans="1:13">
      <c r="A836" s="17" t="s">
        <v>265</v>
      </c>
      <c r="B836" s="17" t="s">
        <v>282</v>
      </c>
      <c r="C836" s="2" t="str">
        <f>VLOOKUP(B836,Hoja1!B:C,2,FALSE)</f>
        <v>Protección de la Salubridad Pública</v>
      </c>
      <c r="D836" s="3" t="str">
        <f t="shared" si="43"/>
        <v>1</v>
      </c>
      <c r="E836" s="3" t="str">
        <f t="shared" si="44"/>
        <v>13</v>
      </c>
      <c r="F836" s="17" t="s">
        <v>70</v>
      </c>
      <c r="G836" s="18" t="s">
        <v>71</v>
      </c>
      <c r="H836" s="19">
        <v>14344</v>
      </c>
      <c r="I836" s="19">
        <v>0</v>
      </c>
      <c r="J836" s="19">
        <v>14344</v>
      </c>
      <c r="K836" s="19">
        <v>0</v>
      </c>
      <c r="L836" s="9">
        <f t="shared" si="45"/>
        <v>0</v>
      </c>
      <c r="M836" s="19">
        <v>0</v>
      </c>
    </row>
    <row r="837" spans="1:13">
      <c r="A837" s="17" t="s">
        <v>265</v>
      </c>
      <c r="B837" s="17" t="s">
        <v>282</v>
      </c>
      <c r="C837" s="2" t="str">
        <f>VLOOKUP(B837,Hoja1!B:C,2,FALSE)</f>
        <v>Protección de la Salubridad Pública</v>
      </c>
      <c r="D837" s="3" t="str">
        <f t="shared" si="43"/>
        <v>1</v>
      </c>
      <c r="E837" s="3" t="str">
        <f t="shared" si="44"/>
        <v>13</v>
      </c>
      <c r="F837" s="17" t="s">
        <v>72</v>
      </c>
      <c r="G837" s="18" t="s">
        <v>13</v>
      </c>
      <c r="H837" s="19">
        <v>135185</v>
      </c>
      <c r="I837" s="19">
        <v>0</v>
      </c>
      <c r="J837" s="19">
        <v>135185</v>
      </c>
      <c r="K837" s="19">
        <v>39450.1</v>
      </c>
      <c r="L837" s="9">
        <f t="shared" si="45"/>
        <v>0.29182305729185931</v>
      </c>
      <c r="M837" s="19">
        <v>39450.1</v>
      </c>
    </row>
    <row r="838" spans="1:13">
      <c r="A838" s="17" t="s">
        <v>265</v>
      </c>
      <c r="B838" s="17" t="s">
        <v>282</v>
      </c>
      <c r="C838" s="2" t="str">
        <f>VLOOKUP(B838,Hoja1!B:C,2,FALSE)</f>
        <v>Protección de la Salubridad Pública</v>
      </c>
      <c r="D838" s="3" t="str">
        <f t="shared" si="43"/>
        <v>1</v>
      </c>
      <c r="E838" s="3" t="str">
        <f t="shared" si="44"/>
        <v>13</v>
      </c>
      <c r="F838" s="17" t="s">
        <v>73</v>
      </c>
      <c r="G838" s="18" t="s">
        <v>74</v>
      </c>
      <c r="H838" s="19">
        <v>7000</v>
      </c>
      <c r="I838" s="19">
        <v>0</v>
      </c>
      <c r="J838" s="19">
        <v>7000</v>
      </c>
      <c r="K838" s="19">
        <v>0</v>
      </c>
      <c r="L838" s="9">
        <f t="shared" si="45"/>
        <v>0</v>
      </c>
      <c r="M838" s="19">
        <v>0</v>
      </c>
    </row>
    <row r="839" spans="1:13">
      <c r="A839" s="17" t="s">
        <v>265</v>
      </c>
      <c r="B839" s="17" t="s">
        <v>282</v>
      </c>
      <c r="C839" s="2" t="str">
        <f>VLOOKUP(B839,Hoja1!B:C,2,FALSE)</f>
        <v>Protección de la Salubridad Pública</v>
      </c>
      <c r="D839" s="3" t="str">
        <f t="shared" si="43"/>
        <v>2</v>
      </c>
      <c r="E839" s="3" t="str">
        <f t="shared" si="44"/>
        <v>20</v>
      </c>
      <c r="F839" s="17" t="s">
        <v>54</v>
      </c>
      <c r="G839" s="18" t="s">
        <v>55</v>
      </c>
      <c r="H839" s="19">
        <v>0</v>
      </c>
      <c r="I839" s="19">
        <v>3500</v>
      </c>
      <c r="J839" s="19">
        <v>3500</v>
      </c>
      <c r="K839" s="19">
        <v>0</v>
      </c>
      <c r="L839" s="9">
        <f t="shared" si="45"/>
        <v>0</v>
      </c>
      <c r="M839" s="19">
        <v>0</v>
      </c>
    </row>
    <row r="840" spans="1:13">
      <c r="A840" s="17" t="s">
        <v>265</v>
      </c>
      <c r="B840" s="17" t="s">
        <v>282</v>
      </c>
      <c r="C840" s="2" t="str">
        <f>VLOOKUP(B840,Hoja1!B:C,2,FALSE)</f>
        <v>Protección de la Salubridad Pública</v>
      </c>
      <c r="D840" s="3" t="str">
        <f t="shared" si="43"/>
        <v>2</v>
      </c>
      <c r="E840" s="3" t="str">
        <f t="shared" si="44"/>
        <v>21</v>
      </c>
      <c r="F840" s="17" t="s">
        <v>142</v>
      </c>
      <c r="G840" s="18" t="s">
        <v>143</v>
      </c>
      <c r="H840" s="19">
        <v>3063</v>
      </c>
      <c r="I840" s="19">
        <v>0</v>
      </c>
      <c r="J840" s="19">
        <v>3063</v>
      </c>
      <c r="K840" s="19">
        <v>564.16999999999996</v>
      </c>
      <c r="L840" s="9">
        <f t="shared" si="45"/>
        <v>0.18418870388507996</v>
      </c>
      <c r="M840" s="19">
        <v>564.16999999999996</v>
      </c>
    </row>
    <row r="841" spans="1:13">
      <c r="A841" s="17" t="s">
        <v>265</v>
      </c>
      <c r="B841" s="17" t="s">
        <v>282</v>
      </c>
      <c r="C841" s="2" t="str">
        <f>VLOOKUP(B841,Hoja1!B:C,2,FALSE)</f>
        <v>Protección de la Salubridad Pública</v>
      </c>
      <c r="D841" s="3" t="str">
        <f t="shared" si="43"/>
        <v>2</v>
      </c>
      <c r="E841" s="3" t="str">
        <f t="shared" si="44"/>
        <v>21</v>
      </c>
      <c r="F841" s="17" t="s">
        <v>56</v>
      </c>
      <c r="G841" s="18" t="s">
        <v>57</v>
      </c>
      <c r="H841" s="19">
        <v>5500</v>
      </c>
      <c r="I841" s="19">
        <v>-3500</v>
      </c>
      <c r="J841" s="19">
        <v>2000</v>
      </c>
      <c r="K841" s="19">
        <v>3195.24</v>
      </c>
      <c r="L841" s="9">
        <f t="shared" si="45"/>
        <v>1.5976199999999998</v>
      </c>
      <c r="M841" s="19">
        <v>1446.77</v>
      </c>
    </row>
    <row r="842" spans="1:13">
      <c r="A842" s="17" t="s">
        <v>265</v>
      </c>
      <c r="B842" s="17" t="s">
        <v>282</v>
      </c>
      <c r="C842" s="2" t="str">
        <f>VLOOKUP(B842,Hoja1!B:C,2,FALSE)</f>
        <v>Protección de la Salubridad Pública</v>
      </c>
      <c r="D842" s="3" t="str">
        <f t="shared" si="43"/>
        <v>2</v>
      </c>
      <c r="E842" s="3" t="str">
        <f t="shared" si="44"/>
        <v>21</v>
      </c>
      <c r="F842" s="17" t="s">
        <v>77</v>
      </c>
      <c r="G842" s="18" t="s">
        <v>78</v>
      </c>
      <c r="H842" s="19">
        <v>9282</v>
      </c>
      <c r="I842" s="19">
        <v>0</v>
      </c>
      <c r="J842" s="19">
        <v>9282</v>
      </c>
      <c r="K842" s="19">
        <v>1446.91</v>
      </c>
      <c r="L842" s="9">
        <f t="shared" si="45"/>
        <v>0.155883430295195</v>
      </c>
      <c r="M842" s="19">
        <v>1340.47</v>
      </c>
    </row>
    <row r="843" spans="1:13">
      <c r="A843" s="17" t="s">
        <v>265</v>
      </c>
      <c r="B843" s="17" t="s">
        <v>282</v>
      </c>
      <c r="C843" s="2" t="str">
        <f>VLOOKUP(B843,Hoja1!B:C,2,FALSE)</f>
        <v>Protección de la Salubridad Pública</v>
      </c>
      <c r="D843" s="3" t="str">
        <f t="shared" si="43"/>
        <v>2</v>
      </c>
      <c r="E843" s="3" t="str">
        <f t="shared" si="44"/>
        <v>22</v>
      </c>
      <c r="F843" s="17" t="s">
        <v>92</v>
      </c>
      <c r="G843" s="18" t="s">
        <v>93</v>
      </c>
      <c r="H843" s="19">
        <v>6000</v>
      </c>
      <c r="I843" s="19">
        <v>0</v>
      </c>
      <c r="J843" s="19">
        <v>6000</v>
      </c>
      <c r="K843" s="19">
        <v>1107.6199999999999</v>
      </c>
      <c r="L843" s="9">
        <f t="shared" si="45"/>
        <v>0.18460333333333331</v>
      </c>
      <c r="M843" s="19">
        <v>1107.6199999999999</v>
      </c>
    </row>
    <row r="844" spans="1:13">
      <c r="A844" s="17" t="s">
        <v>265</v>
      </c>
      <c r="B844" s="17" t="s">
        <v>282</v>
      </c>
      <c r="C844" s="2" t="str">
        <f>VLOOKUP(B844,Hoja1!B:C,2,FALSE)</f>
        <v>Protección de la Salubridad Pública</v>
      </c>
      <c r="D844" s="3" t="str">
        <f t="shared" si="43"/>
        <v>2</v>
      </c>
      <c r="E844" s="3" t="str">
        <f t="shared" si="44"/>
        <v>22</v>
      </c>
      <c r="F844" s="17" t="s">
        <v>144</v>
      </c>
      <c r="G844" s="18" t="s">
        <v>145</v>
      </c>
      <c r="H844" s="19">
        <v>2050</v>
      </c>
      <c r="I844" s="19">
        <v>0</v>
      </c>
      <c r="J844" s="19">
        <v>2050</v>
      </c>
      <c r="K844" s="19">
        <v>1037.31</v>
      </c>
      <c r="L844" s="9">
        <f t="shared" si="45"/>
        <v>0.50600487804878047</v>
      </c>
      <c r="M844" s="19">
        <v>0</v>
      </c>
    </row>
    <row r="845" spans="1:13">
      <c r="A845" s="17" t="s">
        <v>265</v>
      </c>
      <c r="B845" s="17" t="s">
        <v>282</v>
      </c>
      <c r="C845" s="2" t="str">
        <f>VLOOKUP(B845,Hoja1!B:C,2,FALSE)</f>
        <v>Protección de la Salubridad Pública</v>
      </c>
      <c r="D845" s="3" t="str">
        <f t="shared" si="43"/>
        <v>2</v>
      </c>
      <c r="E845" s="3" t="str">
        <f t="shared" si="44"/>
        <v>22</v>
      </c>
      <c r="F845" s="17" t="s">
        <v>79</v>
      </c>
      <c r="G845" s="18" t="s">
        <v>80</v>
      </c>
      <c r="H845" s="19">
        <v>14642</v>
      </c>
      <c r="I845" s="19">
        <v>0</v>
      </c>
      <c r="J845" s="19">
        <v>14642</v>
      </c>
      <c r="K845" s="19">
        <v>2025.63</v>
      </c>
      <c r="L845" s="9">
        <f t="shared" si="45"/>
        <v>0.13834380549105313</v>
      </c>
      <c r="M845" s="19">
        <v>2025.63</v>
      </c>
    </row>
    <row r="846" spans="1:13">
      <c r="A846" s="17" t="s">
        <v>265</v>
      </c>
      <c r="B846" s="17" t="s">
        <v>282</v>
      </c>
      <c r="C846" s="2" t="str">
        <f>VLOOKUP(B846,Hoja1!B:C,2,FALSE)</f>
        <v>Protección de la Salubridad Pública</v>
      </c>
      <c r="D846" s="3" t="str">
        <f t="shared" si="43"/>
        <v>2</v>
      </c>
      <c r="E846" s="3" t="str">
        <f t="shared" si="44"/>
        <v>22</v>
      </c>
      <c r="F846" s="17" t="s">
        <v>81</v>
      </c>
      <c r="G846" s="18" t="s">
        <v>82</v>
      </c>
      <c r="H846" s="19">
        <v>2497</v>
      </c>
      <c r="I846" s="19">
        <v>0</v>
      </c>
      <c r="J846" s="19">
        <v>2497</v>
      </c>
      <c r="K846" s="19">
        <v>0</v>
      </c>
      <c r="L846" s="9">
        <f t="shared" si="45"/>
        <v>0</v>
      </c>
      <c r="M846" s="19">
        <v>0</v>
      </c>
    </row>
    <row r="847" spans="1:13">
      <c r="A847" s="17" t="s">
        <v>265</v>
      </c>
      <c r="B847" s="17" t="s">
        <v>282</v>
      </c>
      <c r="C847" s="2" t="str">
        <f>VLOOKUP(B847,Hoja1!B:C,2,FALSE)</f>
        <v>Protección de la Salubridad Pública</v>
      </c>
      <c r="D847" s="3" t="str">
        <f t="shared" si="43"/>
        <v>2</v>
      </c>
      <c r="E847" s="3" t="str">
        <f t="shared" si="44"/>
        <v>22</v>
      </c>
      <c r="F847" s="17" t="s">
        <v>210</v>
      </c>
      <c r="G847" s="18" t="s">
        <v>211</v>
      </c>
      <c r="H847" s="19">
        <v>17000</v>
      </c>
      <c r="I847" s="19">
        <v>0</v>
      </c>
      <c r="J847" s="19">
        <v>17000</v>
      </c>
      <c r="K847" s="19">
        <v>1801.04</v>
      </c>
      <c r="L847" s="9">
        <f t="shared" si="45"/>
        <v>0.1059435294117647</v>
      </c>
      <c r="M847" s="19">
        <v>1686.71</v>
      </c>
    </row>
    <row r="848" spans="1:13">
      <c r="A848" s="17" t="s">
        <v>265</v>
      </c>
      <c r="B848" s="17" t="s">
        <v>282</v>
      </c>
      <c r="C848" s="2" t="str">
        <f>VLOOKUP(B848,Hoja1!B:C,2,FALSE)</f>
        <v>Protección de la Salubridad Pública</v>
      </c>
      <c r="D848" s="3" t="str">
        <f t="shared" si="43"/>
        <v>2</v>
      </c>
      <c r="E848" s="3" t="str">
        <f t="shared" si="44"/>
        <v>22</v>
      </c>
      <c r="F848" s="17" t="s">
        <v>279</v>
      </c>
      <c r="G848" s="18" t="s">
        <v>280</v>
      </c>
      <c r="H848" s="19">
        <v>10000</v>
      </c>
      <c r="I848" s="19">
        <v>0</v>
      </c>
      <c r="J848" s="19">
        <v>10000</v>
      </c>
      <c r="K848" s="19">
        <v>345.22</v>
      </c>
      <c r="L848" s="9">
        <f t="shared" si="45"/>
        <v>3.4522000000000004E-2</v>
      </c>
      <c r="M848" s="19">
        <v>345.22</v>
      </c>
    </row>
    <row r="849" spans="1:13">
      <c r="A849" s="17" t="s">
        <v>265</v>
      </c>
      <c r="B849" s="17" t="s">
        <v>282</v>
      </c>
      <c r="C849" s="2" t="str">
        <f>VLOOKUP(B849,Hoja1!B:C,2,FALSE)</f>
        <v>Protección de la Salubridad Pública</v>
      </c>
      <c r="D849" s="3" t="str">
        <f t="shared" si="43"/>
        <v>2</v>
      </c>
      <c r="E849" s="3" t="str">
        <f t="shared" si="44"/>
        <v>22</v>
      </c>
      <c r="F849" s="17" t="s">
        <v>85</v>
      </c>
      <c r="G849" s="18" t="s">
        <v>86</v>
      </c>
      <c r="H849" s="19">
        <v>7800</v>
      </c>
      <c r="I849" s="19">
        <v>0</v>
      </c>
      <c r="J849" s="19">
        <v>7800</v>
      </c>
      <c r="K849" s="19">
        <v>2010.29</v>
      </c>
      <c r="L849" s="9">
        <f t="shared" si="45"/>
        <v>0.25772948717948718</v>
      </c>
      <c r="M849" s="19">
        <v>1900.41</v>
      </c>
    </row>
    <row r="850" spans="1:13">
      <c r="A850" s="17" t="s">
        <v>265</v>
      </c>
      <c r="B850" s="17" t="s">
        <v>282</v>
      </c>
      <c r="C850" s="2" t="str">
        <f>VLOOKUP(B850,Hoja1!B:C,2,FALSE)</f>
        <v>Protección de la Salubridad Pública</v>
      </c>
      <c r="D850" s="3" t="str">
        <f t="shared" si="43"/>
        <v>2</v>
      </c>
      <c r="E850" s="3" t="str">
        <f t="shared" si="44"/>
        <v>22</v>
      </c>
      <c r="F850" s="17" t="s">
        <v>87</v>
      </c>
      <c r="G850" s="18" t="s">
        <v>88</v>
      </c>
      <c r="H850" s="19">
        <v>3000</v>
      </c>
      <c r="I850" s="19">
        <v>0</v>
      </c>
      <c r="J850" s="19">
        <v>3000</v>
      </c>
      <c r="K850" s="19">
        <v>0</v>
      </c>
      <c r="L850" s="9">
        <f t="shared" si="45"/>
        <v>0</v>
      </c>
      <c r="M850" s="19">
        <v>0</v>
      </c>
    </row>
    <row r="851" spans="1:13">
      <c r="A851" s="17" t="s">
        <v>265</v>
      </c>
      <c r="B851" s="17" t="s">
        <v>282</v>
      </c>
      <c r="C851" s="2" t="str">
        <f>VLOOKUP(B851,Hoja1!B:C,2,FALSE)</f>
        <v>Protección de la Salubridad Pública</v>
      </c>
      <c r="D851" s="3" t="str">
        <f t="shared" si="43"/>
        <v>2</v>
      </c>
      <c r="E851" s="3" t="str">
        <f t="shared" si="44"/>
        <v>22</v>
      </c>
      <c r="F851" s="17" t="s">
        <v>89</v>
      </c>
      <c r="G851" s="18" t="s">
        <v>90</v>
      </c>
      <c r="H851" s="19">
        <v>5000</v>
      </c>
      <c r="I851" s="19">
        <v>0</v>
      </c>
      <c r="J851" s="19">
        <v>5000</v>
      </c>
      <c r="K851" s="19">
        <v>0</v>
      </c>
      <c r="L851" s="9">
        <f t="shared" si="45"/>
        <v>0</v>
      </c>
      <c r="M851" s="19">
        <v>0</v>
      </c>
    </row>
    <row r="852" spans="1:13">
      <c r="A852" s="17" t="s">
        <v>265</v>
      </c>
      <c r="B852" s="17" t="s">
        <v>282</v>
      </c>
      <c r="C852" s="2" t="str">
        <f>VLOOKUP(B852,Hoja1!B:C,2,FALSE)</f>
        <v>Protección de la Salubridad Pública</v>
      </c>
      <c r="D852" s="3" t="str">
        <f t="shared" si="43"/>
        <v>2</v>
      </c>
      <c r="E852" s="3" t="str">
        <f t="shared" si="44"/>
        <v>22</v>
      </c>
      <c r="F852" s="17" t="s">
        <v>62</v>
      </c>
      <c r="G852" s="18" t="s">
        <v>63</v>
      </c>
      <c r="H852" s="19">
        <v>15000</v>
      </c>
      <c r="I852" s="19">
        <v>-15000</v>
      </c>
      <c r="J852" s="19">
        <v>0</v>
      </c>
      <c r="K852" s="19">
        <v>0</v>
      </c>
      <c r="L852" s="9" t="str">
        <f t="shared" si="45"/>
        <v xml:space="preserve"> </v>
      </c>
      <c r="M852" s="19">
        <v>0</v>
      </c>
    </row>
    <row r="853" spans="1:13">
      <c r="A853" s="17" t="s">
        <v>265</v>
      </c>
      <c r="B853" s="17" t="s">
        <v>282</v>
      </c>
      <c r="C853" s="2" t="str">
        <f>VLOOKUP(B853,Hoja1!B:C,2,FALSE)</f>
        <v>Protección de la Salubridad Pública</v>
      </c>
      <c r="D853" s="3" t="str">
        <f t="shared" si="43"/>
        <v>2</v>
      </c>
      <c r="E853" s="3" t="str">
        <f t="shared" si="44"/>
        <v>22</v>
      </c>
      <c r="F853" s="17" t="s">
        <v>146</v>
      </c>
      <c r="G853" s="18" t="s">
        <v>147</v>
      </c>
      <c r="H853" s="19">
        <v>8200</v>
      </c>
      <c r="I853" s="19">
        <v>0</v>
      </c>
      <c r="J853" s="19">
        <v>8200</v>
      </c>
      <c r="K853" s="19">
        <v>3203.17</v>
      </c>
      <c r="L853" s="9">
        <f t="shared" si="45"/>
        <v>0.39063048780487808</v>
      </c>
      <c r="M853" s="19">
        <v>2621.16</v>
      </c>
    </row>
    <row r="854" spans="1:13">
      <c r="A854" s="17" t="s">
        <v>265</v>
      </c>
      <c r="B854" s="17" t="s">
        <v>282</v>
      </c>
      <c r="C854" s="2" t="str">
        <f>VLOOKUP(B854,Hoja1!B:C,2,FALSE)</f>
        <v>Protección de la Salubridad Pública</v>
      </c>
      <c r="D854" s="3" t="str">
        <f t="shared" si="43"/>
        <v>2</v>
      </c>
      <c r="E854" s="3" t="str">
        <f t="shared" si="44"/>
        <v>22</v>
      </c>
      <c r="F854" s="17" t="s">
        <v>95</v>
      </c>
      <c r="G854" s="18" t="s">
        <v>96</v>
      </c>
      <c r="H854" s="19">
        <v>20000</v>
      </c>
      <c r="I854" s="19">
        <v>0</v>
      </c>
      <c r="J854" s="19">
        <v>20000</v>
      </c>
      <c r="K854" s="19">
        <v>3190</v>
      </c>
      <c r="L854" s="9">
        <f t="shared" si="45"/>
        <v>0.1595</v>
      </c>
      <c r="M854" s="19">
        <v>1660</v>
      </c>
    </row>
    <row r="855" spans="1:13">
      <c r="A855" s="17" t="s">
        <v>265</v>
      </c>
      <c r="B855" s="17" t="s">
        <v>282</v>
      </c>
      <c r="C855" s="2" t="str">
        <f>VLOOKUP(B855,Hoja1!B:C,2,FALSE)</f>
        <v>Protección de la Salubridad Pública</v>
      </c>
      <c r="D855" s="3" t="str">
        <f t="shared" si="43"/>
        <v>2</v>
      </c>
      <c r="E855" s="3" t="str">
        <f t="shared" si="44"/>
        <v>22</v>
      </c>
      <c r="F855" s="17" t="s">
        <v>64</v>
      </c>
      <c r="G855" s="18" t="s">
        <v>65</v>
      </c>
      <c r="H855" s="19">
        <v>0</v>
      </c>
      <c r="I855" s="19">
        <v>15000</v>
      </c>
      <c r="J855" s="19">
        <v>15000</v>
      </c>
      <c r="K855" s="19">
        <v>0</v>
      </c>
      <c r="L855" s="9">
        <f t="shared" si="45"/>
        <v>0</v>
      </c>
      <c r="M855" s="19">
        <v>0</v>
      </c>
    </row>
    <row r="856" spans="1:13">
      <c r="A856" s="17" t="s">
        <v>265</v>
      </c>
      <c r="B856" s="17" t="s">
        <v>282</v>
      </c>
      <c r="C856" s="2" t="str">
        <f>VLOOKUP(B856,Hoja1!B:C,2,FALSE)</f>
        <v>Protección de la Salubridad Pública</v>
      </c>
      <c r="D856" s="3" t="str">
        <f t="shared" si="43"/>
        <v>2</v>
      </c>
      <c r="E856" s="3" t="str">
        <f t="shared" si="44"/>
        <v>23</v>
      </c>
      <c r="F856" s="17" t="s">
        <v>39</v>
      </c>
      <c r="G856" s="18" t="s">
        <v>40</v>
      </c>
      <c r="H856" s="19">
        <v>500</v>
      </c>
      <c r="I856" s="19">
        <v>0</v>
      </c>
      <c r="J856" s="19">
        <v>500</v>
      </c>
      <c r="K856" s="19">
        <v>0</v>
      </c>
      <c r="L856" s="9">
        <f t="shared" si="45"/>
        <v>0</v>
      </c>
      <c r="M856" s="19">
        <v>0</v>
      </c>
    </row>
    <row r="857" spans="1:13">
      <c r="A857" s="17" t="s">
        <v>265</v>
      </c>
      <c r="B857" s="17" t="s">
        <v>282</v>
      </c>
      <c r="C857" s="2" t="str">
        <f>VLOOKUP(B857,Hoja1!B:C,2,FALSE)</f>
        <v>Protección de la Salubridad Pública</v>
      </c>
      <c r="D857" s="3" t="str">
        <f t="shared" si="43"/>
        <v>2</v>
      </c>
      <c r="E857" s="3" t="str">
        <f t="shared" si="44"/>
        <v>23</v>
      </c>
      <c r="F857" s="17" t="s">
        <v>43</v>
      </c>
      <c r="G857" s="18" t="s">
        <v>44</v>
      </c>
      <c r="H857" s="19">
        <v>500</v>
      </c>
      <c r="I857" s="19">
        <v>0</v>
      </c>
      <c r="J857" s="19">
        <v>500</v>
      </c>
      <c r="K857" s="19">
        <v>0</v>
      </c>
      <c r="L857" s="9">
        <f t="shared" si="45"/>
        <v>0</v>
      </c>
      <c r="M857" s="19">
        <v>0</v>
      </c>
    </row>
    <row r="858" spans="1:13">
      <c r="A858" s="17" t="s">
        <v>265</v>
      </c>
      <c r="B858" s="17" t="s">
        <v>282</v>
      </c>
      <c r="C858" s="2" t="str">
        <f>VLOOKUP(B858,Hoja1!B:C,2,FALSE)</f>
        <v>Protección de la Salubridad Pública</v>
      </c>
      <c r="D858" s="3" t="str">
        <f t="shared" si="43"/>
        <v>4</v>
      </c>
      <c r="E858" s="3" t="str">
        <f t="shared" si="44"/>
        <v>46</v>
      </c>
      <c r="F858" s="17" t="s">
        <v>104</v>
      </c>
      <c r="G858" s="18" t="s">
        <v>105</v>
      </c>
      <c r="H858" s="19">
        <v>3000</v>
      </c>
      <c r="I858" s="19">
        <v>0</v>
      </c>
      <c r="J858" s="19">
        <v>3000</v>
      </c>
      <c r="K858" s="19">
        <v>3000</v>
      </c>
      <c r="L858" s="9">
        <f t="shared" si="45"/>
        <v>1</v>
      </c>
      <c r="M858" s="19">
        <v>3000</v>
      </c>
    </row>
    <row r="859" spans="1:13">
      <c r="A859" s="17" t="s">
        <v>265</v>
      </c>
      <c r="B859" s="17" t="s">
        <v>282</v>
      </c>
      <c r="C859" s="2" t="str">
        <f>VLOOKUP(B859,Hoja1!B:C,2,FALSE)</f>
        <v>Protección de la Salubridad Pública</v>
      </c>
      <c r="D859" s="3" t="str">
        <f t="shared" ref="D859" si="46">LEFT(F859,1)</f>
        <v>4</v>
      </c>
      <c r="E859" s="3" t="str">
        <f t="shared" ref="E859" si="47">LEFT(F859,2)</f>
        <v>48</v>
      </c>
      <c r="F859" s="17" t="s">
        <v>45</v>
      </c>
      <c r="G859" s="18" t="s">
        <v>46</v>
      </c>
      <c r="H859" s="19">
        <v>65416</v>
      </c>
      <c r="I859" s="19">
        <v>0</v>
      </c>
      <c r="J859" s="19">
        <v>65416</v>
      </c>
      <c r="K859" s="19">
        <v>0</v>
      </c>
      <c r="L859" s="9">
        <f t="shared" si="45"/>
        <v>0</v>
      </c>
      <c r="M859" s="19">
        <v>0</v>
      </c>
    </row>
    <row r="860" spans="1:13">
      <c r="A860" s="17" t="s">
        <v>265</v>
      </c>
      <c r="B860" s="17" t="s">
        <v>282</v>
      </c>
      <c r="C860" s="2" t="str">
        <f>VLOOKUP(B860,Hoja1!B:C,2,FALSE)</f>
        <v>Protección de la Salubridad Pública</v>
      </c>
      <c r="D860" s="3" t="str">
        <f t="shared" si="43"/>
        <v>6</v>
      </c>
      <c r="E860" s="3" t="str">
        <f t="shared" si="44"/>
        <v>63</v>
      </c>
      <c r="F860" s="17" t="s">
        <v>129</v>
      </c>
      <c r="G860" s="18" t="s">
        <v>128</v>
      </c>
      <c r="H860" s="19">
        <v>0</v>
      </c>
      <c r="I860" s="19">
        <v>280223.78999999998</v>
      </c>
      <c r="J860" s="19">
        <v>280223.78999999998</v>
      </c>
      <c r="K860" s="19">
        <v>0</v>
      </c>
      <c r="L860" s="9">
        <f t="shared" si="45"/>
        <v>0</v>
      </c>
      <c r="M860" s="19">
        <v>0</v>
      </c>
    </row>
    <row r="861" spans="1:13">
      <c r="A861" s="17" t="s">
        <v>265</v>
      </c>
      <c r="B861" s="17" t="s">
        <v>283</v>
      </c>
      <c r="C861" s="2" t="str">
        <f>VLOOKUP(B861,Hoja1!B:C,2,FALSE)</f>
        <v>Mercados, abastos y lonjas</v>
      </c>
      <c r="D861" s="3" t="str">
        <f t="shared" si="43"/>
        <v>1</v>
      </c>
      <c r="E861" s="3" t="str">
        <f t="shared" si="44"/>
        <v>12</v>
      </c>
      <c r="F861" s="17" t="s">
        <v>48</v>
      </c>
      <c r="G861" s="18" t="s">
        <v>49</v>
      </c>
      <c r="H861" s="19">
        <v>14824</v>
      </c>
      <c r="I861" s="19">
        <v>0</v>
      </c>
      <c r="J861" s="19">
        <v>14824</v>
      </c>
      <c r="K861" s="19">
        <v>0</v>
      </c>
      <c r="L861" s="9">
        <f t="shared" si="45"/>
        <v>0</v>
      </c>
      <c r="M861" s="19">
        <v>0</v>
      </c>
    </row>
    <row r="862" spans="1:13">
      <c r="A862" s="17" t="s">
        <v>265</v>
      </c>
      <c r="B862" s="17" t="s">
        <v>283</v>
      </c>
      <c r="C862" s="2" t="str">
        <f>VLOOKUP(B862,Hoja1!B:C,2,FALSE)</f>
        <v>Mercados, abastos y lonjas</v>
      </c>
      <c r="D862" s="3" t="str">
        <f t="shared" si="43"/>
        <v>1</v>
      </c>
      <c r="E862" s="3" t="str">
        <f t="shared" si="44"/>
        <v>12</v>
      </c>
      <c r="F862" s="17" t="s">
        <v>50</v>
      </c>
      <c r="G862" s="18" t="s">
        <v>51</v>
      </c>
      <c r="H862" s="19">
        <v>65178</v>
      </c>
      <c r="I862" s="19">
        <v>0</v>
      </c>
      <c r="J862" s="19">
        <v>65178</v>
      </c>
      <c r="K862" s="19">
        <v>15497.12</v>
      </c>
      <c r="L862" s="9">
        <f t="shared" si="45"/>
        <v>0.23776611740157724</v>
      </c>
      <c r="M862" s="19">
        <v>15497.12</v>
      </c>
    </row>
    <row r="863" spans="1:13">
      <c r="A863" s="17" t="s">
        <v>265</v>
      </c>
      <c r="B863" s="17" t="s">
        <v>283</v>
      </c>
      <c r="C863" s="2" t="str">
        <f>VLOOKUP(B863,Hoja1!B:C,2,FALSE)</f>
        <v>Mercados, abastos y lonjas</v>
      </c>
      <c r="D863" s="3" t="str">
        <f t="shared" si="43"/>
        <v>1</v>
      </c>
      <c r="E863" s="3" t="str">
        <f t="shared" si="44"/>
        <v>12</v>
      </c>
      <c r="F863" s="17" t="s">
        <v>17</v>
      </c>
      <c r="G863" s="18" t="s">
        <v>18</v>
      </c>
      <c r="H863" s="19">
        <v>29951</v>
      </c>
      <c r="I863" s="19">
        <v>0</v>
      </c>
      <c r="J863" s="19">
        <v>29951</v>
      </c>
      <c r="K863" s="19">
        <v>5187.57</v>
      </c>
      <c r="L863" s="9">
        <f t="shared" si="45"/>
        <v>0.17320189643083703</v>
      </c>
      <c r="M863" s="19">
        <v>5187.57</v>
      </c>
    </row>
    <row r="864" spans="1:13">
      <c r="A864" s="17" t="s">
        <v>265</v>
      </c>
      <c r="B864" s="17" t="s">
        <v>283</v>
      </c>
      <c r="C864" s="2" t="str">
        <f>VLOOKUP(B864,Hoja1!B:C,2,FALSE)</f>
        <v>Mercados, abastos y lonjas</v>
      </c>
      <c r="D864" s="3" t="str">
        <f t="shared" si="43"/>
        <v>1</v>
      </c>
      <c r="E864" s="3" t="str">
        <f t="shared" si="44"/>
        <v>12</v>
      </c>
      <c r="F864" s="17" t="s">
        <v>52</v>
      </c>
      <c r="G864" s="18" t="s">
        <v>53</v>
      </c>
      <c r="H864" s="19">
        <v>33850</v>
      </c>
      <c r="I864" s="19">
        <v>0</v>
      </c>
      <c r="J864" s="19">
        <v>33850</v>
      </c>
      <c r="K864" s="19">
        <v>7848.08</v>
      </c>
      <c r="L864" s="9">
        <f t="shared" si="45"/>
        <v>0.23184874446085671</v>
      </c>
      <c r="M864" s="19">
        <v>7848.08</v>
      </c>
    </row>
    <row r="865" spans="1:13">
      <c r="A865" s="17" t="s">
        <v>265</v>
      </c>
      <c r="B865" s="17" t="s">
        <v>283</v>
      </c>
      <c r="C865" s="2" t="str">
        <f>VLOOKUP(B865,Hoja1!B:C,2,FALSE)</f>
        <v>Mercados, abastos y lonjas</v>
      </c>
      <c r="D865" s="3" t="str">
        <f t="shared" si="43"/>
        <v>1</v>
      </c>
      <c r="E865" s="3" t="str">
        <f t="shared" si="44"/>
        <v>12</v>
      </c>
      <c r="F865" s="17" t="s">
        <v>19</v>
      </c>
      <c r="G865" s="18" t="s">
        <v>20</v>
      </c>
      <c r="H865" s="19">
        <v>28573</v>
      </c>
      <c r="I865" s="19">
        <v>0</v>
      </c>
      <c r="J865" s="19">
        <v>28573</v>
      </c>
      <c r="K865" s="19">
        <v>8180.41</v>
      </c>
      <c r="L865" s="9">
        <f t="shared" si="45"/>
        <v>0.28629860357680326</v>
      </c>
      <c r="M865" s="19">
        <v>8180.41</v>
      </c>
    </row>
    <row r="866" spans="1:13">
      <c r="A866" s="17" t="s">
        <v>265</v>
      </c>
      <c r="B866" s="17" t="s">
        <v>283</v>
      </c>
      <c r="C866" s="2" t="str">
        <f>VLOOKUP(B866,Hoja1!B:C,2,FALSE)</f>
        <v>Mercados, abastos y lonjas</v>
      </c>
      <c r="D866" s="3" t="str">
        <f t="shared" si="43"/>
        <v>1</v>
      </c>
      <c r="E866" s="3" t="str">
        <f t="shared" si="44"/>
        <v>12</v>
      </c>
      <c r="F866" s="17" t="s">
        <v>21</v>
      </c>
      <c r="G866" s="18" t="s">
        <v>22</v>
      </c>
      <c r="H866" s="19">
        <v>76225</v>
      </c>
      <c r="I866" s="19">
        <v>0</v>
      </c>
      <c r="J866" s="19">
        <v>76225</v>
      </c>
      <c r="K866" s="19">
        <v>15130.13</v>
      </c>
      <c r="L866" s="9">
        <f t="shared" si="45"/>
        <v>0.19849301410298459</v>
      </c>
      <c r="M866" s="19">
        <v>15130.13</v>
      </c>
    </row>
    <row r="867" spans="1:13">
      <c r="A867" s="17" t="s">
        <v>265</v>
      </c>
      <c r="B867" s="17" t="s">
        <v>283</v>
      </c>
      <c r="C867" s="2" t="str">
        <f>VLOOKUP(B867,Hoja1!B:C,2,FALSE)</f>
        <v>Mercados, abastos y lonjas</v>
      </c>
      <c r="D867" s="3" t="str">
        <f t="shared" si="43"/>
        <v>1</v>
      </c>
      <c r="E867" s="3" t="str">
        <f t="shared" si="44"/>
        <v>12</v>
      </c>
      <c r="F867" s="17" t="s">
        <v>23</v>
      </c>
      <c r="G867" s="18" t="s">
        <v>24</v>
      </c>
      <c r="H867" s="19">
        <v>181039</v>
      </c>
      <c r="I867" s="19">
        <v>0</v>
      </c>
      <c r="J867" s="19">
        <v>181039</v>
      </c>
      <c r="K867" s="19">
        <v>38411.22</v>
      </c>
      <c r="L867" s="9">
        <f t="shared" si="45"/>
        <v>0.21217096868630517</v>
      </c>
      <c r="M867" s="19">
        <v>38411.22</v>
      </c>
    </row>
    <row r="868" spans="1:13">
      <c r="A868" s="17" t="s">
        <v>265</v>
      </c>
      <c r="B868" s="17" t="s">
        <v>283</v>
      </c>
      <c r="C868" s="2" t="str">
        <f>VLOOKUP(B868,Hoja1!B:C,2,FALSE)</f>
        <v>Mercados, abastos y lonjas</v>
      </c>
      <c r="D868" s="3" t="str">
        <f t="shared" si="43"/>
        <v>1</v>
      </c>
      <c r="E868" s="3" t="str">
        <f t="shared" si="44"/>
        <v>12</v>
      </c>
      <c r="F868" s="17" t="s">
        <v>25</v>
      </c>
      <c r="G868" s="18" t="s">
        <v>26</v>
      </c>
      <c r="H868" s="19">
        <v>15243</v>
      </c>
      <c r="I868" s="19">
        <v>0</v>
      </c>
      <c r="J868" s="19">
        <v>15243</v>
      </c>
      <c r="K868" s="19">
        <v>3865.18</v>
      </c>
      <c r="L868" s="9">
        <f t="shared" si="45"/>
        <v>0.25357081939250803</v>
      </c>
      <c r="M868" s="19">
        <v>3865.18</v>
      </c>
    </row>
    <row r="869" spans="1:13">
      <c r="A869" s="17" t="s">
        <v>265</v>
      </c>
      <c r="B869" s="17" t="s">
        <v>283</v>
      </c>
      <c r="C869" s="2" t="str">
        <f>VLOOKUP(B869,Hoja1!B:C,2,FALSE)</f>
        <v>Mercados, abastos y lonjas</v>
      </c>
      <c r="D869" s="3" t="str">
        <f t="shared" si="43"/>
        <v>1</v>
      </c>
      <c r="E869" s="3" t="str">
        <f t="shared" si="44"/>
        <v>13</v>
      </c>
      <c r="F869" s="17" t="s">
        <v>69</v>
      </c>
      <c r="G869" s="18" t="s">
        <v>11</v>
      </c>
      <c r="H869" s="19">
        <v>279674</v>
      </c>
      <c r="I869" s="19">
        <v>0</v>
      </c>
      <c r="J869" s="19">
        <v>279674</v>
      </c>
      <c r="K869" s="19">
        <v>55793.84</v>
      </c>
      <c r="L869" s="9">
        <f t="shared" si="45"/>
        <v>0.19949598461065382</v>
      </c>
      <c r="M869" s="19">
        <v>55793.84</v>
      </c>
    </row>
    <row r="870" spans="1:13">
      <c r="A870" s="17" t="s">
        <v>265</v>
      </c>
      <c r="B870" s="17" t="s">
        <v>283</v>
      </c>
      <c r="C870" s="2" t="str">
        <f>VLOOKUP(B870,Hoja1!B:C,2,FALSE)</f>
        <v>Mercados, abastos y lonjas</v>
      </c>
      <c r="D870" s="3" t="str">
        <f t="shared" si="43"/>
        <v>1</v>
      </c>
      <c r="E870" s="3" t="str">
        <f t="shared" si="44"/>
        <v>13</v>
      </c>
      <c r="F870" s="17" t="s">
        <v>70</v>
      </c>
      <c r="G870" s="18" t="s">
        <v>71</v>
      </c>
      <c r="H870" s="19">
        <v>13000</v>
      </c>
      <c r="I870" s="19">
        <v>0</v>
      </c>
      <c r="J870" s="19">
        <v>13000</v>
      </c>
      <c r="K870" s="19">
        <v>833.44</v>
      </c>
      <c r="L870" s="9">
        <f t="shared" si="45"/>
        <v>6.4110769230769235E-2</v>
      </c>
      <c r="M870" s="19">
        <v>833.44</v>
      </c>
    </row>
    <row r="871" spans="1:13">
      <c r="A871" s="17" t="s">
        <v>265</v>
      </c>
      <c r="B871" s="17" t="s">
        <v>283</v>
      </c>
      <c r="C871" s="2" t="str">
        <f>VLOOKUP(B871,Hoja1!B:C,2,FALSE)</f>
        <v>Mercados, abastos y lonjas</v>
      </c>
      <c r="D871" s="3" t="str">
        <f t="shared" si="43"/>
        <v>1</v>
      </c>
      <c r="E871" s="3" t="str">
        <f t="shared" si="44"/>
        <v>13</v>
      </c>
      <c r="F871" s="17" t="s">
        <v>72</v>
      </c>
      <c r="G871" s="18" t="s">
        <v>13</v>
      </c>
      <c r="H871" s="19">
        <v>265249</v>
      </c>
      <c r="I871" s="19">
        <v>0</v>
      </c>
      <c r="J871" s="19">
        <v>265249</v>
      </c>
      <c r="K871" s="19">
        <v>56660.83</v>
      </c>
      <c r="L871" s="9">
        <f t="shared" si="45"/>
        <v>0.21361373652681068</v>
      </c>
      <c r="M871" s="19">
        <v>56660.83</v>
      </c>
    </row>
    <row r="872" spans="1:13">
      <c r="A872" s="17" t="s">
        <v>265</v>
      </c>
      <c r="B872" s="17" t="s">
        <v>283</v>
      </c>
      <c r="C872" s="2" t="str">
        <f>VLOOKUP(B872,Hoja1!B:C,2,FALSE)</f>
        <v>Mercados, abastos y lonjas</v>
      </c>
      <c r="D872" s="3" t="str">
        <f t="shared" si="43"/>
        <v>2</v>
      </c>
      <c r="E872" s="3" t="str">
        <f t="shared" si="44"/>
        <v>20</v>
      </c>
      <c r="F872" s="17" t="s">
        <v>180</v>
      </c>
      <c r="G872" s="18" t="s">
        <v>181</v>
      </c>
      <c r="H872" s="19">
        <v>10000</v>
      </c>
      <c r="I872" s="19">
        <v>0</v>
      </c>
      <c r="J872" s="19">
        <v>10000</v>
      </c>
      <c r="K872" s="19">
        <v>2189.94</v>
      </c>
      <c r="L872" s="9">
        <f t="shared" si="45"/>
        <v>0.21899399999999999</v>
      </c>
      <c r="M872" s="19">
        <v>2189.94</v>
      </c>
    </row>
    <row r="873" spans="1:13">
      <c r="A873" s="17" t="s">
        <v>265</v>
      </c>
      <c r="B873" s="17" t="s">
        <v>283</v>
      </c>
      <c r="C873" s="2" t="str">
        <f>VLOOKUP(B873,Hoja1!B:C,2,FALSE)</f>
        <v>Mercados, abastos y lonjas</v>
      </c>
      <c r="D873" s="3" t="str">
        <f t="shared" si="43"/>
        <v>2</v>
      </c>
      <c r="E873" s="3" t="str">
        <f t="shared" si="44"/>
        <v>20</v>
      </c>
      <c r="F873" s="17" t="s">
        <v>54</v>
      </c>
      <c r="G873" s="18" t="s">
        <v>55</v>
      </c>
      <c r="H873" s="19">
        <v>3000</v>
      </c>
      <c r="I873" s="19">
        <v>0</v>
      </c>
      <c r="J873" s="19">
        <v>3000</v>
      </c>
      <c r="K873" s="19">
        <v>0</v>
      </c>
      <c r="L873" s="9">
        <f t="shared" si="45"/>
        <v>0</v>
      </c>
      <c r="M873" s="19">
        <v>0</v>
      </c>
    </row>
    <row r="874" spans="1:13">
      <c r="A874" s="17" t="s">
        <v>265</v>
      </c>
      <c r="B874" s="17" t="s">
        <v>283</v>
      </c>
      <c r="C874" s="2" t="str">
        <f>VLOOKUP(B874,Hoja1!B:C,2,FALSE)</f>
        <v>Mercados, abastos y lonjas</v>
      </c>
      <c r="D874" s="3" t="str">
        <f t="shared" si="43"/>
        <v>2</v>
      </c>
      <c r="E874" s="3" t="str">
        <f t="shared" si="44"/>
        <v>21</v>
      </c>
      <c r="F874" s="17" t="s">
        <v>56</v>
      </c>
      <c r="G874" s="18" t="s">
        <v>57</v>
      </c>
      <c r="H874" s="19">
        <v>3000</v>
      </c>
      <c r="I874" s="19">
        <v>0</v>
      </c>
      <c r="J874" s="19">
        <v>3000</v>
      </c>
      <c r="K874" s="19">
        <v>1678.37</v>
      </c>
      <c r="L874" s="9">
        <f t="shared" si="45"/>
        <v>0.5594566666666666</v>
      </c>
      <c r="M874" s="19">
        <v>1678.37</v>
      </c>
    </row>
    <row r="875" spans="1:13">
      <c r="A875" s="17" t="s">
        <v>265</v>
      </c>
      <c r="B875" s="17" t="s">
        <v>283</v>
      </c>
      <c r="C875" s="2" t="str">
        <f>VLOOKUP(B875,Hoja1!B:C,2,FALSE)</f>
        <v>Mercados, abastos y lonjas</v>
      </c>
      <c r="D875" s="3" t="str">
        <f t="shared" si="43"/>
        <v>2</v>
      </c>
      <c r="E875" s="3" t="str">
        <f t="shared" si="44"/>
        <v>22</v>
      </c>
      <c r="F875" s="17" t="s">
        <v>92</v>
      </c>
      <c r="G875" s="18" t="s">
        <v>93</v>
      </c>
      <c r="H875" s="19">
        <v>10000</v>
      </c>
      <c r="I875" s="19">
        <v>0</v>
      </c>
      <c r="J875" s="19">
        <v>10000</v>
      </c>
      <c r="K875" s="19">
        <v>3231.76</v>
      </c>
      <c r="L875" s="9">
        <f t="shared" si="45"/>
        <v>0.32317600000000002</v>
      </c>
      <c r="M875" s="19">
        <v>3231.76</v>
      </c>
    </row>
    <row r="876" spans="1:13">
      <c r="A876" s="17" t="s">
        <v>265</v>
      </c>
      <c r="B876" s="17" t="s">
        <v>283</v>
      </c>
      <c r="C876" s="2" t="str">
        <f>VLOOKUP(B876,Hoja1!B:C,2,FALSE)</f>
        <v>Mercados, abastos y lonjas</v>
      </c>
      <c r="D876" s="3" t="str">
        <f t="shared" si="43"/>
        <v>2</v>
      </c>
      <c r="E876" s="3" t="str">
        <f t="shared" si="44"/>
        <v>22</v>
      </c>
      <c r="F876" s="17" t="s">
        <v>144</v>
      </c>
      <c r="G876" s="18" t="s">
        <v>145</v>
      </c>
      <c r="H876" s="19">
        <v>2040</v>
      </c>
      <c r="I876" s="19">
        <v>0</v>
      </c>
      <c r="J876" s="19">
        <v>2040</v>
      </c>
      <c r="K876" s="19">
        <v>605.65</v>
      </c>
      <c r="L876" s="9">
        <f t="shared" si="45"/>
        <v>0.29688725490196077</v>
      </c>
      <c r="M876" s="19">
        <v>605.65</v>
      </c>
    </row>
    <row r="877" spans="1:13">
      <c r="A877" s="17" t="s">
        <v>265</v>
      </c>
      <c r="B877" s="17" t="s">
        <v>283</v>
      </c>
      <c r="C877" s="2" t="str">
        <f>VLOOKUP(B877,Hoja1!B:C,2,FALSE)</f>
        <v>Mercados, abastos y lonjas</v>
      </c>
      <c r="D877" s="3" t="str">
        <f t="shared" si="43"/>
        <v>2</v>
      </c>
      <c r="E877" s="3" t="str">
        <f t="shared" si="44"/>
        <v>22</v>
      </c>
      <c r="F877" s="17" t="s">
        <v>81</v>
      </c>
      <c r="G877" s="18" t="s">
        <v>82</v>
      </c>
      <c r="H877" s="19">
        <v>11600</v>
      </c>
      <c r="I877" s="19">
        <v>0</v>
      </c>
      <c r="J877" s="19">
        <v>11600</v>
      </c>
      <c r="K877" s="19">
        <v>0</v>
      </c>
      <c r="L877" s="9">
        <f t="shared" si="45"/>
        <v>0</v>
      </c>
      <c r="M877" s="19">
        <v>0</v>
      </c>
    </row>
    <row r="878" spans="1:13">
      <c r="A878" s="17" t="s">
        <v>265</v>
      </c>
      <c r="B878" s="17" t="s">
        <v>283</v>
      </c>
      <c r="C878" s="2" t="str">
        <f>VLOOKUP(B878,Hoja1!B:C,2,FALSE)</f>
        <v>Mercados, abastos y lonjas</v>
      </c>
      <c r="D878" s="3" t="str">
        <f t="shared" si="43"/>
        <v>2</v>
      </c>
      <c r="E878" s="3" t="str">
        <f t="shared" si="44"/>
        <v>22</v>
      </c>
      <c r="F878" s="17" t="s">
        <v>85</v>
      </c>
      <c r="G878" s="18" t="s">
        <v>86</v>
      </c>
      <c r="H878" s="19">
        <v>1020</v>
      </c>
      <c r="I878" s="19">
        <v>0</v>
      </c>
      <c r="J878" s="19">
        <v>1020</v>
      </c>
      <c r="K878" s="19">
        <v>59.19</v>
      </c>
      <c r="L878" s="9">
        <f t="shared" si="45"/>
        <v>5.8029411764705878E-2</v>
      </c>
      <c r="M878" s="19">
        <v>59.19</v>
      </c>
    </row>
    <row r="879" spans="1:13">
      <c r="A879" s="17" t="s">
        <v>265</v>
      </c>
      <c r="B879" s="17" t="s">
        <v>283</v>
      </c>
      <c r="C879" s="2" t="str">
        <f>VLOOKUP(B879,Hoja1!B:C,2,FALSE)</f>
        <v>Mercados, abastos y lonjas</v>
      </c>
      <c r="D879" s="3" t="str">
        <f t="shared" si="43"/>
        <v>2</v>
      </c>
      <c r="E879" s="3" t="str">
        <f t="shared" si="44"/>
        <v>22</v>
      </c>
      <c r="F879" s="17" t="s">
        <v>87</v>
      </c>
      <c r="G879" s="18" t="s">
        <v>88</v>
      </c>
      <c r="H879" s="19">
        <v>15000</v>
      </c>
      <c r="I879" s="19">
        <v>0</v>
      </c>
      <c r="J879" s="19">
        <v>15000</v>
      </c>
      <c r="K879" s="19">
        <v>3993</v>
      </c>
      <c r="L879" s="9">
        <f t="shared" si="45"/>
        <v>0.26619999999999999</v>
      </c>
      <c r="M879" s="19">
        <v>0</v>
      </c>
    </row>
    <row r="880" spans="1:13">
      <c r="A880" s="17" t="s">
        <v>265</v>
      </c>
      <c r="B880" s="17" t="s">
        <v>283</v>
      </c>
      <c r="C880" s="2" t="str">
        <f>VLOOKUP(B880,Hoja1!B:C,2,FALSE)</f>
        <v>Mercados, abastos y lonjas</v>
      </c>
      <c r="D880" s="3" t="str">
        <f t="shared" si="43"/>
        <v>2</v>
      </c>
      <c r="E880" s="3" t="str">
        <f t="shared" si="44"/>
        <v>22</v>
      </c>
      <c r="F880" s="17" t="s">
        <v>89</v>
      </c>
      <c r="G880" s="18" t="s">
        <v>90</v>
      </c>
      <c r="H880" s="19">
        <v>20000</v>
      </c>
      <c r="I880" s="19">
        <v>0</v>
      </c>
      <c r="J880" s="19">
        <v>20000</v>
      </c>
      <c r="K880" s="19">
        <v>4000</v>
      </c>
      <c r="L880" s="9">
        <f t="shared" si="45"/>
        <v>0.2</v>
      </c>
      <c r="M880" s="19">
        <v>4000</v>
      </c>
    </row>
    <row r="881" spans="1:13">
      <c r="A881" s="17" t="s">
        <v>265</v>
      </c>
      <c r="B881" s="17" t="s">
        <v>283</v>
      </c>
      <c r="C881" s="2" t="str">
        <f>VLOOKUP(B881,Hoja1!B:C,2,FALSE)</f>
        <v>Mercados, abastos y lonjas</v>
      </c>
      <c r="D881" s="3" t="str">
        <f t="shared" si="43"/>
        <v>2</v>
      </c>
      <c r="E881" s="3" t="str">
        <f t="shared" si="44"/>
        <v>22</v>
      </c>
      <c r="F881" s="17" t="s">
        <v>62</v>
      </c>
      <c r="G881" s="18" t="s">
        <v>63</v>
      </c>
      <c r="H881" s="19">
        <v>100000</v>
      </c>
      <c r="I881" s="19">
        <v>0</v>
      </c>
      <c r="J881" s="19">
        <v>100000</v>
      </c>
      <c r="K881" s="19">
        <v>33601.07</v>
      </c>
      <c r="L881" s="9">
        <f t="shared" si="45"/>
        <v>0.3360107</v>
      </c>
      <c r="M881" s="19">
        <v>33601.07</v>
      </c>
    </row>
    <row r="882" spans="1:13">
      <c r="A882" s="17" t="s">
        <v>265</v>
      </c>
      <c r="B882" s="17" t="s">
        <v>283</v>
      </c>
      <c r="C882" s="2" t="str">
        <f>VLOOKUP(B882,Hoja1!B:C,2,FALSE)</f>
        <v>Mercados, abastos y lonjas</v>
      </c>
      <c r="D882" s="3" t="str">
        <f t="shared" si="43"/>
        <v>2</v>
      </c>
      <c r="E882" s="3" t="str">
        <f t="shared" si="44"/>
        <v>22</v>
      </c>
      <c r="F882" s="17" t="s">
        <v>146</v>
      </c>
      <c r="G882" s="18" t="s">
        <v>147</v>
      </c>
      <c r="H882" s="19">
        <v>4500</v>
      </c>
      <c r="I882" s="19">
        <v>0</v>
      </c>
      <c r="J882" s="19">
        <v>4500</v>
      </c>
      <c r="K882" s="19">
        <v>1192.77</v>
      </c>
      <c r="L882" s="9">
        <f t="shared" si="45"/>
        <v>0.26506000000000002</v>
      </c>
      <c r="M882" s="19">
        <v>1192.77</v>
      </c>
    </row>
    <row r="883" spans="1:13">
      <c r="A883" s="17" t="s">
        <v>265</v>
      </c>
      <c r="B883" s="17" t="s">
        <v>283</v>
      </c>
      <c r="C883" s="2" t="str">
        <f>VLOOKUP(B883,Hoja1!B:C,2,FALSE)</f>
        <v>Mercados, abastos y lonjas</v>
      </c>
      <c r="D883" s="3" t="str">
        <f t="shared" si="43"/>
        <v>4</v>
      </c>
      <c r="E883" s="3" t="str">
        <f t="shared" si="44"/>
        <v>48</v>
      </c>
      <c r="F883" s="17" t="s">
        <v>45</v>
      </c>
      <c r="G883" s="18" t="s">
        <v>46</v>
      </c>
      <c r="H883" s="19">
        <v>6300</v>
      </c>
      <c r="I883" s="19">
        <v>0</v>
      </c>
      <c r="J883" s="19">
        <v>6300</v>
      </c>
      <c r="K883" s="19">
        <v>0</v>
      </c>
      <c r="L883" s="9">
        <f t="shared" si="45"/>
        <v>0</v>
      </c>
      <c r="M883" s="19">
        <v>0</v>
      </c>
    </row>
    <row r="884" spans="1:13">
      <c r="A884" s="17" t="s">
        <v>265</v>
      </c>
      <c r="B884" s="17" t="s">
        <v>283</v>
      </c>
      <c r="C884" s="2" t="str">
        <f>VLOOKUP(B884,Hoja1!B:C,2,FALSE)</f>
        <v>Mercados, abastos y lonjas</v>
      </c>
      <c r="D884" s="3" t="str">
        <f t="shared" si="43"/>
        <v>6</v>
      </c>
      <c r="E884" s="3" t="str">
        <f t="shared" si="44"/>
        <v>63</v>
      </c>
      <c r="F884" s="17" t="s">
        <v>129</v>
      </c>
      <c r="G884" s="18" t="s">
        <v>128</v>
      </c>
      <c r="H884" s="19">
        <v>0</v>
      </c>
      <c r="I884" s="19">
        <v>911.63</v>
      </c>
      <c r="J884" s="19">
        <v>911.63</v>
      </c>
      <c r="K884" s="19">
        <v>910.48</v>
      </c>
      <c r="L884" s="9">
        <f t="shared" si="45"/>
        <v>0.99873852330441082</v>
      </c>
      <c r="M884" s="19">
        <v>910.48</v>
      </c>
    </row>
    <row r="885" spans="1:13">
      <c r="A885" s="17" t="s">
        <v>265</v>
      </c>
      <c r="B885" s="17" t="s">
        <v>286</v>
      </c>
      <c r="C885" s="2" t="str">
        <f>VLOOKUP(B885,Hoja1!B:C,2,FALSE)</f>
        <v>Patrimonio I.F.S. Area 07</v>
      </c>
      <c r="D885" s="3" t="str">
        <f t="shared" si="43"/>
        <v>6</v>
      </c>
      <c r="E885" s="3" t="str">
        <f t="shared" si="44"/>
        <v>63</v>
      </c>
      <c r="F885" s="17" t="s">
        <v>129</v>
      </c>
      <c r="G885" s="18" t="s">
        <v>128</v>
      </c>
      <c r="H885" s="19">
        <v>0</v>
      </c>
      <c r="I885" s="19">
        <v>97410.37</v>
      </c>
      <c r="J885" s="19">
        <v>97410.37</v>
      </c>
      <c r="K885" s="19">
        <v>47989.54</v>
      </c>
      <c r="L885" s="9">
        <f t="shared" si="45"/>
        <v>0.49265329759039006</v>
      </c>
      <c r="M885" s="19">
        <v>47989.54</v>
      </c>
    </row>
    <row r="886" spans="1:13">
      <c r="A886" s="17" t="s">
        <v>287</v>
      </c>
      <c r="B886" s="17" t="s">
        <v>288</v>
      </c>
      <c r="C886" s="2" t="str">
        <f>VLOOKUP(B886,Hoja1!B:C,2,FALSE)</f>
        <v>Dirección del Área de Seguridad</v>
      </c>
      <c r="D886" s="3" t="str">
        <f t="shared" si="43"/>
        <v>1</v>
      </c>
      <c r="E886" s="3" t="str">
        <f t="shared" si="44"/>
        <v>12</v>
      </c>
      <c r="F886" s="17" t="s">
        <v>48</v>
      </c>
      <c r="G886" s="18" t="s">
        <v>49</v>
      </c>
      <c r="H886" s="19">
        <v>103770</v>
      </c>
      <c r="I886" s="19">
        <v>0</v>
      </c>
      <c r="J886" s="19">
        <v>103770</v>
      </c>
      <c r="K886" s="19">
        <v>30468.080000000002</v>
      </c>
      <c r="L886" s="9">
        <f t="shared" si="45"/>
        <v>0.29361164112942084</v>
      </c>
      <c r="M886" s="19">
        <v>30468.080000000002</v>
      </c>
    </row>
    <row r="887" spans="1:13">
      <c r="A887" s="17" t="s">
        <v>287</v>
      </c>
      <c r="B887" s="17" t="s">
        <v>288</v>
      </c>
      <c r="C887" s="2" t="str">
        <f>VLOOKUP(B887,Hoja1!B:C,2,FALSE)</f>
        <v>Dirección del Área de Seguridad</v>
      </c>
      <c r="D887" s="3" t="str">
        <f t="shared" si="43"/>
        <v>1</v>
      </c>
      <c r="E887" s="3" t="str">
        <f t="shared" si="44"/>
        <v>12</v>
      </c>
      <c r="F887" s="17" t="s">
        <v>17</v>
      </c>
      <c r="G887" s="18" t="s">
        <v>18</v>
      </c>
      <c r="H887" s="19">
        <v>19968</v>
      </c>
      <c r="I887" s="19">
        <v>0</v>
      </c>
      <c r="J887" s="19">
        <v>19968</v>
      </c>
      <c r="K887" s="19">
        <v>5817.84</v>
      </c>
      <c r="L887" s="9">
        <f t="shared" si="45"/>
        <v>0.29135817307692308</v>
      </c>
      <c r="M887" s="19">
        <v>5817.84</v>
      </c>
    </row>
    <row r="888" spans="1:13">
      <c r="A888" s="17" t="s">
        <v>287</v>
      </c>
      <c r="B888" s="17" t="s">
        <v>288</v>
      </c>
      <c r="C888" s="2" t="str">
        <f>VLOOKUP(B888,Hoja1!B:C,2,FALSE)</f>
        <v>Dirección del Área de Seguridad</v>
      </c>
      <c r="D888" s="3" t="str">
        <f t="shared" si="43"/>
        <v>1</v>
      </c>
      <c r="E888" s="3" t="str">
        <f t="shared" si="44"/>
        <v>12</v>
      </c>
      <c r="F888" s="17" t="s">
        <v>52</v>
      </c>
      <c r="G888" s="18" t="s">
        <v>53</v>
      </c>
      <c r="H888" s="19">
        <v>25387</v>
      </c>
      <c r="I888" s="19">
        <v>0</v>
      </c>
      <c r="J888" s="19">
        <v>25387</v>
      </c>
      <c r="K888" s="19">
        <v>6798.98</v>
      </c>
      <c r="L888" s="9">
        <f t="shared" si="45"/>
        <v>0.26781344782762828</v>
      </c>
      <c r="M888" s="19">
        <v>6798.98</v>
      </c>
    </row>
    <row r="889" spans="1:13">
      <c r="A889" s="17" t="s">
        <v>287</v>
      </c>
      <c r="B889" s="17" t="s">
        <v>288</v>
      </c>
      <c r="C889" s="2" t="str">
        <f>VLOOKUP(B889,Hoja1!B:C,2,FALSE)</f>
        <v>Dirección del Área de Seguridad</v>
      </c>
      <c r="D889" s="3" t="str">
        <f t="shared" si="43"/>
        <v>1</v>
      </c>
      <c r="E889" s="3" t="str">
        <f t="shared" si="44"/>
        <v>12</v>
      </c>
      <c r="F889" s="17" t="s">
        <v>19</v>
      </c>
      <c r="G889" s="18" t="s">
        <v>20</v>
      </c>
      <c r="H889" s="19">
        <v>37305</v>
      </c>
      <c r="I889" s="19">
        <v>0</v>
      </c>
      <c r="J889" s="19">
        <v>37305</v>
      </c>
      <c r="K889" s="19">
        <v>11268.82</v>
      </c>
      <c r="L889" s="9">
        <f t="shared" si="45"/>
        <v>0.30207264441763837</v>
      </c>
      <c r="M889" s="19">
        <v>11268.82</v>
      </c>
    </row>
    <row r="890" spans="1:13">
      <c r="A890" s="17" t="s">
        <v>287</v>
      </c>
      <c r="B890" s="17" t="s">
        <v>288</v>
      </c>
      <c r="C890" s="2" t="str">
        <f>VLOOKUP(B890,Hoja1!B:C,2,FALSE)</f>
        <v>Dirección del Área de Seguridad</v>
      </c>
      <c r="D890" s="3" t="str">
        <f t="shared" si="43"/>
        <v>1</v>
      </c>
      <c r="E890" s="3" t="str">
        <f t="shared" si="44"/>
        <v>12</v>
      </c>
      <c r="F890" s="17" t="s">
        <v>21</v>
      </c>
      <c r="G890" s="18" t="s">
        <v>22</v>
      </c>
      <c r="H890" s="19">
        <v>105193</v>
      </c>
      <c r="I890" s="19">
        <v>0</v>
      </c>
      <c r="J890" s="19">
        <v>105193</v>
      </c>
      <c r="K890" s="19">
        <v>29406.98</v>
      </c>
      <c r="L890" s="9">
        <f t="shared" si="45"/>
        <v>0.27955263182911411</v>
      </c>
      <c r="M890" s="19">
        <v>29406.98</v>
      </c>
    </row>
    <row r="891" spans="1:13">
      <c r="A891" s="17" t="s">
        <v>287</v>
      </c>
      <c r="B891" s="17" t="s">
        <v>288</v>
      </c>
      <c r="C891" s="2" t="str">
        <f>VLOOKUP(B891,Hoja1!B:C,2,FALSE)</f>
        <v>Dirección del Área de Seguridad</v>
      </c>
      <c r="D891" s="3" t="str">
        <f t="shared" si="43"/>
        <v>1</v>
      </c>
      <c r="E891" s="3" t="str">
        <f t="shared" si="44"/>
        <v>12</v>
      </c>
      <c r="F891" s="17" t="s">
        <v>23</v>
      </c>
      <c r="G891" s="18" t="s">
        <v>24</v>
      </c>
      <c r="H891" s="19">
        <v>252100</v>
      </c>
      <c r="I891" s="19">
        <v>0</v>
      </c>
      <c r="J891" s="19">
        <v>252100</v>
      </c>
      <c r="K891" s="19">
        <v>70482.94</v>
      </c>
      <c r="L891" s="9">
        <f t="shared" si="45"/>
        <v>0.27958326061086869</v>
      </c>
      <c r="M891" s="19">
        <v>70482.94</v>
      </c>
    </row>
    <row r="892" spans="1:13">
      <c r="A892" s="17" t="s">
        <v>287</v>
      </c>
      <c r="B892" s="17" t="s">
        <v>288</v>
      </c>
      <c r="C892" s="2" t="str">
        <f>VLOOKUP(B892,Hoja1!B:C,2,FALSE)</f>
        <v>Dirección del Área de Seguridad</v>
      </c>
      <c r="D892" s="3" t="str">
        <f t="shared" si="43"/>
        <v>1</v>
      </c>
      <c r="E892" s="3" t="str">
        <f t="shared" si="44"/>
        <v>12</v>
      </c>
      <c r="F892" s="17" t="s">
        <v>25</v>
      </c>
      <c r="G892" s="18" t="s">
        <v>26</v>
      </c>
      <c r="H892" s="19">
        <v>20074</v>
      </c>
      <c r="I892" s="19">
        <v>0</v>
      </c>
      <c r="J892" s="19">
        <v>20074</v>
      </c>
      <c r="K892" s="19">
        <v>5552.81</v>
      </c>
      <c r="L892" s="9">
        <f t="shared" si="45"/>
        <v>0.27661701703696323</v>
      </c>
      <c r="M892" s="19">
        <v>5552.81</v>
      </c>
    </row>
    <row r="893" spans="1:13">
      <c r="A893" s="17" t="s">
        <v>287</v>
      </c>
      <c r="B893" s="17" t="s">
        <v>288</v>
      </c>
      <c r="C893" s="2" t="str">
        <f>VLOOKUP(B893,Hoja1!B:C,2,FALSE)</f>
        <v>Dirección del Área de Seguridad</v>
      </c>
      <c r="D893" s="3" t="str">
        <f t="shared" si="43"/>
        <v>2</v>
      </c>
      <c r="E893" s="3" t="str">
        <f t="shared" si="44"/>
        <v>20</v>
      </c>
      <c r="F893" s="17" t="s">
        <v>54</v>
      </c>
      <c r="G893" s="18" t="s">
        <v>55</v>
      </c>
      <c r="H893" s="19">
        <v>4000</v>
      </c>
      <c r="I893" s="19">
        <v>0</v>
      </c>
      <c r="J893" s="19">
        <v>4000</v>
      </c>
      <c r="K893" s="19">
        <v>308.55</v>
      </c>
      <c r="L893" s="9">
        <f t="shared" si="45"/>
        <v>7.7137499999999998E-2</v>
      </c>
      <c r="M893" s="19">
        <v>205.7</v>
      </c>
    </row>
    <row r="894" spans="1:13">
      <c r="A894" s="17" t="s">
        <v>287</v>
      </c>
      <c r="B894" s="17" t="s">
        <v>288</v>
      </c>
      <c r="C894" s="2" t="str">
        <f>VLOOKUP(B894,Hoja1!B:C,2,FALSE)</f>
        <v>Dirección del Área de Seguridad</v>
      </c>
      <c r="D894" s="3" t="str">
        <f t="shared" si="43"/>
        <v>2</v>
      </c>
      <c r="E894" s="3" t="str">
        <f t="shared" si="44"/>
        <v>21</v>
      </c>
      <c r="F894" s="17" t="s">
        <v>56</v>
      </c>
      <c r="G894" s="18" t="s">
        <v>57</v>
      </c>
      <c r="H894" s="19">
        <v>4000</v>
      </c>
      <c r="I894" s="19">
        <v>0</v>
      </c>
      <c r="J894" s="19">
        <v>4000</v>
      </c>
      <c r="K894" s="19">
        <v>1346.58</v>
      </c>
      <c r="L894" s="9">
        <f t="shared" si="45"/>
        <v>0.33664499999999997</v>
      </c>
      <c r="M894" s="19">
        <v>1346.58</v>
      </c>
    </row>
    <row r="895" spans="1:13">
      <c r="A895" s="17" t="s">
        <v>287</v>
      </c>
      <c r="B895" s="17" t="s">
        <v>288</v>
      </c>
      <c r="C895" s="2" t="str">
        <f>VLOOKUP(B895,Hoja1!B:C,2,FALSE)</f>
        <v>Dirección del Área de Seguridad</v>
      </c>
      <c r="D895" s="3" t="str">
        <f t="shared" si="43"/>
        <v>2</v>
      </c>
      <c r="E895" s="3" t="str">
        <f t="shared" si="44"/>
        <v>22</v>
      </c>
      <c r="F895" s="17" t="s">
        <v>87</v>
      </c>
      <c r="G895" s="18" t="s">
        <v>88</v>
      </c>
      <c r="H895" s="19">
        <v>1000</v>
      </c>
      <c r="I895" s="19">
        <v>0</v>
      </c>
      <c r="J895" s="19">
        <v>1000</v>
      </c>
      <c r="K895" s="19">
        <v>26.4</v>
      </c>
      <c r="L895" s="9">
        <f t="shared" si="45"/>
        <v>2.64E-2</v>
      </c>
      <c r="M895" s="19">
        <v>26.4</v>
      </c>
    </row>
    <row r="896" spans="1:13">
      <c r="A896" s="17" t="s">
        <v>287</v>
      </c>
      <c r="B896" s="17" t="s">
        <v>288</v>
      </c>
      <c r="C896" s="2" t="str">
        <f>VLOOKUP(B896,Hoja1!B:C,2,FALSE)</f>
        <v>Dirección del Área de Seguridad</v>
      </c>
      <c r="D896" s="3" t="str">
        <f t="shared" si="43"/>
        <v>2</v>
      </c>
      <c r="E896" s="3" t="str">
        <f t="shared" si="44"/>
        <v>23</v>
      </c>
      <c r="F896" s="17" t="s">
        <v>39</v>
      </c>
      <c r="G896" s="18" t="s">
        <v>40</v>
      </c>
      <c r="H896" s="19">
        <v>500</v>
      </c>
      <c r="I896" s="19">
        <v>0</v>
      </c>
      <c r="J896" s="19">
        <v>500</v>
      </c>
      <c r="K896" s="19">
        <v>0</v>
      </c>
      <c r="L896" s="9">
        <f t="shared" si="45"/>
        <v>0</v>
      </c>
      <c r="M896" s="19">
        <v>0</v>
      </c>
    </row>
    <row r="897" spans="1:13">
      <c r="A897" s="17" t="s">
        <v>287</v>
      </c>
      <c r="B897" s="17" t="s">
        <v>288</v>
      </c>
      <c r="C897" s="2" t="str">
        <f>VLOOKUP(B897,Hoja1!B:C,2,FALSE)</f>
        <v>Dirección del Área de Seguridad</v>
      </c>
      <c r="D897" s="3" t="str">
        <f t="shared" si="43"/>
        <v>2</v>
      </c>
      <c r="E897" s="3" t="str">
        <f t="shared" si="44"/>
        <v>23</v>
      </c>
      <c r="F897" s="17" t="s">
        <v>43</v>
      </c>
      <c r="G897" s="18" t="s">
        <v>44</v>
      </c>
      <c r="H897" s="19">
        <v>500</v>
      </c>
      <c r="I897" s="19">
        <v>0</v>
      </c>
      <c r="J897" s="19">
        <v>500</v>
      </c>
      <c r="K897" s="19">
        <v>0</v>
      </c>
      <c r="L897" s="9">
        <f t="shared" si="45"/>
        <v>0</v>
      </c>
      <c r="M897" s="19">
        <v>0</v>
      </c>
    </row>
    <row r="898" spans="1:13">
      <c r="A898" s="17" t="s">
        <v>287</v>
      </c>
      <c r="B898" s="17" t="s">
        <v>288</v>
      </c>
      <c r="C898" s="2" t="str">
        <f>VLOOKUP(B898,Hoja1!B:C,2,FALSE)</f>
        <v>Dirección del Área de Seguridad</v>
      </c>
      <c r="D898" s="3" t="str">
        <f t="shared" si="43"/>
        <v>8</v>
      </c>
      <c r="E898" s="3" t="str">
        <f t="shared" si="44"/>
        <v>83</v>
      </c>
      <c r="F898" s="17" t="s">
        <v>116</v>
      </c>
      <c r="G898" s="18" t="s">
        <v>416</v>
      </c>
      <c r="H898" s="19">
        <v>15000</v>
      </c>
      <c r="I898" s="19">
        <v>0</v>
      </c>
      <c r="J898" s="19">
        <v>15000</v>
      </c>
      <c r="K898" s="19">
        <v>2118.42</v>
      </c>
      <c r="L898" s="9">
        <f t="shared" si="45"/>
        <v>0.14122799999999999</v>
      </c>
      <c r="M898" s="19">
        <v>1148.48</v>
      </c>
    </row>
    <row r="899" spans="1:13">
      <c r="A899" s="17" t="s">
        <v>287</v>
      </c>
      <c r="B899" s="17" t="s">
        <v>289</v>
      </c>
      <c r="C899" s="2" t="str">
        <f>VLOOKUP(B899,Hoja1!B:C,2,FALSE)</f>
        <v>Policía Municipal</v>
      </c>
      <c r="D899" s="3" t="str">
        <f t="shared" ref="D899:D959" si="48">LEFT(F899,1)</f>
        <v>1</v>
      </c>
      <c r="E899" s="3" t="str">
        <f t="shared" ref="E899:E959" si="49">LEFT(F899,2)</f>
        <v>12</v>
      </c>
      <c r="F899" s="17" t="s">
        <v>48</v>
      </c>
      <c r="G899" s="18" t="s">
        <v>49</v>
      </c>
      <c r="H899" s="19">
        <v>88945</v>
      </c>
      <c r="I899" s="19">
        <v>0</v>
      </c>
      <c r="J899" s="19">
        <v>88945</v>
      </c>
      <c r="K899" s="19">
        <v>17922.400000000001</v>
      </c>
      <c r="L899" s="9">
        <f t="shared" ref="L899:L962" si="50">IF(J899=0," ",K899/J899)</f>
        <v>0.20149980324919897</v>
      </c>
      <c r="M899" s="19">
        <v>17922.400000000001</v>
      </c>
    </row>
    <row r="900" spans="1:13">
      <c r="A900" s="17" t="s">
        <v>287</v>
      </c>
      <c r="B900" s="17" t="s">
        <v>289</v>
      </c>
      <c r="C900" s="2" t="str">
        <f>VLOOKUP(B900,Hoja1!B:C,2,FALSE)</f>
        <v>Policía Municipal</v>
      </c>
      <c r="D900" s="3" t="str">
        <f t="shared" si="48"/>
        <v>1</v>
      </c>
      <c r="E900" s="3" t="str">
        <f t="shared" si="49"/>
        <v>12</v>
      </c>
      <c r="F900" s="17" t="s">
        <v>50</v>
      </c>
      <c r="G900" s="18" t="s">
        <v>51</v>
      </c>
      <c r="H900" s="19">
        <v>199111</v>
      </c>
      <c r="I900" s="19">
        <v>0</v>
      </c>
      <c r="J900" s="19">
        <v>199111</v>
      </c>
      <c r="K900" s="19">
        <v>56840.84</v>
      </c>
      <c r="L900" s="9">
        <f t="shared" si="50"/>
        <v>0.28547312805420089</v>
      </c>
      <c r="M900" s="19">
        <v>56840.84</v>
      </c>
    </row>
    <row r="901" spans="1:13">
      <c r="A901" s="17" t="s">
        <v>287</v>
      </c>
      <c r="B901" s="17" t="s">
        <v>289</v>
      </c>
      <c r="C901" s="2" t="str">
        <f>VLOOKUP(B901,Hoja1!B:C,2,FALSE)</f>
        <v>Policía Municipal</v>
      </c>
      <c r="D901" s="3" t="str">
        <f t="shared" si="48"/>
        <v>1</v>
      </c>
      <c r="E901" s="3" t="str">
        <f t="shared" si="49"/>
        <v>12</v>
      </c>
      <c r="F901" s="17" t="s">
        <v>17</v>
      </c>
      <c r="G901" s="18" t="s">
        <v>18</v>
      </c>
      <c r="H901" s="19">
        <v>5034635</v>
      </c>
      <c r="I901" s="19">
        <v>0</v>
      </c>
      <c r="J901" s="19">
        <v>5034635</v>
      </c>
      <c r="K901" s="19">
        <v>1216283.3600000001</v>
      </c>
      <c r="L901" s="9">
        <f t="shared" si="50"/>
        <v>0.24158322500042209</v>
      </c>
      <c r="M901" s="19">
        <v>1216283.3600000001</v>
      </c>
    </row>
    <row r="902" spans="1:13">
      <c r="A902" s="17" t="s">
        <v>287</v>
      </c>
      <c r="B902" s="17" t="s">
        <v>289</v>
      </c>
      <c r="C902" s="2" t="str">
        <f>VLOOKUP(B902,Hoja1!B:C,2,FALSE)</f>
        <v>Policía Municipal</v>
      </c>
      <c r="D902" s="3" t="str">
        <f t="shared" si="48"/>
        <v>1</v>
      </c>
      <c r="E902" s="3" t="str">
        <f t="shared" si="49"/>
        <v>12</v>
      </c>
      <c r="F902" s="17" t="s">
        <v>52</v>
      </c>
      <c r="G902" s="18" t="s">
        <v>53</v>
      </c>
      <c r="H902" s="19">
        <v>50775</v>
      </c>
      <c r="I902" s="19">
        <v>0</v>
      </c>
      <c r="J902" s="19">
        <v>50775</v>
      </c>
      <c r="K902" s="19">
        <v>13618.13</v>
      </c>
      <c r="L902" s="9">
        <f t="shared" si="50"/>
        <v>0.26820541605120629</v>
      </c>
      <c r="M902" s="19">
        <v>13618.13</v>
      </c>
    </row>
    <row r="903" spans="1:13">
      <c r="A903" s="17" t="s">
        <v>287</v>
      </c>
      <c r="B903" s="17" t="s">
        <v>289</v>
      </c>
      <c r="C903" s="2" t="str">
        <f>VLOOKUP(B903,Hoja1!B:C,2,FALSE)</f>
        <v>Policía Municipal</v>
      </c>
      <c r="D903" s="3" t="str">
        <f t="shared" si="48"/>
        <v>1</v>
      </c>
      <c r="E903" s="3" t="str">
        <f t="shared" si="49"/>
        <v>12</v>
      </c>
      <c r="F903" s="17" t="s">
        <v>19</v>
      </c>
      <c r="G903" s="18" t="s">
        <v>20</v>
      </c>
      <c r="H903" s="19">
        <v>1306590</v>
      </c>
      <c r="I903" s="19">
        <v>0</v>
      </c>
      <c r="J903" s="19">
        <v>1306590</v>
      </c>
      <c r="K903" s="19">
        <v>368668.83</v>
      </c>
      <c r="L903" s="9">
        <f t="shared" si="50"/>
        <v>0.28216106812389502</v>
      </c>
      <c r="M903" s="19">
        <v>368668.83</v>
      </c>
    </row>
    <row r="904" spans="1:13">
      <c r="A904" s="17" t="s">
        <v>287</v>
      </c>
      <c r="B904" s="17" t="s">
        <v>289</v>
      </c>
      <c r="C904" s="2" t="str">
        <f>VLOOKUP(B904,Hoja1!B:C,2,FALSE)</f>
        <v>Policía Municipal</v>
      </c>
      <c r="D904" s="3" t="str">
        <f t="shared" si="48"/>
        <v>1</v>
      </c>
      <c r="E904" s="3" t="str">
        <f t="shared" si="49"/>
        <v>12</v>
      </c>
      <c r="F904" s="17" t="s">
        <v>21</v>
      </c>
      <c r="G904" s="18" t="s">
        <v>22</v>
      </c>
      <c r="H904" s="19">
        <v>2599261</v>
      </c>
      <c r="I904" s="19">
        <v>0</v>
      </c>
      <c r="J904" s="19">
        <v>2599261</v>
      </c>
      <c r="K904" s="19">
        <v>616248.68000000005</v>
      </c>
      <c r="L904" s="9">
        <f t="shared" si="50"/>
        <v>0.23708611024441179</v>
      </c>
      <c r="M904" s="19">
        <v>616248.68000000005</v>
      </c>
    </row>
    <row r="905" spans="1:13">
      <c r="A905" s="17" t="s">
        <v>287</v>
      </c>
      <c r="B905" s="17" t="s">
        <v>289</v>
      </c>
      <c r="C905" s="2" t="str">
        <f>VLOOKUP(B905,Hoja1!B:C,2,FALSE)</f>
        <v>Policía Municipal</v>
      </c>
      <c r="D905" s="3" t="str">
        <f t="shared" si="48"/>
        <v>1</v>
      </c>
      <c r="E905" s="3" t="str">
        <f t="shared" si="49"/>
        <v>12</v>
      </c>
      <c r="F905" s="17" t="s">
        <v>23</v>
      </c>
      <c r="G905" s="18" t="s">
        <v>24</v>
      </c>
      <c r="H905" s="19">
        <v>7440071</v>
      </c>
      <c r="I905" s="19">
        <v>0</v>
      </c>
      <c r="J905" s="19">
        <v>7440071</v>
      </c>
      <c r="K905" s="19">
        <v>1943445.57</v>
      </c>
      <c r="L905" s="9">
        <f t="shared" si="50"/>
        <v>0.26121330965793205</v>
      </c>
      <c r="M905" s="19">
        <v>1943445.57</v>
      </c>
    </row>
    <row r="906" spans="1:13">
      <c r="A906" s="17" t="s">
        <v>287</v>
      </c>
      <c r="B906" s="17" t="s">
        <v>289</v>
      </c>
      <c r="C906" s="2" t="str">
        <f>VLOOKUP(B906,Hoja1!B:C,2,FALSE)</f>
        <v>Policía Municipal</v>
      </c>
      <c r="D906" s="3" t="str">
        <f t="shared" si="48"/>
        <v>1</v>
      </c>
      <c r="E906" s="3" t="str">
        <f t="shared" si="49"/>
        <v>12</v>
      </c>
      <c r="F906" s="17" t="s">
        <v>25</v>
      </c>
      <c r="G906" s="18" t="s">
        <v>26</v>
      </c>
      <c r="H906" s="19">
        <v>615647</v>
      </c>
      <c r="I906" s="19">
        <v>0</v>
      </c>
      <c r="J906" s="19">
        <v>615647</v>
      </c>
      <c r="K906" s="19">
        <v>161663.76999999999</v>
      </c>
      <c r="L906" s="9">
        <f t="shared" si="50"/>
        <v>0.26259166372937737</v>
      </c>
      <c r="M906" s="19">
        <v>161663.76999999999</v>
      </c>
    </row>
    <row r="907" spans="1:13">
      <c r="A907" s="17" t="s">
        <v>287</v>
      </c>
      <c r="B907" s="17" t="s">
        <v>289</v>
      </c>
      <c r="C907" s="2" t="str">
        <f>VLOOKUP(B907,Hoja1!B:C,2,FALSE)</f>
        <v>Policía Municipal</v>
      </c>
      <c r="D907" s="3" t="str">
        <f t="shared" si="48"/>
        <v>1</v>
      </c>
      <c r="E907" s="3" t="str">
        <f t="shared" si="49"/>
        <v>13</v>
      </c>
      <c r="F907" s="17" t="s">
        <v>69</v>
      </c>
      <c r="G907" s="18" t="s">
        <v>11</v>
      </c>
      <c r="H907" s="19">
        <v>324924</v>
      </c>
      <c r="I907" s="19">
        <v>0</v>
      </c>
      <c r="J907" s="19">
        <v>324924</v>
      </c>
      <c r="K907" s="19">
        <v>76727.27</v>
      </c>
      <c r="L907" s="9">
        <f t="shared" si="50"/>
        <v>0.23613912791914418</v>
      </c>
      <c r="M907" s="19">
        <v>76727.27</v>
      </c>
    </row>
    <row r="908" spans="1:13">
      <c r="A908" s="17" t="s">
        <v>287</v>
      </c>
      <c r="B908" s="17" t="s">
        <v>289</v>
      </c>
      <c r="C908" s="2" t="str">
        <f>VLOOKUP(B908,Hoja1!B:C,2,FALSE)</f>
        <v>Policía Municipal</v>
      </c>
      <c r="D908" s="3" t="str">
        <f t="shared" si="48"/>
        <v>1</v>
      </c>
      <c r="E908" s="3" t="str">
        <f t="shared" si="49"/>
        <v>13</v>
      </c>
      <c r="F908" s="17" t="s">
        <v>70</v>
      </c>
      <c r="G908" s="18" t="s">
        <v>71</v>
      </c>
      <c r="H908" s="19">
        <v>20000</v>
      </c>
      <c r="I908" s="19">
        <v>0</v>
      </c>
      <c r="J908" s="19">
        <v>20000</v>
      </c>
      <c r="K908" s="19">
        <v>1604.77</v>
      </c>
      <c r="L908" s="9">
        <f t="shared" si="50"/>
        <v>8.0238500000000004E-2</v>
      </c>
      <c r="M908" s="19">
        <v>1604.77</v>
      </c>
    </row>
    <row r="909" spans="1:13">
      <c r="A909" s="17" t="s">
        <v>287</v>
      </c>
      <c r="B909" s="17" t="s">
        <v>289</v>
      </c>
      <c r="C909" s="2" t="str">
        <f>VLOOKUP(B909,Hoja1!B:C,2,FALSE)</f>
        <v>Policía Municipal</v>
      </c>
      <c r="D909" s="3" t="str">
        <f t="shared" si="48"/>
        <v>1</v>
      </c>
      <c r="E909" s="3" t="str">
        <f t="shared" si="49"/>
        <v>13</v>
      </c>
      <c r="F909" s="17" t="s">
        <v>72</v>
      </c>
      <c r="G909" s="18" t="s">
        <v>13</v>
      </c>
      <c r="H909" s="19">
        <v>307451</v>
      </c>
      <c r="I909" s="19">
        <v>0</v>
      </c>
      <c r="J909" s="19">
        <v>307451</v>
      </c>
      <c r="K909" s="19">
        <v>85284.2</v>
      </c>
      <c r="L909" s="9">
        <f t="shared" si="50"/>
        <v>0.27739119404392892</v>
      </c>
      <c r="M909" s="19">
        <v>85284.2</v>
      </c>
    </row>
    <row r="910" spans="1:13">
      <c r="A910" s="17" t="s">
        <v>287</v>
      </c>
      <c r="B910" s="17" t="s">
        <v>289</v>
      </c>
      <c r="C910" s="2" t="str">
        <f>VLOOKUP(B910,Hoja1!B:C,2,FALSE)</f>
        <v>Policía Municipal</v>
      </c>
      <c r="D910" s="3" t="str">
        <f t="shared" si="48"/>
        <v>1</v>
      </c>
      <c r="E910" s="3" t="str">
        <f t="shared" si="49"/>
        <v>15</v>
      </c>
      <c r="F910" s="17" t="s">
        <v>216</v>
      </c>
      <c r="G910" s="18" t="s">
        <v>217</v>
      </c>
      <c r="H910" s="19">
        <v>1655000</v>
      </c>
      <c r="I910" s="19">
        <v>0</v>
      </c>
      <c r="J910" s="19">
        <v>1655000</v>
      </c>
      <c r="K910" s="19">
        <v>470180.47</v>
      </c>
      <c r="L910" s="9">
        <f t="shared" si="50"/>
        <v>0.28409696072507551</v>
      </c>
      <c r="M910" s="19">
        <v>470180.47</v>
      </c>
    </row>
    <row r="911" spans="1:13">
      <c r="A911" s="17" t="s">
        <v>287</v>
      </c>
      <c r="B911" s="17" t="s">
        <v>289</v>
      </c>
      <c r="C911" s="2" t="str">
        <f>VLOOKUP(B911,Hoja1!B:C,2,FALSE)</f>
        <v>Policía Municipal</v>
      </c>
      <c r="D911" s="3" t="str">
        <f t="shared" si="48"/>
        <v>1</v>
      </c>
      <c r="E911" s="3" t="str">
        <f t="shared" si="49"/>
        <v>15</v>
      </c>
      <c r="F911" s="17" t="s">
        <v>75</v>
      </c>
      <c r="G911" s="18" t="s">
        <v>76</v>
      </c>
      <c r="H911" s="19">
        <v>560000</v>
      </c>
      <c r="I911" s="19">
        <v>0</v>
      </c>
      <c r="J911" s="19">
        <v>560000</v>
      </c>
      <c r="K911" s="19">
        <v>127976.21</v>
      </c>
      <c r="L911" s="9">
        <f t="shared" si="50"/>
        <v>0.22852894642857144</v>
      </c>
      <c r="M911" s="19">
        <v>127976.21</v>
      </c>
    </row>
    <row r="912" spans="1:13">
      <c r="A912" s="17" t="s">
        <v>287</v>
      </c>
      <c r="B912" s="17" t="s">
        <v>289</v>
      </c>
      <c r="C912" s="2" t="str">
        <f>VLOOKUP(B912,Hoja1!B:C,2,FALSE)</f>
        <v>Policía Municipal</v>
      </c>
      <c r="D912" s="3" t="str">
        <f t="shared" si="48"/>
        <v>1</v>
      </c>
      <c r="E912" s="3" t="str">
        <f t="shared" si="49"/>
        <v>16</v>
      </c>
      <c r="F912" s="17" t="s">
        <v>233</v>
      </c>
      <c r="G912" s="18" t="s">
        <v>234</v>
      </c>
      <c r="H912" s="19">
        <v>50000</v>
      </c>
      <c r="I912" s="19">
        <v>0</v>
      </c>
      <c r="J912" s="19">
        <v>50000</v>
      </c>
      <c r="K912" s="19">
        <v>17930</v>
      </c>
      <c r="L912" s="9">
        <f t="shared" si="50"/>
        <v>0.35859999999999997</v>
      </c>
      <c r="M912" s="19">
        <v>17930</v>
      </c>
    </row>
    <row r="913" spans="1:13">
      <c r="A913" s="17" t="s">
        <v>287</v>
      </c>
      <c r="B913" s="17" t="s">
        <v>289</v>
      </c>
      <c r="C913" s="2" t="str">
        <f>VLOOKUP(B913,Hoja1!B:C,2,FALSE)</f>
        <v>Policía Municipal</v>
      </c>
      <c r="D913" s="3" t="str">
        <f t="shared" si="48"/>
        <v>2</v>
      </c>
      <c r="E913" s="3" t="str">
        <f t="shared" si="49"/>
        <v>20</v>
      </c>
      <c r="F913" s="17" t="s">
        <v>180</v>
      </c>
      <c r="G913" s="18" t="s">
        <v>181</v>
      </c>
      <c r="H913" s="19">
        <v>5740</v>
      </c>
      <c r="I913" s="19">
        <v>0</v>
      </c>
      <c r="J913" s="19">
        <v>5740</v>
      </c>
      <c r="K913" s="19">
        <v>280</v>
      </c>
      <c r="L913" s="9">
        <f t="shared" si="50"/>
        <v>4.878048780487805E-2</v>
      </c>
      <c r="M913" s="19">
        <v>280</v>
      </c>
    </row>
    <row r="914" spans="1:13">
      <c r="A914" s="17" t="s">
        <v>287</v>
      </c>
      <c r="B914" s="17" t="s">
        <v>289</v>
      </c>
      <c r="C914" s="2" t="str">
        <f>VLOOKUP(B914,Hoja1!B:C,2,FALSE)</f>
        <v>Policía Municipal</v>
      </c>
      <c r="D914" s="3" t="str">
        <f t="shared" si="48"/>
        <v>2</v>
      </c>
      <c r="E914" s="3" t="str">
        <f t="shared" si="49"/>
        <v>20</v>
      </c>
      <c r="F914" s="17" t="s">
        <v>270</v>
      </c>
      <c r="G914" s="18" t="s">
        <v>271</v>
      </c>
      <c r="H914" s="19">
        <v>163000</v>
      </c>
      <c r="I914" s="19">
        <v>0</v>
      </c>
      <c r="J914" s="19">
        <v>163000</v>
      </c>
      <c r="K914" s="19">
        <v>49353.75</v>
      </c>
      <c r="L914" s="9">
        <f t="shared" si="50"/>
        <v>0.30278374233128835</v>
      </c>
      <c r="M914" s="19">
        <v>49353.75</v>
      </c>
    </row>
    <row r="915" spans="1:13">
      <c r="A915" s="17" t="s">
        <v>287</v>
      </c>
      <c r="B915" s="17" t="s">
        <v>289</v>
      </c>
      <c r="C915" s="2" t="str">
        <f>VLOOKUP(B915,Hoja1!B:C,2,FALSE)</f>
        <v>Policía Municipal</v>
      </c>
      <c r="D915" s="3" t="str">
        <f t="shared" si="48"/>
        <v>2</v>
      </c>
      <c r="E915" s="3" t="str">
        <f t="shared" si="49"/>
        <v>21</v>
      </c>
      <c r="F915" s="17" t="s">
        <v>142</v>
      </c>
      <c r="G915" s="18" t="s">
        <v>143</v>
      </c>
      <c r="H915" s="19">
        <v>7000</v>
      </c>
      <c r="I915" s="19">
        <v>0</v>
      </c>
      <c r="J915" s="19">
        <v>7000</v>
      </c>
      <c r="K915" s="19">
        <v>386.86</v>
      </c>
      <c r="L915" s="9">
        <f t="shared" si="50"/>
        <v>5.5265714285714286E-2</v>
      </c>
      <c r="M915" s="19">
        <v>386.86</v>
      </c>
    </row>
    <row r="916" spans="1:13">
      <c r="A916" s="17" t="s">
        <v>287</v>
      </c>
      <c r="B916" s="17" t="s">
        <v>289</v>
      </c>
      <c r="C916" s="2" t="str">
        <f>VLOOKUP(B916,Hoja1!B:C,2,FALSE)</f>
        <v>Policía Municipal</v>
      </c>
      <c r="D916" s="3" t="str">
        <f t="shared" si="48"/>
        <v>2</v>
      </c>
      <c r="E916" s="3" t="str">
        <f t="shared" si="49"/>
        <v>21</v>
      </c>
      <c r="F916" s="17" t="s">
        <v>56</v>
      </c>
      <c r="G916" s="18" t="s">
        <v>57</v>
      </c>
      <c r="H916" s="19">
        <v>90000</v>
      </c>
      <c r="I916" s="19">
        <v>0</v>
      </c>
      <c r="J916" s="19">
        <v>90000</v>
      </c>
      <c r="K916" s="19">
        <v>29120.02</v>
      </c>
      <c r="L916" s="9">
        <f t="shared" si="50"/>
        <v>0.32355577777777778</v>
      </c>
      <c r="M916" s="19">
        <v>27916.21</v>
      </c>
    </row>
    <row r="917" spans="1:13">
      <c r="A917" s="17" t="s">
        <v>287</v>
      </c>
      <c r="B917" s="17" t="s">
        <v>289</v>
      </c>
      <c r="C917" s="2" t="str">
        <f>VLOOKUP(B917,Hoja1!B:C,2,FALSE)</f>
        <v>Policía Municipal</v>
      </c>
      <c r="D917" s="3" t="str">
        <f t="shared" si="48"/>
        <v>2</v>
      </c>
      <c r="E917" s="3" t="str">
        <f t="shared" si="49"/>
        <v>21</v>
      </c>
      <c r="F917" s="17" t="s">
        <v>77</v>
      </c>
      <c r="G917" s="18" t="s">
        <v>78</v>
      </c>
      <c r="H917" s="19">
        <v>90000</v>
      </c>
      <c r="I917" s="19">
        <v>0</v>
      </c>
      <c r="J917" s="19">
        <v>90000</v>
      </c>
      <c r="K917" s="19">
        <v>26883.65</v>
      </c>
      <c r="L917" s="9">
        <f t="shared" si="50"/>
        <v>0.29870722222222224</v>
      </c>
      <c r="M917" s="19">
        <v>26767.11</v>
      </c>
    </row>
    <row r="918" spans="1:13">
      <c r="A918" s="17" t="s">
        <v>287</v>
      </c>
      <c r="B918" s="17" t="s">
        <v>289</v>
      </c>
      <c r="C918" s="2" t="str">
        <f>VLOOKUP(B918,Hoja1!B:C,2,FALSE)</f>
        <v>Policía Municipal</v>
      </c>
      <c r="D918" s="3" t="str">
        <f t="shared" si="48"/>
        <v>2</v>
      </c>
      <c r="E918" s="3" t="str">
        <f t="shared" si="49"/>
        <v>22</v>
      </c>
      <c r="F918" s="17" t="s">
        <v>92</v>
      </c>
      <c r="G918" s="18" t="s">
        <v>93</v>
      </c>
      <c r="H918" s="19">
        <v>177500</v>
      </c>
      <c r="I918" s="19">
        <v>0</v>
      </c>
      <c r="J918" s="19">
        <v>177500</v>
      </c>
      <c r="K918" s="19">
        <v>32327.48</v>
      </c>
      <c r="L918" s="9">
        <f t="shared" si="50"/>
        <v>0.18212664788732394</v>
      </c>
      <c r="M918" s="19">
        <v>30435.38</v>
      </c>
    </row>
    <row r="919" spans="1:13">
      <c r="A919" s="17" t="s">
        <v>287</v>
      </c>
      <c r="B919" s="17" t="s">
        <v>289</v>
      </c>
      <c r="C919" s="2" t="str">
        <f>VLOOKUP(B919,Hoja1!B:C,2,FALSE)</f>
        <v>Policía Municipal</v>
      </c>
      <c r="D919" s="3" t="str">
        <f t="shared" si="48"/>
        <v>2</v>
      </c>
      <c r="E919" s="3" t="str">
        <f t="shared" si="49"/>
        <v>22</v>
      </c>
      <c r="F919" s="17" t="s">
        <v>144</v>
      </c>
      <c r="G919" s="18" t="s">
        <v>145</v>
      </c>
      <c r="H919" s="19">
        <v>80000</v>
      </c>
      <c r="I919" s="19">
        <v>0</v>
      </c>
      <c r="J919" s="19">
        <v>80000</v>
      </c>
      <c r="K919" s="19">
        <v>35609.9</v>
      </c>
      <c r="L919" s="9">
        <f t="shared" si="50"/>
        <v>0.44512375000000004</v>
      </c>
      <c r="M919" s="19">
        <v>30728.639999999999</v>
      </c>
    </row>
    <row r="920" spans="1:13">
      <c r="A920" s="17" t="s">
        <v>287</v>
      </c>
      <c r="B920" s="17" t="s">
        <v>289</v>
      </c>
      <c r="C920" s="2" t="str">
        <f>VLOOKUP(B920,Hoja1!B:C,2,FALSE)</f>
        <v>Policía Municipal</v>
      </c>
      <c r="D920" s="3" t="str">
        <f t="shared" si="48"/>
        <v>2</v>
      </c>
      <c r="E920" s="3" t="str">
        <f t="shared" si="49"/>
        <v>22</v>
      </c>
      <c r="F920" s="17" t="s">
        <v>79</v>
      </c>
      <c r="G920" s="18" t="s">
        <v>80</v>
      </c>
      <c r="H920" s="19">
        <v>190000</v>
      </c>
      <c r="I920" s="19">
        <v>0</v>
      </c>
      <c r="J920" s="19">
        <v>190000</v>
      </c>
      <c r="K920" s="19">
        <v>38635.96</v>
      </c>
      <c r="L920" s="9">
        <f t="shared" si="50"/>
        <v>0.20334715789473684</v>
      </c>
      <c r="M920" s="19">
        <v>38635.96</v>
      </c>
    </row>
    <row r="921" spans="1:13">
      <c r="A921" s="17" t="s">
        <v>287</v>
      </c>
      <c r="B921" s="17" t="s">
        <v>289</v>
      </c>
      <c r="C921" s="2" t="str">
        <f>VLOOKUP(B921,Hoja1!B:C,2,FALSE)</f>
        <v>Policía Municipal</v>
      </c>
      <c r="D921" s="3" t="str">
        <f t="shared" si="48"/>
        <v>2</v>
      </c>
      <c r="E921" s="3" t="str">
        <f t="shared" si="49"/>
        <v>22</v>
      </c>
      <c r="F921" s="17" t="s">
        <v>81</v>
      </c>
      <c r="G921" s="18" t="s">
        <v>82</v>
      </c>
      <c r="H921" s="19">
        <v>298000</v>
      </c>
      <c r="I921" s="19">
        <v>0</v>
      </c>
      <c r="J921" s="19">
        <v>298000</v>
      </c>
      <c r="K921" s="19">
        <v>0</v>
      </c>
      <c r="L921" s="9">
        <f t="shared" si="50"/>
        <v>0</v>
      </c>
      <c r="M921" s="19">
        <v>0</v>
      </c>
    </row>
    <row r="922" spans="1:13">
      <c r="A922" s="17" t="s">
        <v>287</v>
      </c>
      <c r="B922" s="17" t="s">
        <v>289</v>
      </c>
      <c r="C922" s="2" t="str">
        <f>VLOOKUP(B922,Hoja1!B:C,2,FALSE)</f>
        <v>Policía Municipal</v>
      </c>
      <c r="D922" s="3" t="str">
        <f t="shared" si="48"/>
        <v>2</v>
      </c>
      <c r="E922" s="3" t="str">
        <f t="shared" si="49"/>
        <v>22</v>
      </c>
      <c r="F922" s="17" t="s">
        <v>210</v>
      </c>
      <c r="G922" s="18" t="s">
        <v>211</v>
      </c>
      <c r="H922" s="19">
        <v>500</v>
      </c>
      <c r="I922" s="19">
        <v>0</v>
      </c>
      <c r="J922" s="19">
        <v>500</v>
      </c>
      <c r="K922" s="19">
        <v>0</v>
      </c>
      <c r="L922" s="9">
        <f t="shared" si="50"/>
        <v>0</v>
      </c>
      <c r="M922" s="19">
        <v>0</v>
      </c>
    </row>
    <row r="923" spans="1:13">
      <c r="A923" s="17" t="s">
        <v>287</v>
      </c>
      <c r="B923" s="17" t="s">
        <v>289</v>
      </c>
      <c r="C923" s="2" t="str">
        <f>VLOOKUP(B923,Hoja1!B:C,2,FALSE)</f>
        <v>Policía Municipal</v>
      </c>
      <c r="D923" s="3" t="str">
        <f t="shared" si="48"/>
        <v>2</v>
      </c>
      <c r="E923" s="3" t="str">
        <f t="shared" si="49"/>
        <v>22</v>
      </c>
      <c r="F923" s="17" t="s">
        <v>83</v>
      </c>
      <c r="G923" s="18" t="s">
        <v>84</v>
      </c>
      <c r="H923" s="19">
        <v>105</v>
      </c>
      <c r="I923" s="19">
        <v>0</v>
      </c>
      <c r="J923" s="19">
        <v>105</v>
      </c>
      <c r="K923" s="19">
        <v>327.91</v>
      </c>
      <c r="L923" s="9">
        <f t="shared" si="50"/>
        <v>3.1229523809523814</v>
      </c>
      <c r="M923" s="19">
        <v>327.91</v>
      </c>
    </row>
    <row r="924" spans="1:13">
      <c r="A924" s="17" t="s">
        <v>287</v>
      </c>
      <c r="B924" s="17" t="s">
        <v>289</v>
      </c>
      <c r="C924" s="2" t="str">
        <f>VLOOKUP(B924,Hoja1!B:C,2,FALSE)</f>
        <v>Policía Municipal</v>
      </c>
      <c r="D924" s="3" t="str">
        <f t="shared" si="48"/>
        <v>2</v>
      </c>
      <c r="E924" s="3" t="str">
        <f t="shared" si="49"/>
        <v>22</v>
      </c>
      <c r="F924" s="17" t="s">
        <v>85</v>
      </c>
      <c r="G924" s="18" t="s">
        <v>86</v>
      </c>
      <c r="H924" s="19">
        <v>42000</v>
      </c>
      <c r="I924" s="19">
        <v>0</v>
      </c>
      <c r="J924" s="19">
        <v>42000</v>
      </c>
      <c r="K924" s="19">
        <v>9832.39</v>
      </c>
      <c r="L924" s="9">
        <f t="shared" si="50"/>
        <v>0.23410452380952379</v>
      </c>
      <c r="M924" s="19">
        <v>8952.76</v>
      </c>
    </row>
    <row r="925" spans="1:13">
      <c r="A925" s="17" t="s">
        <v>287</v>
      </c>
      <c r="B925" s="17" t="s">
        <v>289</v>
      </c>
      <c r="C925" s="2" t="str">
        <f>VLOOKUP(B925,Hoja1!B:C,2,FALSE)</f>
        <v>Policía Municipal</v>
      </c>
      <c r="D925" s="3" t="str">
        <f t="shared" si="48"/>
        <v>2</v>
      </c>
      <c r="E925" s="3" t="str">
        <f t="shared" si="49"/>
        <v>22</v>
      </c>
      <c r="F925" s="17" t="s">
        <v>172</v>
      </c>
      <c r="G925" s="18" t="s">
        <v>173</v>
      </c>
      <c r="H925" s="19">
        <v>17000</v>
      </c>
      <c r="I925" s="19">
        <v>0</v>
      </c>
      <c r="J925" s="19">
        <v>17000</v>
      </c>
      <c r="K925" s="19">
        <v>4215.18</v>
      </c>
      <c r="L925" s="9">
        <f t="shared" si="50"/>
        <v>0.24795176470588237</v>
      </c>
      <c r="M925" s="19">
        <v>4002.28</v>
      </c>
    </row>
    <row r="926" spans="1:13">
      <c r="A926" s="17" t="s">
        <v>287</v>
      </c>
      <c r="B926" s="17" t="s">
        <v>289</v>
      </c>
      <c r="C926" s="2" t="str">
        <f>VLOOKUP(B926,Hoja1!B:C,2,FALSE)</f>
        <v>Policía Municipal</v>
      </c>
      <c r="D926" s="3" t="str">
        <f t="shared" si="48"/>
        <v>2</v>
      </c>
      <c r="E926" s="3" t="str">
        <f t="shared" si="49"/>
        <v>22</v>
      </c>
      <c r="F926" s="17" t="s">
        <v>31</v>
      </c>
      <c r="G926" s="18" t="s">
        <v>32</v>
      </c>
      <c r="H926" s="19">
        <v>3000</v>
      </c>
      <c r="I926" s="19">
        <v>0</v>
      </c>
      <c r="J926" s="19">
        <v>3000</v>
      </c>
      <c r="K926" s="19">
        <v>62.66</v>
      </c>
      <c r="L926" s="9">
        <f t="shared" si="50"/>
        <v>2.0886666666666664E-2</v>
      </c>
      <c r="M926" s="19">
        <v>62.66</v>
      </c>
    </row>
    <row r="927" spans="1:13">
      <c r="A927" s="17" t="s">
        <v>287</v>
      </c>
      <c r="B927" s="17" t="s">
        <v>289</v>
      </c>
      <c r="C927" s="2" t="str">
        <f>VLOOKUP(B927,Hoja1!B:C,2,FALSE)</f>
        <v>Policía Municipal</v>
      </c>
      <c r="D927" s="3" t="str">
        <f t="shared" si="48"/>
        <v>2</v>
      </c>
      <c r="E927" s="3" t="str">
        <f t="shared" si="49"/>
        <v>22</v>
      </c>
      <c r="F927" s="17" t="s">
        <v>197</v>
      </c>
      <c r="G927" s="18" t="s">
        <v>198</v>
      </c>
      <c r="H927" s="19">
        <v>3000</v>
      </c>
      <c r="I927" s="19">
        <v>0</v>
      </c>
      <c r="J927" s="19">
        <v>3000</v>
      </c>
      <c r="K927" s="19">
        <v>343.63</v>
      </c>
      <c r="L927" s="9">
        <f t="shared" si="50"/>
        <v>0.11454333333333333</v>
      </c>
      <c r="M927" s="19">
        <v>343.63</v>
      </c>
    </row>
    <row r="928" spans="1:13">
      <c r="A928" s="17" t="s">
        <v>287</v>
      </c>
      <c r="B928" s="17" t="s">
        <v>289</v>
      </c>
      <c r="C928" s="2" t="str">
        <f>VLOOKUP(B928,Hoja1!B:C,2,FALSE)</f>
        <v>Policía Municipal</v>
      </c>
      <c r="D928" s="3" t="str">
        <f t="shared" si="48"/>
        <v>2</v>
      </c>
      <c r="E928" s="3" t="str">
        <f t="shared" si="49"/>
        <v>22</v>
      </c>
      <c r="F928" s="17" t="s">
        <v>240</v>
      </c>
      <c r="G928" s="18" t="s">
        <v>241</v>
      </c>
      <c r="H928" s="19">
        <v>15000</v>
      </c>
      <c r="I928" s="19">
        <v>0</v>
      </c>
      <c r="J928" s="19">
        <v>15000</v>
      </c>
      <c r="K928" s="19">
        <v>1415.56</v>
      </c>
      <c r="L928" s="9">
        <f t="shared" si="50"/>
        <v>9.4370666666666658E-2</v>
      </c>
      <c r="M928" s="19">
        <v>730.92</v>
      </c>
    </row>
    <row r="929" spans="1:13">
      <c r="A929" s="17" t="s">
        <v>287</v>
      </c>
      <c r="B929" s="17" t="s">
        <v>289</v>
      </c>
      <c r="C929" s="2" t="str">
        <f>VLOOKUP(B929,Hoja1!B:C,2,FALSE)</f>
        <v>Policía Municipal</v>
      </c>
      <c r="D929" s="3" t="str">
        <f t="shared" si="48"/>
        <v>2</v>
      </c>
      <c r="E929" s="3" t="str">
        <f t="shared" si="49"/>
        <v>22</v>
      </c>
      <c r="F929" s="17" t="s">
        <v>33</v>
      </c>
      <c r="G929" s="18" t="s">
        <v>34</v>
      </c>
      <c r="H929" s="19">
        <v>1500</v>
      </c>
      <c r="I929" s="19">
        <v>0</v>
      </c>
      <c r="J929" s="19">
        <v>1500</v>
      </c>
      <c r="K929" s="19">
        <v>0</v>
      </c>
      <c r="L929" s="9">
        <f t="shared" si="50"/>
        <v>0</v>
      </c>
      <c r="M929" s="19">
        <v>0</v>
      </c>
    </row>
    <row r="930" spans="1:13">
      <c r="A930" s="17" t="s">
        <v>287</v>
      </c>
      <c r="B930" s="17" t="s">
        <v>289</v>
      </c>
      <c r="C930" s="2" t="str">
        <f>VLOOKUP(B930,Hoja1!B:C,2,FALSE)</f>
        <v>Policía Municipal</v>
      </c>
      <c r="D930" s="3" t="str">
        <f t="shared" si="48"/>
        <v>2</v>
      </c>
      <c r="E930" s="3" t="str">
        <f t="shared" si="49"/>
        <v>22</v>
      </c>
      <c r="F930" s="17" t="s">
        <v>87</v>
      </c>
      <c r="G930" s="18" t="s">
        <v>88</v>
      </c>
      <c r="H930" s="19">
        <v>2000</v>
      </c>
      <c r="I930" s="19">
        <v>0</v>
      </c>
      <c r="J930" s="19">
        <v>2000</v>
      </c>
      <c r="K930" s="19">
        <v>0</v>
      </c>
      <c r="L930" s="9">
        <f t="shared" si="50"/>
        <v>0</v>
      </c>
      <c r="M930" s="19">
        <v>0</v>
      </c>
    </row>
    <row r="931" spans="1:13">
      <c r="A931" s="17" t="s">
        <v>287</v>
      </c>
      <c r="B931" s="17" t="s">
        <v>289</v>
      </c>
      <c r="C931" s="2" t="str">
        <f>VLOOKUP(B931,Hoja1!B:C,2,FALSE)</f>
        <v>Policía Municipal</v>
      </c>
      <c r="D931" s="3" t="str">
        <f t="shared" si="48"/>
        <v>2</v>
      </c>
      <c r="E931" s="3" t="str">
        <f t="shared" si="49"/>
        <v>22</v>
      </c>
      <c r="F931" s="17" t="s">
        <v>58</v>
      </c>
      <c r="G931" s="18" t="s">
        <v>59</v>
      </c>
      <c r="H931" s="19">
        <v>350</v>
      </c>
      <c r="I931" s="19">
        <v>0</v>
      </c>
      <c r="J931" s="19">
        <v>350</v>
      </c>
      <c r="K931" s="19">
        <v>0</v>
      </c>
      <c r="L931" s="9">
        <f t="shared" si="50"/>
        <v>0</v>
      </c>
      <c r="M931" s="19">
        <v>0</v>
      </c>
    </row>
    <row r="932" spans="1:13">
      <c r="A932" s="17" t="s">
        <v>287</v>
      </c>
      <c r="B932" s="17" t="s">
        <v>289</v>
      </c>
      <c r="C932" s="2" t="str">
        <f>VLOOKUP(B932,Hoja1!B:C,2,FALSE)</f>
        <v>Policía Municipal</v>
      </c>
      <c r="D932" s="3" t="str">
        <f t="shared" si="48"/>
        <v>2</v>
      </c>
      <c r="E932" s="3" t="str">
        <f t="shared" si="49"/>
        <v>22</v>
      </c>
      <c r="F932" s="17" t="s">
        <v>62</v>
      </c>
      <c r="G932" s="18" t="s">
        <v>63</v>
      </c>
      <c r="H932" s="19">
        <v>17500</v>
      </c>
      <c r="I932" s="19">
        <v>0</v>
      </c>
      <c r="J932" s="19">
        <v>17500</v>
      </c>
      <c r="K932" s="19">
        <v>3909.96</v>
      </c>
      <c r="L932" s="9">
        <f t="shared" si="50"/>
        <v>0.22342628571428572</v>
      </c>
      <c r="M932" s="19">
        <v>2983.21</v>
      </c>
    </row>
    <row r="933" spans="1:13">
      <c r="A933" s="17" t="s">
        <v>287</v>
      </c>
      <c r="B933" s="17" t="s">
        <v>289</v>
      </c>
      <c r="C933" s="2" t="str">
        <f>VLOOKUP(B933,Hoja1!B:C,2,FALSE)</f>
        <v>Policía Municipal</v>
      </c>
      <c r="D933" s="3" t="str">
        <f t="shared" si="48"/>
        <v>2</v>
      </c>
      <c r="E933" s="3" t="str">
        <f t="shared" si="49"/>
        <v>22</v>
      </c>
      <c r="F933" s="17" t="s">
        <v>146</v>
      </c>
      <c r="G933" s="18" t="s">
        <v>147</v>
      </c>
      <c r="H933" s="19">
        <v>175000</v>
      </c>
      <c r="I933" s="19">
        <v>0</v>
      </c>
      <c r="J933" s="19">
        <v>175000</v>
      </c>
      <c r="K933" s="19">
        <v>38857.1</v>
      </c>
      <c r="L933" s="9">
        <f t="shared" si="50"/>
        <v>0.22204057142857142</v>
      </c>
      <c r="M933" s="19">
        <v>38857.1</v>
      </c>
    </row>
    <row r="934" spans="1:13">
      <c r="A934" s="17" t="s">
        <v>287</v>
      </c>
      <c r="B934" s="17" t="s">
        <v>289</v>
      </c>
      <c r="C934" s="2" t="str">
        <f>VLOOKUP(B934,Hoja1!B:C,2,FALSE)</f>
        <v>Policía Municipal</v>
      </c>
      <c r="D934" s="3" t="str">
        <f t="shared" si="48"/>
        <v>2</v>
      </c>
      <c r="E934" s="3" t="str">
        <f t="shared" si="49"/>
        <v>22</v>
      </c>
      <c r="F934" s="17" t="s">
        <v>184</v>
      </c>
      <c r="G934" s="18" t="s">
        <v>185</v>
      </c>
      <c r="H934" s="19">
        <v>0</v>
      </c>
      <c r="I934" s="19">
        <v>0</v>
      </c>
      <c r="J934" s="19">
        <v>0</v>
      </c>
      <c r="K934" s="19">
        <v>0</v>
      </c>
      <c r="L934" s="9" t="str">
        <f t="shared" si="50"/>
        <v xml:space="preserve"> </v>
      </c>
      <c r="M934" s="19">
        <v>0</v>
      </c>
    </row>
    <row r="935" spans="1:13">
      <c r="A935" s="17" t="s">
        <v>287</v>
      </c>
      <c r="B935" s="17" t="s">
        <v>289</v>
      </c>
      <c r="C935" s="2" t="str">
        <f>VLOOKUP(B935,Hoja1!B:C,2,FALSE)</f>
        <v>Policía Municipal</v>
      </c>
      <c r="D935" s="3" t="str">
        <f t="shared" si="48"/>
        <v>2</v>
      </c>
      <c r="E935" s="3" t="str">
        <f t="shared" si="49"/>
        <v>22</v>
      </c>
      <c r="F935" s="17" t="s">
        <v>95</v>
      </c>
      <c r="G935" s="18" t="s">
        <v>96</v>
      </c>
      <c r="H935" s="19">
        <v>30000</v>
      </c>
      <c r="I935" s="19">
        <v>0</v>
      </c>
      <c r="J935" s="19">
        <v>30000</v>
      </c>
      <c r="K935" s="19">
        <v>9987.94</v>
      </c>
      <c r="L935" s="9">
        <f t="shared" si="50"/>
        <v>0.33293133333333336</v>
      </c>
      <c r="M935" s="19">
        <v>9987.94</v>
      </c>
    </row>
    <row r="936" spans="1:13">
      <c r="A936" s="17" t="s">
        <v>287</v>
      </c>
      <c r="B936" s="17" t="s">
        <v>289</v>
      </c>
      <c r="C936" s="2" t="str">
        <f>VLOOKUP(B936,Hoja1!B:C,2,FALSE)</f>
        <v>Policía Municipal</v>
      </c>
      <c r="D936" s="3" t="str">
        <f t="shared" si="48"/>
        <v>2</v>
      </c>
      <c r="E936" s="3" t="str">
        <f t="shared" si="49"/>
        <v>22</v>
      </c>
      <c r="F936" s="17" t="s">
        <v>64</v>
      </c>
      <c r="G936" s="18" t="s">
        <v>65</v>
      </c>
      <c r="H936" s="19">
        <v>605000</v>
      </c>
      <c r="I936" s="19">
        <v>0</v>
      </c>
      <c r="J936" s="19">
        <v>605000</v>
      </c>
      <c r="K936" s="19">
        <v>149883.32</v>
      </c>
      <c r="L936" s="9">
        <f t="shared" si="50"/>
        <v>0.24774102479338844</v>
      </c>
      <c r="M936" s="19">
        <v>149883.32</v>
      </c>
    </row>
    <row r="937" spans="1:13">
      <c r="A937" s="17" t="s">
        <v>287</v>
      </c>
      <c r="B937" s="17" t="s">
        <v>289</v>
      </c>
      <c r="C937" s="2" t="str">
        <f>VLOOKUP(B937,Hoja1!B:C,2,FALSE)</f>
        <v>Policía Municipal</v>
      </c>
      <c r="D937" s="3" t="str">
        <f t="shared" si="48"/>
        <v>2</v>
      </c>
      <c r="E937" s="3" t="str">
        <f t="shared" si="49"/>
        <v>23</v>
      </c>
      <c r="F937" s="17" t="s">
        <v>39</v>
      </c>
      <c r="G937" s="18" t="s">
        <v>40</v>
      </c>
      <c r="H937" s="19">
        <v>6000</v>
      </c>
      <c r="I937" s="19">
        <v>0</v>
      </c>
      <c r="J937" s="19">
        <v>6000</v>
      </c>
      <c r="K937" s="19">
        <v>0</v>
      </c>
      <c r="L937" s="9">
        <f t="shared" si="50"/>
        <v>0</v>
      </c>
      <c r="M937" s="19">
        <v>0</v>
      </c>
    </row>
    <row r="938" spans="1:13">
      <c r="A938" s="17" t="s">
        <v>287</v>
      </c>
      <c r="B938" s="17" t="s">
        <v>289</v>
      </c>
      <c r="C938" s="2" t="str">
        <f>VLOOKUP(B938,Hoja1!B:C,2,FALSE)</f>
        <v>Policía Municipal</v>
      </c>
      <c r="D938" s="3" t="str">
        <f t="shared" si="48"/>
        <v>2</v>
      </c>
      <c r="E938" s="3" t="str">
        <f t="shared" si="49"/>
        <v>23</v>
      </c>
      <c r="F938" s="17" t="s">
        <v>43</v>
      </c>
      <c r="G938" s="18" t="s">
        <v>44</v>
      </c>
      <c r="H938" s="19">
        <v>1500</v>
      </c>
      <c r="I938" s="19">
        <v>0</v>
      </c>
      <c r="J938" s="19">
        <v>1500</v>
      </c>
      <c r="K938" s="19">
        <v>0</v>
      </c>
      <c r="L938" s="9">
        <f t="shared" si="50"/>
        <v>0</v>
      </c>
      <c r="M938" s="19">
        <v>0</v>
      </c>
    </row>
    <row r="939" spans="1:13">
      <c r="A939" s="17" t="s">
        <v>287</v>
      </c>
      <c r="B939" s="17" t="s">
        <v>289</v>
      </c>
      <c r="C939" s="2" t="str">
        <f>VLOOKUP(B939,Hoja1!B:C,2,FALSE)</f>
        <v>Policía Municipal</v>
      </c>
      <c r="D939" s="3" t="str">
        <f t="shared" si="48"/>
        <v>6</v>
      </c>
      <c r="E939" s="3" t="str">
        <f t="shared" si="49"/>
        <v>60</v>
      </c>
      <c r="F939" s="17" t="s">
        <v>124</v>
      </c>
      <c r="G939" s="18" t="s">
        <v>125</v>
      </c>
      <c r="H939" s="19">
        <v>150000</v>
      </c>
      <c r="I939" s="19">
        <v>-75000</v>
      </c>
      <c r="J939" s="19">
        <v>75000</v>
      </c>
      <c r="K939" s="19">
        <v>0</v>
      </c>
      <c r="L939" s="9">
        <f t="shared" si="50"/>
        <v>0</v>
      </c>
      <c r="M939" s="19">
        <v>0</v>
      </c>
    </row>
    <row r="940" spans="1:13">
      <c r="A940" s="17" t="s">
        <v>287</v>
      </c>
      <c r="B940" s="17" t="s">
        <v>289</v>
      </c>
      <c r="C940" s="2" t="str">
        <f>VLOOKUP(B940,Hoja1!B:C,2,FALSE)</f>
        <v>Policía Municipal</v>
      </c>
      <c r="D940" s="3" t="str">
        <f t="shared" si="48"/>
        <v>6</v>
      </c>
      <c r="E940" s="3" t="str">
        <f t="shared" si="49"/>
        <v>62</v>
      </c>
      <c r="F940" s="17" t="s">
        <v>97</v>
      </c>
      <c r="G940" s="18" t="s">
        <v>98</v>
      </c>
      <c r="H940" s="19">
        <v>27250</v>
      </c>
      <c r="I940" s="19">
        <v>67358.75</v>
      </c>
      <c r="J940" s="19">
        <v>94608.75</v>
      </c>
      <c r="K940" s="19">
        <v>67358.75</v>
      </c>
      <c r="L940" s="9">
        <f t="shared" si="50"/>
        <v>0.7119716728103902</v>
      </c>
      <c r="M940" s="19">
        <v>67358.75</v>
      </c>
    </row>
    <row r="941" spans="1:13">
      <c r="A941" s="17" t="s">
        <v>287</v>
      </c>
      <c r="B941" s="17" t="s">
        <v>289</v>
      </c>
      <c r="C941" s="2" t="str">
        <f>VLOOKUP(B941,Hoja1!B:C,2,FALSE)</f>
        <v>Policía Municipal</v>
      </c>
      <c r="D941" s="3" t="str">
        <f t="shared" si="48"/>
        <v>6</v>
      </c>
      <c r="E941" s="3" t="str">
        <f t="shared" si="49"/>
        <v>62</v>
      </c>
      <c r="F941" s="17" t="s">
        <v>207</v>
      </c>
      <c r="G941" s="18" t="s">
        <v>208</v>
      </c>
      <c r="H941" s="19">
        <v>596000</v>
      </c>
      <c r="I941" s="19">
        <v>75000</v>
      </c>
      <c r="J941" s="19">
        <v>671000</v>
      </c>
      <c r="K941" s="19">
        <v>0</v>
      </c>
      <c r="L941" s="9">
        <f t="shared" si="50"/>
        <v>0</v>
      </c>
      <c r="M941" s="19">
        <v>0</v>
      </c>
    </row>
    <row r="942" spans="1:13">
      <c r="A942" s="17" t="s">
        <v>287</v>
      </c>
      <c r="B942" s="17" t="s">
        <v>289</v>
      </c>
      <c r="C942" s="2" t="str">
        <f>VLOOKUP(B942,Hoja1!B:C,2,FALSE)</f>
        <v>Policía Municipal</v>
      </c>
      <c r="D942" s="3" t="str">
        <f t="shared" si="48"/>
        <v>6</v>
      </c>
      <c r="E942" s="3" t="str">
        <f t="shared" si="49"/>
        <v>62</v>
      </c>
      <c r="F942" s="17" t="s">
        <v>174</v>
      </c>
      <c r="G942" s="18" t="s">
        <v>175</v>
      </c>
      <c r="H942" s="19">
        <v>13000</v>
      </c>
      <c r="I942" s="19">
        <v>0</v>
      </c>
      <c r="J942" s="19">
        <v>13000</v>
      </c>
      <c r="K942" s="19">
        <v>0</v>
      </c>
      <c r="L942" s="9">
        <f t="shared" si="50"/>
        <v>0</v>
      </c>
      <c r="M942" s="19">
        <v>0</v>
      </c>
    </row>
    <row r="943" spans="1:13">
      <c r="A943" s="17" t="s">
        <v>287</v>
      </c>
      <c r="B943" s="17" t="s">
        <v>289</v>
      </c>
      <c r="C943" s="2" t="str">
        <f>VLOOKUP(B943,Hoja1!B:C,2,FALSE)</f>
        <v>Policía Municipal</v>
      </c>
      <c r="D943" s="3" t="str">
        <f t="shared" si="48"/>
        <v>6</v>
      </c>
      <c r="E943" s="3" t="str">
        <f t="shared" si="49"/>
        <v>62</v>
      </c>
      <c r="F943" s="17" t="s">
        <v>162</v>
      </c>
      <c r="G943" s="18" t="s">
        <v>163</v>
      </c>
      <c r="H943" s="19">
        <v>5000</v>
      </c>
      <c r="I943" s="19">
        <v>0</v>
      </c>
      <c r="J943" s="19">
        <v>5000</v>
      </c>
      <c r="K943" s="19">
        <v>0</v>
      </c>
      <c r="L943" s="9">
        <f t="shared" si="50"/>
        <v>0</v>
      </c>
      <c r="M943" s="19">
        <v>0</v>
      </c>
    </row>
    <row r="944" spans="1:13">
      <c r="A944" s="17" t="s">
        <v>287</v>
      </c>
      <c r="B944" s="17" t="s">
        <v>289</v>
      </c>
      <c r="C944" s="2" t="str">
        <f>VLOOKUP(B944,Hoja1!B:C,2,FALSE)</f>
        <v>Policía Municipal</v>
      </c>
      <c r="D944" s="3" t="str">
        <f t="shared" si="48"/>
        <v>6</v>
      </c>
      <c r="E944" s="3" t="str">
        <f t="shared" si="49"/>
        <v>62</v>
      </c>
      <c r="F944" s="17" t="s">
        <v>262</v>
      </c>
      <c r="G944" s="18" t="s">
        <v>263</v>
      </c>
      <c r="H944" s="19">
        <v>50000</v>
      </c>
      <c r="I944" s="19">
        <v>0</v>
      </c>
      <c r="J944" s="19">
        <v>50000</v>
      </c>
      <c r="K944" s="19">
        <v>0</v>
      </c>
      <c r="L944" s="9">
        <f t="shared" si="50"/>
        <v>0</v>
      </c>
      <c r="M944" s="19">
        <v>0</v>
      </c>
    </row>
    <row r="945" spans="1:13">
      <c r="A945" s="17" t="s">
        <v>287</v>
      </c>
      <c r="B945" s="17" t="s">
        <v>289</v>
      </c>
      <c r="C945" s="2" t="str">
        <f>VLOOKUP(B945,Hoja1!B:C,2,FALSE)</f>
        <v>Policía Municipal</v>
      </c>
      <c r="D945" s="3" t="str">
        <f t="shared" si="48"/>
        <v>6</v>
      </c>
      <c r="E945" s="3" t="str">
        <f t="shared" si="49"/>
        <v>63</v>
      </c>
      <c r="F945" s="17" t="s">
        <v>129</v>
      </c>
      <c r="G945" s="18" t="s">
        <v>128</v>
      </c>
      <c r="H945" s="19">
        <v>200000</v>
      </c>
      <c r="I945" s="19">
        <v>0</v>
      </c>
      <c r="J945" s="19">
        <v>200000</v>
      </c>
      <c r="K945" s="19">
        <v>0</v>
      </c>
      <c r="L945" s="9">
        <f t="shared" si="50"/>
        <v>0</v>
      </c>
      <c r="M945" s="19">
        <v>0</v>
      </c>
    </row>
    <row r="946" spans="1:13">
      <c r="A946" s="17" t="s">
        <v>287</v>
      </c>
      <c r="B946" s="17" t="s">
        <v>415</v>
      </c>
      <c r="C946" s="2" t="str">
        <f>VLOOKUP(B946,Hoja1!B:C,2,FALSE)</f>
        <v>Ordenación del trafico y del estacionamiento</v>
      </c>
      <c r="D946" s="3" t="str">
        <f t="shared" si="48"/>
        <v>6</v>
      </c>
      <c r="E946" s="3" t="str">
        <f t="shared" si="49"/>
        <v>60</v>
      </c>
      <c r="F946" s="17" t="s">
        <v>124</v>
      </c>
      <c r="G946" s="18" t="s">
        <v>125</v>
      </c>
      <c r="H946" s="19">
        <v>230000</v>
      </c>
      <c r="I946" s="19">
        <v>21578.94</v>
      </c>
      <c r="J946" s="19">
        <v>251578.94</v>
      </c>
      <c r="K946" s="19">
        <v>21578.37</v>
      </c>
      <c r="L946" s="9">
        <f t="shared" si="50"/>
        <v>8.5771766110470132E-2</v>
      </c>
      <c r="M946" s="19">
        <v>21578.37</v>
      </c>
    </row>
    <row r="947" spans="1:13">
      <c r="A947" s="17" t="s">
        <v>287</v>
      </c>
      <c r="B947" s="17" t="s">
        <v>415</v>
      </c>
      <c r="C947" s="2" t="str">
        <f>VLOOKUP(B947,Hoja1!B:C,2,FALSE)</f>
        <v>Ordenación del trafico y del estacionamiento</v>
      </c>
      <c r="D947" s="3" t="str">
        <f t="shared" si="48"/>
        <v>6</v>
      </c>
      <c r="E947" s="3" t="str">
        <f t="shared" si="49"/>
        <v>61</v>
      </c>
      <c r="F947" s="17" t="s">
        <v>138</v>
      </c>
      <c r="G947" s="18" t="s">
        <v>139</v>
      </c>
      <c r="H947" s="19">
        <v>60000</v>
      </c>
      <c r="I947" s="19">
        <v>122974.71</v>
      </c>
      <c r="J947" s="19">
        <v>182974.71</v>
      </c>
      <c r="K947" s="19">
        <v>0</v>
      </c>
      <c r="L947" s="9">
        <f t="shared" si="50"/>
        <v>0</v>
      </c>
      <c r="M947" s="19">
        <v>0</v>
      </c>
    </row>
    <row r="948" spans="1:13">
      <c r="A948" s="17" t="s">
        <v>287</v>
      </c>
      <c r="B948" s="17" t="s">
        <v>292</v>
      </c>
      <c r="C948" s="2" t="str">
        <f>VLOOKUP(B948,Hoja1!B:C,2,FALSE)</f>
        <v>Movilidad</v>
      </c>
      <c r="D948" s="3" t="str">
        <f t="shared" si="48"/>
        <v>1</v>
      </c>
      <c r="E948" s="3" t="str">
        <f t="shared" si="49"/>
        <v>12</v>
      </c>
      <c r="F948" s="17" t="s">
        <v>48</v>
      </c>
      <c r="G948" s="18" t="s">
        <v>49</v>
      </c>
      <c r="H948" s="19">
        <v>59297</v>
      </c>
      <c r="I948" s="19">
        <v>0</v>
      </c>
      <c r="J948" s="19">
        <v>59297</v>
      </c>
      <c r="K948" s="19">
        <v>8177.1</v>
      </c>
      <c r="L948" s="9">
        <f t="shared" si="50"/>
        <v>0.13790073696814342</v>
      </c>
      <c r="M948" s="19">
        <v>8177.1</v>
      </c>
    </row>
    <row r="949" spans="1:13">
      <c r="A949" s="17" t="s">
        <v>287</v>
      </c>
      <c r="B949" s="17" t="s">
        <v>292</v>
      </c>
      <c r="C949" s="2" t="str">
        <f>VLOOKUP(B949,Hoja1!B:C,2,FALSE)</f>
        <v>Movilidad</v>
      </c>
      <c r="D949" s="3" t="str">
        <f t="shared" si="48"/>
        <v>1</v>
      </c>
      <c r="E949" s="3" t="str">
        <f t="shared" si="49"/>
        <v>12</v>
      </c>
      <c r="F949" s="17" t="s">
        <v>50</v>
      </c>
      <c r="G949" s="18" t="s">
        <v>51</v>
      </c>
      <c r="H949" s="19">
        <v>49970</v>
      </c>
      <c r="I949" s="19">
        <v>0</v>
      </c>
      <c r="J949" s="19">
        <v>49970</v>
      </c>
      <c r="K949" s="19">
        <v>14625.41</v>
      </c>
      <c r="L949" s="9">
        <f t="shared" si="50"/>
        <v>0.29268381028617169</v>
      </c>
      <c r="M949" s="19">
        <v>14625.41</v>
      </c>
    </row>
    <row r="950" spans="1:13">
      <c r="A950" s="17" t="s">
        <v>287</v>
      </c>
      <c r="B950" s="17" t="s">
        <v>292</v>
      </c>
      <c r="C950" s="2" t="str">
        <f>VLOOKUP(B950,Hoja1!B:C,2,FALSE)</f>
        <v>Movilidad</v>
      </c>
      <c r="D950" s="3" t="str">
        <f t="shared" si="48"/>
        <v>1</v>
      </c>
      <c r="E950" s="3" t="str">
        <f t="shared" si="49"/>
        <v>12</v>
      </c>
      <c r="F950" s="17" t="s">
        <v>17</v>
      </c>
      <c r="G950" s="18" t="s">
        <v>18</v>
      </c>
      <c r="H950" s="19">
        <v>19968</v>
      </c>
      <c r="I950" s="19">
        <v>0</v>
      </c>
      <c r="J950" s="19">
        <v>19968</v>
      </c>
      <c r="K950" s="19">
        <v>5648.15</v>
      </c>
      <c r="L950" s="9">
        <f t="shared" si="50"/>
        <v>0.28286007612179487</v>
      </c>
      <c r="M950" s="19">
        <v>5648.15</v>
      </c>
    </row>
    <row r="951" spans="1:13">
      <c r="A951" s="17" t="s">
        <v>287</v>
      </c>
      <c r="B951" s="17" t="s">
        <v>292</v>
      </c>
      <c r="C951" s="2" t="str">
        <f>VLOOKUP(B951,Hoja1!B:C,2,FALSE)</f>
        <v>Movilidad</v>
      </c>
      <c r="D951" s="3" t="str">
        <f t="shared" si="48"/>
        <v>1</v>
      </c>
      <c r="E951" s="3" t="str">
        <f t="shared" si="49"/>
        <v>12</v>
      </c>
      <c r="F951" s="17" t="s">
        <v>52</v>
      </c>
      <c r="G951" s="18" t="s">
        <v>53</v>
      </c>
      <c r="H951" s="19">
        <v>16925</v>
      </c>
      <c r="I951" s="19">
        <v>0</v>
      </c>
      <c r="J951" s="19">
        <v>16925</v>
      </c>
      <c r="K951" s="19">
        <v>4842</v>
      </c>
      <c r="L951" s="9">
        <f t="shared" si="50"/>
        <v>0.28608567208271785</v>
      </c>
      <c r="M951" s="19">
        <v>4842</v>
      </c>
    </row>
    <row r="952" spans="1:13">
      <c r="A952" s="17" t="s">
        <v>287</v>
      </c>
      <c r="B952" s="17" t="s">
        <v>292</v>
      </c>
      <c r="C952" s="2" t="str">
        <f>VLOOKUP(B952,Hoja1!B:C,2,FALSE)</f>
        <v>Movilidad</v>
      </c>
      <c r="D952" s="3" t="str">
        <f t="shared" si="48"/>
        <v>1</v>
      </c>
      <c r="E952" s="3" t="str">
        <f t="shared" si="49"/>
        <v>12</v>
      </c>
      <c r="F952" s="17" t="s">
        <v>19</v>
      </c>
      <c r="G952" s="18" t="s">
        <v>20</v>
      </c>
      <c r="H952" s="19">
        <v>29479</v>
      </c>
      <c r="I952" s="19">
        <v>0</v>
      </c>
      <c r="J952" s="19">
        <v>29479</v>
      </c>
      <c r="K952" s="19">
        <v>8354.76</v>
      </c>
      <c r="L952" s="9">
        <f t="shared" si="50"/>
        <v>0.28341395569727601</v>
      </c>
      <c r="M952" s="19">
        <v>8354.76</v>
      </c>
    </row>
    <row r="953" spans="1:13">
      <c r="A953" s="17" t="s">
        <v>287</v>
      </c>
      <c r="B953" s="17" t="s">
        <v>292</v>
      </c>
      <c r="C953" s="2" t="str">
        <f>VLOOKUP(B953,Hoja1!B:C,2,FALSE)</f>
        <v>Movilidad</v>
      </c>
      <c r="D953" s="3" t="str">
        <f t="shared" si="48"/>
        <v>1</v>
      </c>
      <c r="E953" s="3" t="str">
        <f t="shared" si="49"/>
        <v>12</v>
      </c>
      <c r="F953" s="17" t="s">
        <v>21</v>
      </c>
      <c r="G953" s="18" t="s">
        <v>22</v>
      </c>
      <c r="H953" s="19">
        <v>82939</v>
      </c>
      <c r="I953" s="19">
        <v>0</v>
      </c>
      <c r="J953" s="19">
        <v>82939</v>
      </c>
      <c r="K953" s="19">
        <v>18781.54</v>
      </c>
      <c r="L953" s="9">
        <f t="shared" si="50"/>
        <v>0.22645004159683624</v>
      </c>
      <c r="M953" s="19">
        <v>18781.54</v>
      </c>
    </row>
    <row r="954" spans="1:13">
      <c r="A954" s="17" t="s">
        <v>287</v>
      </c>
      <c r="B954" s="17" t="s">
        <v>292</v>
      </c>
      <c r="C954" s="2" t="str">
        <f>VLOOKUP(B954,Hoja1!B:C,2,FALSE)</f>
        <v>Movilidad</v>
      </c>
      <c r="D954" s="3" t="str">
        <f t="shared" si="48"/>
        <v>1</v>
      </c>
      <c r="E954" s="3" t="str">
        <f t="shared" si="49"/>
        <v>12</v>
      </c>
      <c r="F954" s="17" t="s">
        <v>23</v>
      </c>
      <c r="G954" s="18" t="s">
        <v>24</v>
      </c>
      <c r="H954" s="19">
        <v>207042</v>
      </c>
      <c r="I954" s="19">
        <v>0</v>
      </c>
      <c r="J954" s="19">
        <v>207042</v>
      </c>
      <c r="K954" s="19">
        <v>50710.77</v>
      </c>
      <c r="L954" s="9">
        <f t="shared" si="50"/>
        <v>0.24492986930188076</v>
      </c>
      <c r="M954" s="19">
        <v>50710.77</v>
      </c>
    </row>
    <row r="955" spans="1:13">
      <c r="A955" s="17" t="s">
        <v>287</v>
      </c>
      <c r="B955" s="17" t="s">
        <v>292</v>
      </c>
      <c r="C955" s="2" t="str">
        <f>VLOOKUP(B955,Hoja1!B:C,2,FALSE)</f>
        <v>Movilidad</v>
      </c>
      <c r="D955" s="3" t="str">
        <f t="shared" si="48"/>
        <v>1</v>
      </c>
      <c r="E955" s="3" t="str">
        <f t="shared" si="49"/>
        <v>12</v>
      </c>
      <c r="F955" s="17" t="s">
        <v>25</v>
      </c>
      <c r="G955" s="18" t="s">
        <v>26</v>
      </c>
      <c r="H955" s="19">
        <v>14613</v>
      </c>
      <c r="I955" s="19">
        <v>0</v>
      </c>
      <c r="J955" s="19">
        <v>14613</v>
      </c>
      <c r="K955" s="19">
        <v>3704.02</v>
      </c>
      <c r="L955" s="9">
        <f t="shared" si="50"/>
        <v>0.25347430370218299</v>
      </c>
      <c r="M955" s="19">
        <v>3704.02</v>
      </c>
    </row>
    <row r="956" spans="1:13">
      <c r="A956" s="17" t="s">
        <v>287</v>
      </c>
      <c r="B956" s="17" t="s">
        <v>292</v>
      </c>
      <c r="C956" s="2" t="str">
        <f>VLOOKUP(B956,Hoja1!B:C,2,FALSE)</f>
        <v>Movilidad</v>
      </c>
      <c r="D956" s="3" t="str">
        <f t="shared" si="48"/>
        <v>1</v>
      </c>
      <c r="E956" s="3" t="str">
        <f t="shared" si="49"/>
        <v>13</v>
      </c>
      <c r="F956" s="17" t="s">
        <v>69</v>
      </c>
      <c r="G956" s="18" t="s">
        <v>11</v>
      </c>
      <c r="H956" s="19">
        <v>44135</v>
      </c>
      <c r="I956" s="19">
        <v>0</v>
      </c>
      <c r="J956" s="19">
        <v>44135</v>
      </c>
      <c r="K956" s="19">
        <v>3902</v>
      </c>
      <c r="L956" s="9">
        <f t="shared" si="50"/>
        <v>8.8410558513651302E-2</v>
      </c>
      <c r="M956" s="19">
        <v>3902</v>
      </c>
    </row>
    <row r="957" spans="1:13">
      <c r="A957" s="17" t="s">
        <v>287</v>
      </c>
      <c r="B957" s="17" t="s">
        <v>292</v>
      </c>
      <c r="C957" s="2" t="str">
        <f>VLOOKUP(B957,Hoja1!B:C,2,FALSE)</f>
        <v>Movilidad</v>
      </c>
      <c r="D957" s="3" t="str">
        <f t="shared" si="48"/>
        <v>1</v>
      </c>
      <c r="E957" s="3" t="str">
        <f t="shared" si="49"/>
        <v>13</v>
      </c>
      <c r="F957" s="17" t="s">
        <v>72</v>
      </c>
      <c r="G957" s="18" t="s">
        <v>13</v>
      </c>
      <c r="H957" s="19">
        <v>50160</v>
      </c>
      <c r="I957" s="19">
        <v>0</v>
      </c>
      <c r="J957" s="19">
        <v>50160</v>
      </c>
      <c r="K957" s="19">
        <v>4136.88</v>
      </c>
      <c r="L957" s="9">
        <f t="shared" si="50"/>
        <v>8.2473684210526324E-2</v>
      </c>
      <c r="M957" s="19">
        <v>4136.88</v>
      </c>
    </row>
    <row r="958" spans="1:13">
      <c r="A958" s="17" t="s">
        <v>287</v>
      </c>
      <c r="B958" s="17" t="s">
        <v>292</v>
      </c>
      <c r="C958" s="2" t="str">
        <f>VLOOKUP(B958,Hoja1!B:C,2,FALSE)</f>
        <v>Movilidad</v>
      </c>
      <c r="D958" s="3" t="str">
        <f t="shared" si="48"/>
        <v>1</v>
      </c>
      <c r="E958" s="3" t="str">
        <f t="shared" si="49"/>
        <v>15</v>
      </c>
      <c r="F958" s="17" t="s">
        <v>75</v>
      </c>
      <c r="G958" s="18" t="s">
        <v>76</v>
      </c>
      <c r="H958" s="19">
        <v>10000</v>
      </c>
      <c r="I958" s="19">
        <v>0</v>
      </c>
      <c r="J958" s="19">
        <v>10000</v>
      </c>
      <c r="K958" s="19">
        <v>0</v>
      </c>
      <c r="L958" s="9">
        <f t="shared" si="50"/>
        <v>0</v>
      </c>
      <c r="M958" s="19">
        <v>0</v>
      </c>
    </row>
    <row r="959" spans="1:13">
      <c r="A959" s="17" t="s">
        <v>287</v>
      </c>
      <c r="B959" s="17" t="s">
        <v>292</v>
      </c>
      <c r="C959" s="2" t="str">
        <f>VLOOKUP(B959,Hoja1!B:C,2,FALSE)</f>
        <v>Movilidad</v>
      </c>
      <c r="D959" s="3" t="str">
        <f t="shared" si="48"/>
        <v>2</v>
      </c>
      <c r="E959" s="3" t="str">
        <f t="shared" si="49"/>
        <v>21</v>
      </c>
      <c r="F959" s="17" t="s">
        <v>136</v>
      </c>
      <c r="G959" s="18" t="s">
        <v>137</v>
      </c>
      <c r="H959" s="19">
        <v>2000</v>
      </c>
      <c r="I959" s="19">
        <v>0</v>
      </c>
      <c r="J959" s="19">
        <v>2000</v>
      </c>
      <c r="K959" s="19">
        <v>0</v>
      </c>
      <c r="L959" s="9">
        <f t="shared" si="50"/>
        <v>0</v>
      </c>
      <c r="M959" s="19">
        <v>0</v>
      </c>
    </row>
    <row r="960" spans="1:13">
      <c r="A960" s="17" t="s">
        <v>287</v>
      </c>
      <c r="B960" s="17" t="s">
        <v>292</v>
      </c>
      <c r="C960" s="2" t="str">
        <f>VLOOKUP(B960,Hoja1!B:C,2,FALSE)</f>
        <v>Movilidad</v>
      </c>
      <c r="D960" s="3" t="str">
        <f t="shared" ref="D960:D1023" si="51">LEFT(F960,1)</f>
        <v>2</v>
      </c>
      <c r="E960" s="3" t="str">
        <f t="shared" ref="E960:E1023" si="52">LEFT(F960,2)</f>
        <v>21</v>
      </c>
      <c r="F960" s="17" t="s">
        <v>77</v>
      </c>
      <c r="G960" s="18" t="s">
        <v>78</v>
      </c>
      <c r="H960" s="19">
        <v>1200</v>
      </c>
      <c r="I960" s="19">
        <v>0</v>
      </c>
      <c r="J960" s="19">
        <v>1200</v>
      </c>
      <c r="K960" s="19">
        <v>0</v>
      </c>
      <c r="L960" s="9">
        <f t="shared" si="50"/>
        <v>0</v>
      </c>
      <c r="M960" s="19">
        <v>0</v>
      </c>
    </row>
    <row r="961" spans="1:13">
      <c r="A961" s="17" t="s">
        <v>287</v>
      </c>
      <c r="B961" s="17" t="s">
        <v>292</v>
      </c>
      <c r="C961" s="2" t="str">
        <f>VLOOKUP(B961,Hoja1!B:C,2,FALSE)</f>
        <v>Movilidad</v>
      </c>
      <c r="D961" s="3" t="str">
        <f t="shared" si="51"/>
        <v>2</v>
      </c>
      <c r="E961" s="3" t="str">
        <f t="shared" si="52"/>
        <v>22</v>
      </c>
      <c r="F961" s="17" t="s">
        <v>92</v>
      </c>
      <c r="G961" s="18" t="s">
        <v>93</v>
      </c>
      <c r="H961" s="19">
        <v>224000</v>
      </c>
      <c r="I961" s="19">
        <v>0</v>
      </c>
      <c r="J961" s="19">
        <v>224000</v>
      </c>
      <c r="K961" s="19">
        <v>56621.98</v>
      </c>
      <c r="L961" s="9">
        <f t="shared" si="50"/>
        <v>0.25277669642857142</v>
      </c>
      <c r="M961" s="19">
        <v>56621.98</v>
      </c>
    </row>
    <row r="962" spans="1:13">
      <c r="A962" s="17" t="s">
        <v>287</v>
      </c>
      <c r="B962" s="17" t="s">
        <v>292</v>
      </c>
      <c r="C962" s="2" t="str">
        <f>VLOOKUP(B962,Hoja1!B:C,2,FALSE)</f>
        <v>Movilidad</v>
      </c>
      <c r="D962" s="3" t="str">
        <f t="shared" si="51"/>
        <v>2</v>
      </c>
      <c r="E962" s="3" t="str">
        <f t="shared" si="52"/>
        <v>22</v>
      </c>
      <c r="F962" s="17" t="s">
        <v>79</v>
      </c>
      <c r="G962" s="18" t="s">
        <v>80</v>
      </c>
      <c r="H962" s="19">
        <v>2000</v>
      </c>
      <c r="I962" s="19">
        <v>0</v>
      </c>
      <c r="J962" s="19">
        <v>2000</v>
      </c>
      <c r="K962" s="19">
        <v>438.22</v>
      </c>
      <c r="L962" s="9">
        <f t="shared" si="50"/>
        <v>0.21911000000000003</v>
      </c>
      <c r="M962" s="19">
        <v>438.22</v>
      </c>
    </row>
    <row r="963" spans="1:13">
      <c r="A963" s="17" t="s">
        <v>287</v>
      </c>
      <c r="B963" s="17" t="s">
        <v>292</v>
      </c>
      <c r="C963" s="2" t="str">
        <f>VLOOKUP(B963,Hoja1!B:C,2,FALSE)</f>
        <v>Movilidad</v>
      </c>
      <c r="D963" s="3" t="str">
        <f t="shared" si="51"/>
        <v>2</v>
      </c>
      <c r="E963" s="3" t="str">
        <f t="shared" si="52"/>
        <v>22</v>
      </c>
      <c r="F963" s="17" t="s">
        <v>81</v>
      </c>
      <c r="G963" s="18" t="s">
        <v>82</v>
      </c>
      <c r="H963" s="19">
        <v>1000</v>
      </c>
      <c r="I963" s="19">
        <v>0</v>
      </c>
      <c r="J963" s="19">
        <v>1000</v>
      </c>
      <c r="K963" s="19">
        <v>0</v>
      </c>
      <c r="L963" s="9">
        <f t="shared" ref="L963:L1026" si="53">IF(J963=0," ",K963/J963)</f>
        <v>0</v>
      </c>
      <c r="M963" s="19">
        <v>0</v>
      </c>
    </row>
    <row r="964" spans="1:13">
      <c r="A964" s="17" t="s">
        <v>287</v>
      </c>
      <c r="B964" s="17" t="s">
        <v>292</v>
      </c>
      <c r="C964" s="2" t="str">
        <f>VLOOKUP(B964,Hoja1!B:C,2,FALSE)</f>
        <v>Movilidad</v>
      </c>
      <c r="D964" s="3" t="str">
        <f t="shared" si="51"/>
        <v>2</v>
      </c>
      <c r="E964" s="3" t="str">
        <f t="shared" si="52"/>
        <v>22</v>
      </c>
      <c r="F964" s="17" t="s">
        <v>85</v>
      </c>
      <c r="G964" s="18" t="s">
        <v>86</v>
      </c>
      <c r="H964" s="19">
        <v>1000</v>
      </c>
      <c r="I964" s="19">
        <v>0</v>
      </c>
      <c r="J964" s="19">
        <v>1000</v>
      </c>
      <c r="K964" s="19">
        <v>0</v>
      </c>
      <c r="L964" s="9">
        <f t="shared" si="53"/>
        <v>0</v>
      </c>
      <c r="M964" s="19">
        <v>0</v>
      </c>
    </row>
    <row r="965" spans="1:13">
      <c r="A965" s="17" t="s">
        <v>287</v>
      </c>
      <c r="B965" s="17" t="s">
        <v>292</v>
      </c>
      <c r="C965" s="2" t="str">
        <f>VLOOKUP(B965,Hoja1!B:C,2,FALSE)</f>
        <v>Movilidad</v>
      </c>
      <c r="D965" s="3" t="str">
        <f t="shared" si="51"/>
        <v>2</v>
      </c>
      <c r="E965" s="3" t="str">
        <f t="shared" si="52"/>
        <v>22</v>
      </c>
      <c r="F965" s="17" t="s">
        <v>172</v>
      </c>
      <c r="G965" s="18" t="s">
        <v>173</v>
      </c>
      <c r="H965" s="19">
        <v>2500</v>
      </c>
      <c r="I965" s="19">
        <v>0</v>
      </c>
      <c r="J965" s="19">
        <v>2500</v>
      </c>
      <c r="K965" s="19">
        <v>0</v>
      </c>
      <c r="L965" s="9">
        <f t="shared" si="53"/>
        <v>0</v>
      </c>
      <c r="M965" s="19">
        <v>0</v>
      </c>
    </row>
    <row r="966" spans="1:13">
      <c r="A966" s="17" t="s">
        <v>287</v>
      </c>
      <c r="B966" s="17" t="s">
        <v>292</v>
      </c>
      <c r="C966" s="2" t="str">
        <f>VLOOKUP(B966,Hoja1!B:C,2,FALSE)</f>
        <v>Movilidad</v>
      </c>
      <c r="D966" s="3" t="str">
        <f t="shared" si="51"/>
        <v>2</v>
      </c>
      <c r="E966" s="3" t="str">
        <f t="shared" si="52"/>
        <v>22</v>
      </c>
      <c r="F966" s="17" t="s">
        <v>197</v>
      </c>
      <c r="G966" s="18" t="s">
        <v>198</v>
      </c>
      <c r="H966" s="19">
        <v>300</v>
      </c>
      <c r="I966" s="19">
        <v>0</v>
      </c>
      <c r="J966" s="19">
        <v>300</v>
      </c>
      <c r="K966" s="19">
        <v>0</v>
      </c>
      <c r="L966" s="9">
        <f t="shared" si="53"/>
        <v>0</v>
      </c>
      <c r="M966" s="19">
        <v>0</v>
      </c>
    </row>
    <row r="967" spans="1:13">
      <c r="A967" s="17" t="s">
        <v>287</v>
      </c>
      <c r="B967" s="17" t="s">
        <v>292</v>
      </c>
      <c r="C967" s="2" t="str">
        <f>VLOOKUP(B967,Hoja1!B:C,2,FALSE)</f>
        <v>Movilidad</v>
      </c>
      <c r="D967" s="3" t="str">
        <f t="shared" si="51"/>
        <v>2</v>
      </c>
      <c r="E967" s="3" t="str">
        <f t="shared" si="52"/>
        <v>22</v>
      </c>
      <c r="F967" s="17" t="s">
        <v>240</v>
      </c>
      <c r="G967" s="18" t="s">
        <v>241</v>
      </c>
      <c r="H967" s="19">
        <v>100</v>
      </c>
      <c r="I967" s="19">
        <v>0</v>
      </c>
      <c r="J967" s="19">
        <v>100</v>
      </c>
      <c r="K967" s="19">
        <v>0</v>
      </c>
      <c r="L967" s="9">
        <f t="shared" si="53"/>
        <v>0</v>
      </c>
      <c r="M967" s="19">
        <v>0</v>
      </c>
    </row>
    <row r="968" spans="1:13">
      <c r="A968" s="17" t="s">
        <v>287</v>
      </c>
      <c r="B968" s="17" t="s">
        <v>292</v>
      </c>
      <c r="C968" s="2" t="str">
        <f>VLOOKUP(B968,Hoja1!B:C,2,FALSE)</f>
        <v>Movilidad</v>
      </c>
      <c r="D968" s="3" t="str">
        <f t="shared" si="51"/>
        <v>2</v>
      </c>
      <c r="E968" s="3" t="str">
        <f t="shared" si="52"/>
        <v>22</v>
      </c>
      <c r="F968" s="17" t="s">
        <v>87</v>
      </c>
      <c r="G968" s="18" t="s">
        <v>88</v>
      </c>
      <c r="H968" s="19">
        <v>2000</v>
      </c>
      <c r="I968" s="19">
        <v>0</v>
      </c>
      <c r="J968" s="19">
        <v>2000</v>
      </c>
      <c r="K968" s="19">
        <v>0</v>
      </c>
      <c r="L968" s="9">
        <f t="shared" si="53"/>
        <v>0</v>
      </c>
      <c r="M968" s="19">
        <v>0</v>
      </c>
    </row>
    <row r="969" spans="1:13">
      <c r="A969" s="17" t="s">
        <v>287</v>
      </c>
      <c r="B969" s="17" t="s">
        <v>292</v>
      </c>
      <c r="C969" s="2" t="str">
        <f>VLOOKUP(B969,Hoja1!B:C,2,FALSE)</f>
        <v>Movilidad</v>
      </c>
      <c r="D969" s="3" t="str">
        <f t="shared" si="51"/>
        <v>2</v>
      </c>
      <c r="E969" s="3" t="str">
        <f t="shared" si="52"/>
        <v>22</v>
      </c>
      <c r="F969" s="17" t="s">
        <v>89</v>
      </c>
      <c r="G969" s="18" t="s">
        <v>90</v>
      </c>
      <c r="H969" s="19">
        <v>1500</v>
      </c>
      <c r="I969" s="19">
        <v>0</v>
      </c>
      <c r="J969" s="19">
        <v>1500</v>
      </c>
      <c r="K969" s="19">
        <v>0</v>
      </c>
      <c r="L969" s="9">
        <f t="shared" si="53"/>
        <v>0</v>
      </c>
      <c r="M969" s="19">
        <v>0</v>
      </c>
    </row>
    <row r="970" spans="1:13">
      <c r="A970" s="17" t="s">
        <v>287</v>
      </c>
      <c r="B970" s="17" t="s">
        <v>292</v>
      </c>
      <c r="C970" s="2" t="str">
        <f>VLOOKUP(B970,Hoja1!B:C,2,FALSE)</f>
        <v>Movilidad</v>
      </c>
      <c r="D970" s="3" t="str">
        <f t="shared" si="51"/>
        <v>2</v>
      </c>
      <c r="E970" s="3" t="str">
        <f t="shared" si="52"/>
        <v>22</v>
      </c>
      <c r="F970" s="17" t="s">
        <v>62</v>
      </c>
      <c r="G970" s="18" t="s">
        <v>63</v>
      </c>
      <c r="H970" s="19">
        <v>15000</v>
      </c>
      <c r="I970" s="19">
        <v>0</v>
      </c>
      <c r="J970" s="19">
        <v>15000</v>
      </c>
      <c r="K970" s="19">
        <v>4388.57</v>
      </c>
      <c r="L970" s="9">
        <f t="shared" si="53"/>
        <v>0.29257133333333329</v>
      </c>
      <c r="M970" s="19">
        <v>4223.33</v>
      </c>
    </row>
    <row r="971" spans="1:13">
      <c r="A971" s="17" t="s">
        <v>287</v>
      </c>
      <c r="B971" s="17" t="s">
        <v>292</v>
      </c>
      <c r="C971" s="2" t="str">
        <f>VLOOKUP(B971,Hoja1!B:C,2,FALSE)</f>
        <v>Movilidad</v>
      </c>
      <c r="D971" s="3" t="str">
        <f t="shared" si="51"/>
        <v>2</v>
      </c>
      <c r="E971" s="3" t="str">
        <f t="shared" si="52"/>
        <v>22</v>
      </c>
      <c r="F971" s="17" t="s">
        <v>95</v>
      </c>
      <c r="G971" s="18" t="s">
        <v>96</v>
      </c>
      <c r="H971" s="19">
        <v>20500</v>
      </c>
      <c r="I971" s="19">
        <v>0</v>
      </c>
      <c r="J971" s="19">
        <v>20500</v>
      </c>
      <c r="K971" s="19">
        <v>0</v>
      </c>
      <c r="L971" s="9">
        <f t="shared" si="53"/>
        <v>0</v>
      </c>
      <c r="M971" s="19">
        <v>0</v>
      </c>
    </row>
    <row r="972" spans="1:13">
      <c r="A972" s="17" t="s">
        <v>287</v>
      </c>
      <c r="B972" s="17" t="s">
        <v>292</v>
      </c>
      <c r="C972" s="2" t="str">
        <f>VLOOKUP(B972,Hoja1!B:C,2,FALSE)</f>
        <v>Movilidad</v>
      </c>
      <c r="D972" s="3" t="str">
        <f t="shared" si="51"/>
        <v>2</v>
      </c>
      <c r="E972" s="3" t="str">
        <f t="shared" si="52"/>
        <v>22</v>
      </c>
      <c r="F972" s="17" t="s">
        <v>64</v>
      </c>
      <c r="G972" s="18" t="s">
        <v>65</v>
      </c>
      <c r="H972" s="19">
        <v>3600000</v>
      </c>
      <c r="I972" s="19">
        <v>0</v>
      </c>
      <c r="J972" s="19">
        <v>3600000</v>
      </c>
      <c r="K972" s="19">
        <v>514615.32</v>
      </c>
      <c r="L972" s="9">
        <f t="shared" si="53"/>
        <v>0.14294870000000001</v>
      </c>
      <c r="M972" s="19">
        <v>514615.32</v>
      </c>
    </row>
    <row r="973" spans="1:13">
      <c r="A973" s="17" t="s">
        <v>287</v>
      </c>
      <c r="B973" s="17" t="s">
        <v>292</v>
      </c>
      <c r="C973" s="2" t="str">
        <f>VLOOKUP(B973,Hoja1!B:C,2,FALSE)</f>
        <v>Movilidad</v>
      </c>
      <c r="D973" s="3" t="str">
        <f t="shared" si="51"/>
        <v>2</v>
      </c>
      <c r="E973" s="3" t="str">
        <f t="shared" si="52"/>
        <v>23</v>
      </c>
      <c r="F973" s="17" t="s">
        <v>39</v>
      </c>
      <c r="G973" s="18" t="s">
        <v>40</v>
      </c>
      <c r="H973" s="19">
        <v>500</v>
      </c>
      <c r="I973" s="19">
        <v>0</v>
      </c>
      <c r="J973" s="19">
        <v>500</v>
      </c>
      <c r="K973" s="19">
        <v>93.5</v>
      </c>
      <c r="L973" s="9">
        <f t="shared" si="53"/>
        <v>0.187</v>
      </c>
      <c r="M973" s="19">
        <v>93.5</v>
      </c>
    </row>
    <row r="974" spans="1:13">
      <c r="A974" s="17" t="s">
        <v>287</v>
      </c>
      <c r="B974" s="17" t="s">
        <v>292</v>
      </c>
      <c r="C974" s="2" t="str">
        <f>VLOOKUP(B974,Hoja1!B:C,2,FALSE)</f>
        <v>Movilidad</v>
      </c>
      <c r="D974" s="3" t="str">
        <f t="shared" si="51"/>
        <v>2</v>
      </c>
      <c r="E974" s="3" t="str">
        <f t="shared" si="52"/>
        <v>23</v>
      </c>
      <c r="F974" s="17" t="s">
        <v>43</v>
      </c>
      <c r="G974" s="18" t="s">
        <v>44</v>
      </c>
      <c r="H974" s="19">
        <v>700</v>
      </c>
      <c r="I974" s="19">
        <v>0</v>
      </c>
      <c r="J974" s="19">
        <v>700</v>
      </c>
      <c r="K974" s="19">
        <v>47.8</v>
      </c>
      <c r="L974" s="9">
        <f t="shared" si="53"/>
        <v>6.8285714285714283E-2</v>
      </c>
      <c r="M974" s="19">
        <v>47.8</v>
      </c>
    </row>
    <row r="975" spans="1:13">
      <c r="A975" s="17" t="s">
        <v>287</v>
      </c>
      <c r="B975" s="17" t="s">
        <v>292</v>
      </c>
      <c r="C975" s="2" t="str">
        <f>VLOOKUP(B975,Hoja1!B:C,2,FALSE)</f>
        <v>Movilidad</v>
      </c>
      <c r="D975" s="3" t="str">
        <f t="shared" si="51"/>
        <v>2</v>
      </c>
      <c r="E975" s="3" t="str">
        <f t="shared" si="52"/>
        <v>23</v>
      </c>
      <c r="F975" s="17" t="s">
        <v>100</v>
      </c>
      <c r="G975" s="18" t="s">
        <v>101</v>
      </c>
      <c r="H975" s="19">
        <v>0</v>
      </c>
      <c r="I975" s="19">
        <v>0</v>
      </c>
      <c r="J975" s="19">
        <v>0</v>
      </c>
      <c r="K975" s="19">
        <v>0</v>
      </c>
      <c r="L975" s="9" t="str">
        <f t="shared" si="53"/>
        <v xml:space="preserve"> </v>
      </c>
      <c r="M975" s="19">
        <v>0</v>
      </c>
    </row>
    <row r="976" spans="1:13">
      <c r="A976" s="17" t="s">
        <v>287</v>
      </c>
      <c r="B976" s="17" t="s">
        <v>292</v>
      </c>
      <c r="C976" s="2" t="str">
        <f>VLOOKUP(B976,Hoja1!B:C,2,FALSE)</f>
        <v>Movilidad</v>
      </c>
      <c r="D976" s="3" t="str">
        <f t="shared" si="51"/>
        <v>3</v>
      </c>
      <c r="E976" s="3" t="str">
        <f t="shared" si="52"/>
        <v>35</v>
      </c>
      <c r="F976" s="17" t="s">
        <v>111</v>
      </c>
      <c r="G976" s="18" t="s">
        <v>112</v>
      </c>
      <c r="H976" s="19">
        <v>100</v>
      </c>
      <c r="I976" s="19">
        <v>0</v>
      </c>
      <c r="J976" s="19">
        <v>100</v>
      </c>
      <c r="K976" s="19">
        <v>0</v>
      </c>
      <c r="L976" s="9">
        <f t="shared" si="53"/>
        <v>0</v>
      </c>
      <c r="M976" s="19">
        <v>0</v>
      </c>
    </row>
    <row r="977" spans="1:13">
      <c r="A977" s="17" t="s">
        <v>287</v>
      </c>
      <c r="B977" s="17" t="s">
        <v>292</v>
      </c>
      <c r="C977" s="2" t="str">
        <f>VLOOKUP(B977,Hoja1!B:C,2,FALSE)</f>
        <v>Movilidad</v>
      </c>
      <c r="D977" s="3" t="str">
        <f t="shared" si="51"/>
        <v>4</v>
      </c>
      <c r="E977" s="3" t="str">
        <f t="shared" si="52"/>
        <v>47</v>
      </c>
      <c r="F977" s="17" t="s">
        <v>293</v>
      </c>
      <c r="G977" s="18" t="s">
        <v>294</v>
      </c>
      <c r="H977" s="19">
        <v>6000</v>
      </c>
      <c r="I977" s="19">
        <v>0</v>
      </c>
      <c r="J977" s="19">
        <v>6000</v>
      </c>
      <c r="K977" s="19">
        <v>0</v>
      </c>
      <c r="L977" s="9">
        <f t="shared" si="53"/>
        <v>0</v>
      </c>
      <c r="M977" s="19">
        <v>0</v>
      </c>
    </row>
    <row r="978" spans="1:13">
      <c r="A978" s="17" t="s">
        <v>287</v>
      </c>
      <c r="B978" s="17" t="s">
        <v>292</v>
      </c>
      <c r="C978" s="2" t="str">
        <f>VLOOKUP(B978,Hoja1!B:C,2,FALSE)</f>
        <v>Movilidad</v>
      </c>
      <c r="D978" s="3" t="str">
        <f t="shared" si="51"/>
        <v>4</v>
      </c>
      <c r="E978" s="3" t="str">
        <f t="shared" si="52"/>
        <v>48</v>
      </c>
      <c r="F978" s="17" t="s">
        <v>45</v>
      </c>
      <c r="G978" s="18" t="s">
        <v>46</v>
      </c>
      <c r="H978" s="19">
        <v>4000</v>
      </c>
      <c r="I978" s="19">
        <v>0</v>
      </c>
      <c r="J978" s="19">
        <v>4000</v>
      </c>
      <c r="K978" s="19">
        <v>0</v>
      </c>
      <c r="L978" s="9">
        <f t="shared" si="53"/>
        <v>0</v>
      </c>
      <c r="M978" s="19">
        <v>0</v>
      </c>
    </row>
    <row r="979" spans="1:13">
      <c r="A979" s="17" t="s">
        <v>287</v>
      </c>
      <c r="B979" s="17" t="s">
        <v>292</v>
      </c>
      <c r="C979" s="2" t="str">
        <f>VLOOKUP(B979,Hoja1!B:C,2,FALSE)</f>
        <v>Movilidad</v>
      </c>
      <c r="D979" s="3" t="str">
        <f t="shared" si="51"/>
        <v>6</v>
      </c>
      <c r="E979" s="3" t="str">
        <f t="shared" si="52"/>
        <v>61</v>
      </c>
      <c r="F979" s="17" t="s">
        <v>138</v>
      </c>
      <c r="G979" s="18" t="s">
        <v>139</v>
      </c>
      <c r="H979" s="19">
        <v>2212500</v>
      </c>
      <c r="I979" s="19">
        <v>58654.44</v>
      </c>
      <c r="J979" s="19">
        <v>2271154.44</v>
      </c>
      <c r="K979" s="19">
        <v>360623.6</v>
      </c>
      <c r="L979" s="9">
        <f t="shared" si="53"/>
        <v>0.15878427008248722</v>
      </c>
      <c r="M979" s="19">
        <v>333885.14</v>
      </c>
    </row>
    <row r="980" spans="1:13">
      <c r="A980" s="17" t="s">
        <v>287</v>
      </c>
      <c r="B980" s="17" t="s">
        <v>292</v>
      </c>
      <c r="C980" s="2" t="str">
        <f>VLOOKUP(B980,Hoja1!B:C,2,FALSE)</f>
        <v>Movilidad</v>
      </c>
      <c r="D980" s="3" t="str">
        <f t="shared" si="51"/>
        <v>6</v>
      </c>
      <c r="E980" s="3" t="str">
        <f t="shared" si="52"/>
        <v>62</v>
      </c>
      <c r="F980" s="17" t="s">
        <v>207</v>
      </c>
      <c r="G980" s="18" t="s">
        <v>208</v>
      </c>
      <c r="H980" s="19">
        <v>0</v>
      </c>
      <c r="I980" s="19">
        <v>348815.9</v>
      </c>
      <c r="J980" s="19">
        <v>348815.9</v>
      </c>
      <c r="K980" s="19">
        <v>0</v>
      </c>
      <c r="L980" s="9">
        <f t="shared" si="53"/>
        <v>0</v>
      </c>
      <c r="M980" s="19">
        <v>0</v>
      </c>
    </row>
    <row r="981" spans="1:13">
      <c r="A981" s="17" t="s">
        <v>287</v>
      </c>
      <c r="B981" s="17" t="s">
        <v>295</v>
      </c>
      <c r="C981" s="2" t="str">
        <f>VLOOKUP(B981,Hoja1!B:C,2,FALSE)</f>
        <v>Protección Civil</v>
      </c>
      <c r="D981" s="3" t="str">
        <f t="shared" si="51"/>
        <v>1</v>
      </c>
      <c r="E981" s="3" t="str">
        <f t="shared" si="52"/>
        <v>12</v>
      </c>
      <c r="F981" s="17" t="s">
        <v>50</v>
      </c>
      <c r="G981" s="18" t="s">
        <v>51</v>
      </c>
      <c r="H981" s="19">
        <v>13036</v>
      </c>
      <c r="I981" s="19">
        <v>0</v>
      </c>
      <c r="J981" s="19">
        <v>13036</v>
      </c>
      <c r="K981" s="19">
        <v>2518.2800000000002</v>
      </c>
      <c r="L981" s="9">
        <f t="shared" si="53"/>
        <v>0.19317888922982512</v>
      </c>
      <c r="M981" s="19">
        <v>2518.2800000000002</v>
      </c>
    </row>
    <row r="982" spans="1:13">
      <c r="A982" s="17" t="s">
        <v>287</v>
      </c>
      <c r="B982" s="17" t="s">
        <v>295</v>
      </c>
      <c r="C982" s="2" t="str">
        <f>VLOOKUP(B982,Hoja1!B:C,2,FALSE)</f>
        <v>Protección Civil</v>
      </c>
      <c r="D982" s="3" t="str">
        <f t="shared" si="51"/>
        <v>1</v>
      </c>
      <c r="E982" s="3" t="str">
        <f t="shared" si="52"/>
        <v>12</v>
      </c>
      <c r="F982" s="17" t="s">
        <v>19</v>
      </c>
      <c r="G982" s="18" t="s">
        <v>20</v>
      </c>
      <c r="H982" s="19">
        <v>4727</v>
      </c>
      <c r="I982" s="19">
        <v>0</v>
      </c>
      <c r="J982" s="19">
        <v>4727</v>
      </c>
      <c r="K982" s="19">
        <v>913.12</v>
      </c>
      <c r="L982" s="9">
        <f t="shared" si="53"/>
        <v>0.19317114448910513</v>
      </c>
      <c r="M982" s="19">
        <v>913.12</v>
      </c>
    </row>
    <row r="983" spans="1:13">
      <c r="A983" s="17" t="s">
        <v>287</v>
      </c>
      <c r="B983" s="17" t="s">
        <v>295</v>
      </c>
      <c r="C983" s="2" t="str">
        <f>VLOOKUP(B983,Hoja1!B:C,2,FALSE)</f>
        <v>Protección Civil</v>
      </c>
      <c r="D983" s="3" t="str">
        <f t="shared" si="51"/>
        <v>1</v>
      </c>
      <c r="E983" s="3" t="str">
        <f t="shared" si="52"/>
        <v>12</v>
      </c>
      <c r="F983" s="17" t="s">
        <v>21</v>
      </c>
      <c r="G983" s="18" t="s">
        <v>22</v>
      </c>
      <c r="H983" s="19">
        <v>8243</v>
      </c>
      <c r="I983" s="19">
        <v>0</v>
      </c>
      <c r="J983" s="19">
        <v>8243</v>
      </c>
      <c r="K983" s="19">
        <v>1530.75</v>
      </c>
      <c r="L983" s="9">
        <f t="shared" si="53"/>
        <v>0.18570302074487444</v>
      </c>
      <c r="M983" s="19">
        <v>1530.75</v>
      </c>
    </row>
    <row r="984" spans="1:13">
      <c r="A984" s="17" t="s">
        <v>287</v>
      </c>
      <c r="B984" s="17" t="s">
        <v>295</v>
      </c>
      <c r="C984" s="2" t="str">
        <f>VLOOKUP(B984,Hoja1!B:C,2,FALSE)</f>
        <v>Protección Civil</v>
      </c>
      <c r="D984" s="3" t="str">
        <f t="shared" si="51"/>
        <v>1</v>
      </c>
      <c r="E984" s="3" t="str">
        <f t="shared" si="52"/>
        <v>12</v>
      </c>
      <c r="F984" s="17" t="s">
        <v>23</v>
      </c>
      <c r="G984" s="18" t="s">
        <v>24</v>
      </c>
      <c r="H984" s="19">
        <v>23005</v>
      </c>
      <c r="I984" s="19">
        <v>0</v>
      </c>
      <c r="J984" s="19">
        <v>23005</v>
      </c>
      <c r="K984" s="19">
        <v>9633.66</v>
      </c>
      <c r="L984" s="9">
        <f t="shared" si="53"/>
        <v>0.41876374701151925</v>
      </c>
      <c r="M984" s="19">
        <v>9633.66</v>
      </c>
    </row>
    <row r="985" spans="1:13">
      <c r="A985" s="17" t="s">
        <v>287</v>
      </c>
      <c r="B985" s="17" t="s">
        <v>295</v>
      </c>
      <c r="C985" s="2" t="str">
        <f>VLOOKUP(B985,Hoja1!B:C,2,FALSE)</f>
        <v>Protección Civil</v>
      </c>
      <c r="D985" s="3" t="str">
        <f t="shared" si="51"/>
        <v>1</v>
      </c>
      <c r="E985" s="3" t="str">
        <f t="shared" si="52"/>
        <v>12</v>
      </c>
      <c r="F985" s="17" t="s">
        <v>25</v>
      </c>
      <c r="G985" s="18" t="s">
        <v>26</v>
      </c>
      <c r="H985" s="19">
        <v>2037</v>
      </c>
      <c r="I985" s="19">
        <v>0</v>
      </c>
      <c r="J985" s="19">
        <v>2037</v>
      </c>
      <c r="K985" s="19">
        <v>342.94</v>
      </c>
      <c r="L985" s="9">
        <f t="shared" si="53"/>
        <v>0.16835542464408443</v>
      </c>
      <c r="M985" s="19">
        <v>342.94</v>
      </c>
    </row>
    <row r="986" spans="1:13">
      <c r="A986" s="17" t="s">
        <v>287</v>
      </c>
      <c r="B986" s="17" t="s">
        <v>295</v>
      </c>
      <c r="C986" s="2" t="str">
        <f>VLOOKUP(B986,Hoja1!B:C,2,FALSE)</f>
        <v>Protección Civil</v>
      </c>
      <c r="D986" s="3" t="str">
        <f t="shared" si="51"/>
        <v>1</v>
      </c>
      <c r="E986" s="3" t="str">
        <f t="shared" si="52"/>
        <v>15</v>
      </c>
      <c r="F986" s="17" t="s">
        <v>75</v>
      </c>
      <c r="G986" s="18" t="s">
        <v>76</v>
      </c>
      <c r="H986" s="19">
        <v>6330</v>
      </c>
      <c r="I986" s="19">
        <v>0</v>
      </c>
      <c r="J986" s="19">
        <v>6330</v>
      </c>
      <c r="K986" s="19">
        <v>562.04</v>
      </c>
      <c r="L986" s="9">
        <f t="shared" si="53"/>
        <v>8.8789889415481826E-2</v>
      </c>
      <c r="M986" s="19">
        <v>562.04</v>
      </c>
    </row>
    <row r="987" spans="1:13">
      <c r="A987" s="17" t="s">
        <v>287</v>
      </c>
      <c r="B987" s="17" t="s">
        <v>295</v>
      </c>
      <c r="C987" s="2" t="str">
        <f>VLOOKUP(B987,Hoja1!B:C,2,FALSE)</f>
        <v>Protección Civil</v>
      </c>
      <c r="D987" s="3" t="str">
        <f t="shared" si="51"/>
        <v>2</v>
      </c>
      <c r="E987" s="3" t="str">
        <f t="shared" si="52"/>
        <v>20</v>
      </c>
      <c r="F987" s="17" t="s">
        <v>54</v>
      </c>
      <c r="G987" s="18" t="s">
        <v>55</v>
      </c>
      <c r="H987" s="19">
        <v>600</v>
      </c>
      <c r="I987" s="19">
        <v>0</v>
      </c>
      <c r="J987" s="19">
        <v>600</v>
      </c>
      <c r="K987" s="19">
        <v>0</v>
      </c>
      <c r="L987" s="9">
        <f t="shared" si="53"/>
        <v>0</v>
      </c>
      <c r="M987" s="19">
        <v>0</v>
      </c>
    </row>
    <row r="988" spans="1:13">
      <c r="A988" s="17" t="s">
        <v>287</v>
      </c>
      <c r="B988" s="17" t="s">
        <v>295</v>
      </c>
      <c r="C988" s="2" t="str">
        <f>VLOOKUP(B988,Hoja1!B:C,2,FALSE)</f>
        <v>Protección Civil</v>
      </c>
      <c r="D988" s="3" t="str">
        <f t="shared" si="51"/>
        <v>2</v>
      </c>
      <c r="E988" s="3" t="str">
        <f t="shared" si="52"/>
        <v>21</v>
      </c>
      <c r="F988" s="17" t="s">
        <v>77</v>
      </c>
      <c r="G988" s="18" t="s">
        <v>78</v>
      </c>
      <c r="H988" s="19">
        <v>1000</v>
      </c>
      <c r="I988" s="19">
        <v>0</v>
      </c>
      <c r="J988" s="19">
        <v>1000</v>
      </c>
      <c r="K988" s="19">
        <v>0</v>
      </c>
      <c r="L988" s="9">
        <f t="shared" si="53"/>
        <v>0</v>
      </c>
      <c r="M988" s="19">
        <v>0</v>
      </c>
    </row>
    <row r="989" spans="1:13">
      <c r="A989" s="17" t="s">
        <v>287</v>
      </c>
      <c r="B989" s="17" t="s">
        <v>295</v>
      </c>
      <c r="C989" s="2" t="str">
        <f>VLOOKUP(B989,Hoja1!B:C,2,FALSE)</f>
        <v>Protección Civil</v>
      </c>
      <c r="D989" s="3" t="str">
        <f t="shared" si="51"/>
        <v>2</v>
      </c>
      <c r="E989" s="3" t="str">
        <f t="shared" si="52"/>
        <v>22</v>
      </c>
      <c r="F989" s="17" t="s">
        <v>79</v>
      </c>
      <c r="G989" s="18" t="s">
        <v>80</v>
      </c>
      <c r="H989" s="19">
        <v>600</v>
      </c>
      <c r="I989" s="19">
        <v>0</v>
      </c>
      <c r="J989" s="19">
        <v>600</v>
      </c>
      <c r="K989" s="19">
        <v>0</v>
      </c>
      <c r="L989" s="9">
        <f t="shared" si="53"/>
        <v>0</v>
      </c>
      <c r="M989" s="19">
        <v>0</v>
      </c>
    </row>
    <row r="990" spans="1:13">
      <c r="A990" s="17" t="s">
        <v>287</v>
      </c>
      <c r="B990" s="17" t="s">
        <v>295</v>
      </c>
      <c r="C990" s="2" t="str">
        <f>VLOOKUP(B990,Hoja1!B:C,2,FALSE)</f>
        <v>Protección Civil</v>
      </c>
      <c r="D990" s="3" t="str">
        <f t="shared" si="51"/>
        <v>2</v>
      </c>
      <c r="E990" s="3" t="str">
        <f t="shared" si="52"/>
        <v>22</v>
      </c>
      <c r="F990" s="17" t="s">
        <v>81</v>
      </c>
      <c r="G990" s="18" t="s">
        <v>82</v>
      </c>
      <c r="H990" s="19">
        <v>1000</v>
      </c>
      <c r="I990" s="19">
        <v>0</v>
      </c>
      <c r="J990" s="19">
        <v>1000</v>
      </c>
      <c r="K990" s="19">
        <v>0</v>
      </c>
      <c r="L990" s="9">
        <f t="shared" si="53"/>
        <v>0</v>
      </c>
      <c r="M990" s="19">
        <v>0</v>
      </c>
    </row>
    <row r="991" spans="1:13">
      <c r="A991" s="17" t="s">
        <v>287</v>
      </c>
      <c r="B991" s="17" t="s">
        <v>295</v>
      </c>
      <c r="C991" s="2" t="str">
        <f>VLOOKUP(B991,Hoja1!B:C,2,FALSE)</f>
        <v>Protección Civil</v>
      </c>
      <c r="D991" s="3" t="str">
        <f t="shared" si="51"/>
        <v>2</v>
      </c>
      <c r="E991" s="3" t="str">
        <f t="shared" si="52"/>
        <v>22</v>
      </c>
      <c r="F991" s="17" t="s">
        <v>62</v>
      </c>
      <c r="G991" s="18" t="s">
        <v>63</v>
      </c>
      <c r="H991" s="19">
        <v>250</v>
      </c>
      <c r="I991" s="19">
        <v>0</v>
      </c>
      <c r="J991" s="19">
        <v>250</v>
      </c>
      <c r="K991" s="19">
        <v>48.49</v>
      </c>
      <c r="L991" s="9">
        <f t="shared" si="53"/>
        <v>0.19396000000000002</v>
      </c>
      <c r="M991" s="19">
        <v>48.49</v>
      </c>
    </row>
    <row r="992" spans="1:13">
      <c r="A992" s="17" t="s">
        <v>287</v>
      </c>
      <c r="B992" s="17" t="s">
        <v>295</v>
      </c>
      <c r="C992" s="2" t="str">
        <f>VLOOKUP(B992,Hoja1!B:C,2,FALSE)</f>
        <v>Protección Civil</v>
      </c>
      <c r="D992" s="3" t="str">
        <f t="shared" si="51"/>
        <v>4</v>
      </c>
      <c r="E992" s="3" t="str">
        <f t="shared" si="52"/>
        <v>48</v>
      </c>
      <c r="F992" s="17" t="s">
        <v>45</v>
      </c>
      <c r="G992" s="18" t="s">
        <v>46</v>
      </c>
      <c r="H992" s="19">
        <v>28908</v>
      </c>
      <c r="I992" s="19">
        <v>0</v>
      </c>
      <c r="J992" s="19">
        <v>28908</v>
      </c>
      <c r="K992" s="19">
        <v>0</v>
      </c>
      <c r="L992" s="9">
        <f t="shared" si="53"/>
        <v>0</v>
      </c>
      <c r="M992" s="19">
        <v>0</v>
      </c>
    </row>
    <row r="993" spans="1:13">
      <c r="A993" s="17" t="s">
        <v>287</v>
      </c>
      <c r="B993" s="17" t="s">
        <v>296</v>
      </c>
      <c r="C993" s="2" t="str">
        <f>VLOOKUP(B993,Hoja1!B:C,2,FALSE)</f>
        <v>Prevención y Extinción Incendios</v>
      </c>
      <c r="D993" s="3" t="str">
        <f t="shared" si="51"/>
        <v>1</v>
      </c>
      <c r="E993" s="3" t="str">
        <f t="shared" si="52"/>
        <v>12</v>
      </c>
      <c r="F993" s="17" t="s">
        <v>48</v>
      </c>
      <c r="G993" s="18" t="s">
        <v>49</v>
      </c>
      <c r="H993" s="19">
        <v>14824</v>
      </c>
      <c r="I993" s="19">
        <v>0</v>
      </c>
      <c r="J993" s="19">
        <v>14824</v>
      </c>
      <c r="K993" s="19">
        <v>4480.6000000000004</v>
      </c>
      <c r="L993" s="9">
        <f t="shared" si="53"/>
        <v>0.30225310307609282</v>
      </c>
      <c r="M993" s="19">
        <v>4480.6000000000004</v>
      </c>
    </row>
    <row r="994" spans="1:13">
      <c r="A994" s="17" t="s">
        <v>287</v>
      </c>
      <c r="B994" s="17" t="s">
        <v>296</v>
      </c>
      <c r="C994" s="2" t="str">
        <f>VLOOKUP(B994,Hoja1!B:C,2,FALSE)</f>
        <v>Prevención y Extinción Incendios</v>
      </c>
      <c r="D994" s="3" t="str">
        <f t="shared" si="51"/>
        <v>1</v>
      </c>
      <c r="E994" s="3" t="str">
        <f t="shared" si="52"/>
        <v>12</v>
      </c>
      <c r="F994" s="17" t="s">
        <v>50</v>
      </c>
      <c r="G994" s="18" t="s">
        <v>51</v>
      </c>
      <c r="H994" s="19">
        <v>13036</v>
      </c>
      <c r="I994" s="19">
        <v>0</v>
      </c>
      <c r="J994" s="19">
        <v>13036</v>
      </c>
      <c r="K994" s="19">
        <v>0</v>
      </c>
      <c r="L994" s="9">
        <f t="shared" si="53"/>
        <v>0</v>
      </c>
      <c r="M994" s="19">
        <v>0</v>
      </c>
    </row>
    <row r="995" spans="1:13">
      <c r="A995" s="17" t="s">
        <v>287</v>
      </c>
      <c r="B995" s="17" t="s">
        <v>296</v>
      </c>
      <c r="C995" s="2" t="str">
        <f>VLOOKUP(B995,Hoja1!B:C,2,FALSE)</f>
        <v>Prevención y Extinción Incendios</v>
      </c>
      <c r="D995" s="3" t="str">
        <f t="shared" si="51"/>
        <v>1</v>
      </c>
      <c r="E995" s="3" t="str">
        <f t="shared" si="52"/>
        <v>12</v>
      </c>
      <c r="F995" s="17" t="s">
        <v>17</v>
      </c>
      <c r="G995" s="18" t="s">
        <v>18</v>
      </c>
      <c r="H995" s="19">
        <v>239612</v>
      </c>
      <c r="I995" s="19">
        <v>0</v>
      </c>
      <c r="J995" s="19">
        <v>239612</v>
      </c>
      <c r="K995" s="19">
        <v>57620.85</v>
      </c>
      <c r="L995" s="9">
        <f t="shared" si="53"/>
        <v>0.24047564395773166</v>
      </c>
      <c r="M995" s="19">
        <v>57620.85</v>
      </c>
    </row>
    <row r="996" spans="1:13">
      <c r="A996" s="17" t="s">
        <v>287</v>
      </c>
      <c r="B996" s="17" t="s">
        <v>296</v>
      </c>
      <c r="C996" s="2" t="str">
        <f>VLOOKUP(B996,Hoja1!B:C,2,FALSE)</f>
        <v>Prevención y Extinción Incendios</v>
      </c>
      <c r="D996" s="3" t="str">
        <f t="shared" si="51"/>
        <v>1</v>
      </c>
      <c r="E996" s="3" t="str">
        <f t="shared" si="52"/>
        <v>12</v>
      </c>
      <c r="F996" s="17" t="s">
        <v>52</v>
      </c>
      <c r="G996" s="18" t="s">
        <v>53</v>
      </c>
      <c r="H996" s="19">
        <v>1446827</v>
      </c>
      <c r="I996" s="19">
        <v>0</v>
      </c>
      <c r="J996" s="19">
        <v>1446827</v>
      </c>
      <c r="K996" s="19">
        <v>295695.86</v>
      </c>
      <c r="L996" s="9">
        <f t="shared" si="53"/>
        <v>0.20437540908484567</v>
      </c>
      <c r="M996" s="19">
        <v>295695.86</v>
      </c>
    </row>
    <row r="997" spans="1:13">
      <c r="A997" s="17" t="s">
        <v>287</v>
      </c>
      <c r="B997" s="17" t="s">
        <v>296</v>
      </c>
      <c r="C997" s="2" t="str">
        <f>VLOOKUP(B997,Hoja1!B:C,2,FALSE)</f>
        <v>Prevención y Extinción Incendios</v>
      </c>
      <c r="D997" s="3" t="str">
        <f t="shared" si="51"/>
        <v>1</v>
      </c>
      <c r="E997" s="3" t="str">
        <f t="shared" si="52"/>
        <v>12</v>
      </c>
      <c r="F997" s="17" t="s">
        <v>19</v>
      </c>
      <c r="G997" s="18" t="s">
        <v>20</v>
      </c>
      <c r="H997" s="19">
        <v>317243</v>
      </c>
      <c r="I997" s="19">
        <v>0</v>
      </c>
      <c r="J997" s="19">
        <v>317243</v>
      </c>
      <c r="K997" s="19">
        <v>86740.39</v>
      </c>
      <c r="L997" s="9">
        <f t="shared" si="53"/>
        <v>0.27341939774872887</v>
      </c>
      <c r="M997" s="19">
        <v>86740.39</v>
      </c>
    </row>
    <row r="998" spans="1:13">
      <c r="A998" s="17" t="s">
        <v>287</v>
      </c>
      <c r="B998" s="17" t="s">
        <v>296</v>
      </c>
      <c r="C998" s="2" t="str">
        <f>VLOOKUP(B998,Hoja1!B:C,2,FALSE)</f>
        <v>Prevención y Extinción Incendios</v>
      </c>
      <c r="D998" s="3" t="str">
        <f t="shared" si="51"/>
        <v>1</v>
      </c>
      <c r="E998" s="3" t="str">
        <f t="shared" si="52"/>
        <v>12</v>
      </c>
      <c r="F998" s="17" t="s">
        <v>21</v>
      </c>
      <c r="G998" s="18" t="s">
        <v>22</v>
      </c>
      <c r="H998" s="19">
        <v>983415</v>
      </c>
      <c r="I998" s="19">
        <v>0</v>
      </c>
      <c r="J998" s="19">
        <v>983415</v>
      </c>
      <c r="K998" s="19">
        <v>204025.5</v>
      </c>
      <c r="L998" s="9">
        <f t="shared" si="53"/>
        <v>0.20746632906758591</v>
      </c>
      <c r="M998" s="19">
        <v>204025.5</v>
      </c>
    </row>
    <row r="999" spans="1:13">
      <c r="A999" s="17" t="s">
        <v>287</v>
      </c>
      <c r="B999" s="17" t="s">
        <v>296</v>
      </c>
      <c r="C999" s="2" t="str">
        <f>VLOOKUP(B999,Hoja1!B:C,2,FALSE)</f>
        <v>Prevención y Extinción Incendios</v>
      </c>
      <c r="D999" s="3" t="str">
        <f t="shared" si="51"/>
        <v>1</v>
      </c>
      <c r="E999" s="3" t="str">
        <f t="shared" si="52"/>
        <v>12</v>
      </c>
      <c r="F999" s="17" t="s">
        <v>23</v>
      </c>
      <c r="G999" s="18" t="s">
        <v>24</v>
      </c>
      <c r="H999" s="19">
        <v>3387710</v>
      </c>
      <c r="I999" s="19">
        <v>0</v>
      </c>
      <c r="J999" s="19">
        <v>3387710</v>
      </c>
      <c r="K999" s="19">
        <v>848960.39</v>
      </c>
      <c r="L999" s="9">
        <f t="shared" si="53"/>
        <v>0.25060007792874833</v>
      </c>
      <c r="M999" s="19">
        <v>848960.39</v>
      </c>
    </row>
    <row r="1000" spans="1:13">
      <c r="A1000" s="17" t="s">
        <v>287</v>
      </c>
      <c r="B1000" s="17" t="s">
        <v>296</v>
      </c>
      <c r="C1000" s="2" t="str">
        <f>VLOOKUP(B1000,Hoja1!B:C,2,FALSE)</f>
        <v>Prevención y Extinción Incendios</v>
      </c>
      <c r="D1000" s="3" t="str">
        <f t="shared" si="51"/>
        <v>1</v>
      </c>
      <c r="E1000" s="3" t="str">
        <f t="shared" si="52"/>
        <v>12</v>
      </c>
      <c r="F1000" s="17" t="s">
        <v>25</v>
      </c>
      <c r="G1000" s="18" t="s">
        <v>26</v>
      </c>
      <c r="H1000" s="19">
        <v>300446</v>
      </c>
      <c r="I1000" s="19">
        <v>0</v>
      </c>
      <c r="J1000" s="19">
        <v>300446</v>
      </c>
      <c r="K1000" s="19">
        <v>80362.34</v>
      </c>
      <c r="L1000" s="9">
        <f t="shared" si="53"/>
        <v>0.26747681779754096</v>
      </c>
      <c r="M1000" s="19">
        <v>80362.34</v>
      </c>
    </row>
    <row r="1001" spans="1:13">
      <c r="A1001" s="17" t="s">
        <v>287</v>
      </c>
      <c r="B1001" s="17" t="s">
        <v>296</v>
      </c>
      <c r="C1001" s="2" t="str">
        <f>VLOOKUP(B1001,Hoja1!B:C,2,FALSE)</f>
        <v>Prevención y Extinción Incendios</v>
      </c>
      <c r="D1001" s="3" t="str">
        <f t="shared" si="51"/>
        <v>1</v>
      </c>
      <c r="E1001" s="3" t="str">
        <f t="shared" si="52"/>
        <v>12</v>
      </c>
      <c r="F1001" s="17" t="s">
        <v>290</v>
      </c>
      <c r="G1001" s="18" t="s">
        <v>291</v>
      </c>
      <c r="H1001" s="19">
        <v>0</v>
      </c>
      <c r="I1001" s="19">
        <v>0</v>
      </c>
      <c r="J1001" s="19">
        <v>0</v>
      </c>
      <c r="K1001" s="19">
        <v>7505.16</v>
      </c>
      <c r="L1001" s="9" t="str">
        <f t="shared" si="53"/>
        <v xml:space="preserve"> </v>
      </c>
      <c r="M1001" s="19">
        <v>7505.16</v>
      </c>
    </row>
    <row r="1002" spans="1:13">
      <c r="A1002" s="17" t="s">
        <v>287</v>
      </c>
      <c r="B1002" s="17" t="s">
        <v>296</v>
      </c>
      <c r="C1002" s="2" t="str">
        <f>VLOOKUP(B1002,Hoja1!B:C,2,FALSE)</f>
        <v>Prevención y Extinción Incendios</v>
      </c>
      <c r="D1002" s="3" t="str">
        <f t="shared" si="51"/>
        <v>1</v>
      </c>
      <c r="E1002" s="3" t="str">
        <f t="shared" si="52"/>
        <v>15</v>
      </c>
      <c r="F1002" s="17" t="s">
        <v>216</v>
      </c>
      <c r="G1002" s="18" t="s">
        <v>217</v>
      </c>
      <c r="H1002" s="19">
        <v>650000</v>
      </c>
      <c r="I1002" s="19">
        <v>0</v>
      </c>
      <c r="J1002" s="19">
        <v>650000</v>
      </c>
      <c r="K1002" s="19">
        <v>160246.44</v>
      </c>
      <c r="L1002" s="9">
        <f t="shared" si="53"/>
        <v>0.24653298461538461</v>
      </c>
      <c r="M1002" s="19">
        <v>160246.44</v>
      </c>
    </row>
    <row r="1003" spans="1:13">
      <c r="A1003" s="17" t="s">
        <v>287</v>
      </c>
      <c r="B1003" s="17" t="s">
        <v>296</v>
      </c>
      <c r="C1003" s="2" t="str">
        <f>VLOOKUP(B1003,Hoja1!B:C,2,FALSE)</f>
        <v>Prevención y Extinción Incendios</v>
      </c>
      <c r="D1003" s="3" t="str">
        <f t="shared" si="51"/>
        <v>1</v>
      </c>
      <c r="E1003" s="3" t="str">
        <f t="shared" si="52"/>
        <v>15</v>
      </c>
      <c r="F1003" s="17" t="s">
        <v>75</v>
      </c>
      <c r="G1003" s="18" t="s">
        <v>76</v>
      </c>
      <c r="H1003" s="19">
        <v>300000</v>
      </c>
      <c r="I1003" s="19">
        <v>0</v>
      </c>
      <c r="J1003" s="19">
        <v>300000</v>
      </c>
      <c r="K1003" s="19">
        <v>112055.97</v>
      </c>
      <c r="L1003" s="9">
        <f t="shared" si="53"/>
        <v>0.37351990000000002</v>
      </c>
      <c r="M1003" s="19">
        <v>112055.97</v>
      </c>
    </row>
    <row r="1004" spans="1:13">
      <c r="A1004" s="17" t="s">
        <v>287</v>
      </c>
      <c r="B1004" s="17" t="s">
        <v>296</v>
      </c>
      <c r="C1004" s="2" t="str">
        <f>VLOOKUP(B1004,Hoja1!B:C,2,FALSE)</f>
        <v>Prevención y Extinción Incendios</v>
      </c>
      <c r="D1004" s="3" t="str">
        <f t="shared" si="51"/>
        <v>1</v>
      </c>
      <c r="E1004" s="3" t="str">
        <f t="shared" si="52"/>
        <v>16</v>
      </c>
      <c r="F1004" s="17" t="s">
        <v>233</v>
      </c>
      <c r="G1004" s="18" t="s">
        <v>234</v>
      </c>
      <c r="H1004" s="19">
        <v>30000</v>
      </c>
      <c r="I1004" s="19">
        <v>0</v>
      </c>
      <c r="J1004" s="19">
        <v>30000</v>
      </c>
      <c r="K1004" s="19">
        <v>0</v>
      </c>
      <c r="L1004" s="9">
        <f t="shared" si="53"/>
        <v>0</v>
      </c>
      <c r="M1004" s="19">
        <v>0</v>
      </c>
    </row>
    <row r="1005" spans="1:13">
      <c r="A1005" s="17" t="s">
        <v>287</v>
      </c>
      <c r="B1005" s="17" t="s">
        <v>296</v>
      </c>
      <c r="C1005" s="2" t="str">
        <f>VLOOKUP(B1005,Hoja1!B:C,2,FALSE)</f>
        <v>Prevención y Extinción Incendios</v>
      </c>
      <c r="D1005" s="3" t="str">
        <f t="shared" si="51"/>
        <v>2</v>
      </c>
      <c r="E1005" s="3" t="str">
        <f t="shared" si="52"/>
        <v>20</v>
      </c>
      <c r="F1005" s="17" t="s">
        <v>54</v>
      </c>
      <c r="G1005" s="18" t="s">
        <v>55</v>
      </c>
      <c r="H1005" s="19">
        <v>1321</v>
      </c>
      <c r="I1005" s="19">
        <v>0</v>
      </c>
      <c r="J1005" s="19">
        <v>1321</v>
      </c>
      <c r="K1005" s="19">
        <v>0</v>
      </c>
      <c r="L1005" s="9">
        <f t="shared" si="53"/>
        <v>0</v>
      </c>
      <c r="M1005" s="19">
        <v>0</v>
      </c>
    </row>
    <row r="1006" spans="1:13">
      <c r="A1006" s="17" t="s">
        <v>287</v>
      </c>
      <c r="B1006" s="17" t="s">
        <v>296</v>
      </c>
      <c r="C1006" s="2" t="str">
        <f>VLOOKUP(B1006,Hoja1!B:C,2,FALSE)</f>
        <v>Prevención y Extinción Incendios</v>
      </c>
      <c r="D1006" s="3" t="str">
        <f t="shared" si="51"/>
        <v>2</v>
      </c>
      <c r="E1006" s="3" t="str">
        <f t="shared" si="52"/>
        <v>20</v>
      </c>
      <c r="F1006" s="17" t="s">
        <v>270</v>
      </c>
      <c r="G1006" s="18" t="s">
        <v>271</v>
      </c>
      <c r="H1006" s="19">
        <v>233</v>
      </c>
      <c r="I1006" s="19">
        <v>0</v>
      </c>
      <c r="J1006" s="19">
        <v>233</v>
      </c>
      <c r="K1006" s="19">
        <v>0</v>
      </c>
      <c r="L1006" s="9">
        <f t="shared" si="53"/>
        <v>0</v>
      </c>
      <c r="M1006" s="19">
        <v>0</v>
      </c>
    </row>
    <row r="1007" spans="1:13">
      <c r="A1007" s="17" t="s">
        <v>287</v>
      </c>
      <c r="B1007" s="17" t="s">
        <v>296</v>
      </c>
      <c r="C1007" s="2" t="str">
        <f>VLOOKUP(B1007,Hoja1!B:C,2,FALSE)</f>
        <v>Prevención y Extinción Incendios</v>
      </c>
      <c r="D1007" s="3" t="str">
        <f t="shared" si="51"/>
        <v>2</v>
      </c>
      <c r="E1007" s="3" t="str">
        <f t="shared" si="52"/>
        <v>21</v>
      </c>
      <c r="F1007" s="17" t="s">
        <v>142</v>
      </c>
      <c r="G1007" s="18" t="s">
        <v>143</v>
      </c>
      <c r="H1007" s="19">
        <v>959</v>
      </c>
      <c r="I1007" s="19">
        <v>0</v>
      </c>
      <c r="J1007" s="19">
        <v>959</v>
      </c>
      <c r="K1007" s="19">
        <v>1090.58</v>
      </c>
      <c r="L1007" s="9">
        <f t="shared" si="53"/>
        <v>1.1372054223149113</v>
      </c>
      <c r="M1007" s="19">
        <v>1090.58</v>
      </c>
    </row>
    <row r="1008" spans="1:13">
      <c r="A1008" s="17" t="s">
        <v>287</v>
      </c>
      <c r="B1008" s="17" t="s">
        <v>296</v>
      </c>
      <c r="C1008" s="2" t="str">
        <f>VLOOKUP(B1008,Hoja1!B:C,2,FALSE)</f>
        <v>Prevención y Extinción Incendios</v>
      </c>
      <c r="D1008" s="3" t="str">
        <f t="shared" si="51"/>
        <v>2</v>
      </c>
      <c r="E1008" s="3" t="str">
        <f t="shared" si="52"/>
        <v>21</v>
      </c>
      <c r="F1008" s="17" t="s">
        <v>56</v>
      </c>
      <c r="G1008" s="18" t="s">
        <v>57</v>
      </c>
      <c r="H1008" s="19">
        <v>36669</v>
      </c>
      <c r="I1008" s="19">
        <v>0</v>
      </c>
      <c r="J1008" s="19">
        <v>36669</v>
      </c>
      <c r="K1008" s="19">
        <v>3829.19</v>
      </c>
      <c r="L1008" s="9">
        <f t="shared" si="53"/>
        <v>0.10442580926668303</v>
      </c>
      <c r="M1008" s="19">
        <v>3283.87</v>
      </c>
    </row>
    <row r="1009" spans="1:13">
      <c r="A1009" s="17" t="s">
        <v>287</v>
      </c>
      <c r="B1009" s="17" t="s">
        <v>296</v>
      </c>
      <c r="C1009" s="2" t="str">
        <f>VLOOKUP(B1009,Hoja1!B:C,2,FALSE)</f>
        <v>Prevención y Extinción Incendios</v>
      </c>
      <c r="D1009" s="3" t="str">
        <f t="shared" si="51"/>
        <v>2</v>
      </c>
      <c r="E1009" s="3" t="str">
        <f t="shared" si="52"/>
        <v>21</v>
      </c>
      <c r="F1009" s="17" t="s">
        <v>77</v>
      </c>
      <c r="G1009" s="18" t="s">
        <v>78</v>
      </c>
      <c r="H1009" s="19">
        <v>46889</v>
      </c>
      <c r="I1009" s="19">
        <v>0</v>
      </c>
      <c r="J1009" s="19">
        <v>46889</v>
      </c>
      <c r="K1009" s="19">
        <v>2469.85</v>
      </c>
      <c r="L1009" s="9">
        <f t="shared" si="53"/>
        <v>5.2674401245494676E-2</v>
      </c>
      <c r="M1009" s="19">
        <v>2034.25</v>
      </c>
    </row>
    <row r="1010" spans="1:13">
      <c r="A1010" s="17" t="s">
        <v>287</v>
      </c>
      <c r="B1010" s="17" t="s">
        <v>296</v>
      </c>
      <c r="C1010" s="2" t="str">
        <f>VLOOKUP(B1010,Hoja1!B:C,2,FALSE)</f>
        <v>Prevención y Extinción Incendios</v>
      </c>
      <c r="D1010" s="3" t="str">
        <f t="shared" si="51"/>
        <v>2</v>
      </c>
      <c r="E1010" s="3" t="str">
        <f t="shared" si="52"/>
        <v>22</v>
      </c>
      <c r="F1010" s="17" t="s">
        <v>29</v>
      </c>
      <c r="G1010" s="18" t="s">
        <v>30</v>
      </c>
      <c r="H1010" s="19">
        <v>0</v>
      </c>
      <c r="I1010" s="19">
        <v>0</v>
      </c>
      <c r="J1010" s="19">
        <v>0</v>
      </c>
      <c r="K1010" s="19">
        <v>0</v>
      </c>
      <c r="L1010" s="9" t="str">
        <f t="shared" si="53"/>
        <v xml:space="preserve"> </v>
      </c>
      <c r="M1010" s="19">
        <v>0</v>
      </c>
    </row>
    <row r="1011" spans="1:13">
      <c r="A1011" s="17" t="s">
        <v>287</v>
      </c>
      <c r="B1011" s="17" t="s">
        <v>296</v>
      </c>
      <c r="C1011" s="2" t="str">
        <f>VLOOKUP(B1011,Hoja1!B:C,2,FALSE)</f>
        <v>Prevención y Extinción Incendios</v>
      </c>
      <c r="D1011" s="3" t="str">
        <f t="shared" si="51"/>
        <v>2</v>
      </c>
      <c r="E1011" s="3" t="str">
        <f t="shared" si="52"/>
        <v>22</v>
      </c>
      <c r="F1011" s="17" t="s">
        <v>92</v>
      </c>
      <c r="G1011" s="18" t="s">
        <v>93</v>
      </c>
      <c r="H1011" s="19">
        <v>40000</v>
      </c>
      <c r="I1011" s="19">
        <v>0</v>
      </c>
      <c r="J1011" s="19">
        <v>40000</v>
      </c>
      <c r="K1011" s="19">
        <v>13611.84</v>
      </c>
      <c r="L1011" s="9">
        <f t="shared" si="53"/>
        <v>0.34029599999999999</v>
      </c>
      <c r="M1011" s="19">
        <v>11035.03</v>
      </c>
    </row>
    <row r="1012" spans="1:13">
      <c r="A1012" s="17" t="s">
        <v>287</v>
      </c>
      <c r="B1012" s="17" t="s">
        <v>296</v>
      </c>
      <c r="C1012" s="2" t="str">
        <f>VLOOKUP(B1012,Hoja1!B:C,2,FALSE)</f>
        <v>Prevención y Extinción Incendios</v>
      </c>
      <c r="D1012" s="3" t="str">
        <f t="shared" si="51"/>
        <v>2</v>
      </c>
      <c r="E1012" s="3" t="str">
        <f t="shared" si="52"/>
        <v>22</v>
      </c>
      <c r="F1012" s="17" t="s">
        <v>144</v>
      </c>
      <c r="G1012" s="18" t="s">
        <v>145</v>
      </c>
      <c r="H1012" s="19">
        <v>45000</v>
      </c>
      <c r="I1012" s="19">
        <v>0</v>
      </c>
      <c r="J1012" s="19">
        <v>45000</v>
      </c>
      <c r="K1012" s="19">
        <v>11762.53</v>
      </c>
      <c r="L1012" s="9">
        <f t="shared" si="53"/>
        <v>0.2613895555555556</v>
      </c>
      <c r="M1012" s="19">
        <v>9029.85</v>
      </c>
    </row>
    <row r="1013" spans="1:13">
      <c r="A1013" s="17" t="s">
        <v>287</v>
      </c>
      <c r="B1013" s="17" t="s">
        <v>296</v>
      </c>
      <c r="C1013" s="2" t="str">
        <f>VLOOKUP(B1013,Hoja1!B:C,2,FALSE)</f>
        <v>Prevención y Extinción Incendios</v>
      </c>
      <c r="D1013" s="3" t="str">
        <f t="shared" si="51"/>
        <v>2</v>
      </c>
      <c r="E1013" s="3" t="str">
        <f t="shared" si="52"/>
        <v>22</v>
      </c>
      <c r="F1013" s="17" t="s">
        <v>79</v>
      </c>
      <c r="G1013" s="18" t="s">
        <v>80</v>
      </c>
      <c r="H1013" s="19">
        <v>40000</v>
      </c>
      <c r="I1013" s="19">
        <v>0</v>
      </c>
      <c r="J1013" s="19">
        <v>40000</v>
      </c>
      <c r="K1013" s="19">
        <v>9834.9500000000007</v>
      </c>
      <c r="L1013" s="9">
        <f t="shared" si="53"/>
        <v>0.24587375000000003</v>
      </c>
      <c r="M1013" s="19">
        <v>9834.9500000000007</v>
      </c>
    </row>
    <row r="1014" spans="1:13">
      <c r="A1014" s="17" t="s">
        <v>287</v>
      </c>
      <c r="B1014" s="17" t="s">
        <v>296</v>
      </c>
      <c r="C1014" s="2" t="str">
        <f>VLOOKUP(B1014,Hoja1!B:C,2,FALSE)</f>
        <v>Prevención y Extinción Incendios</v>
      </c>
      <c r="D1014" s="3" t="str">
        <f t="shared" si="51"/>
        <v>2</v>
      </c>
      <c r="E1014" s="3" t="str">
        <f t="shared" si="52"/>
        <v>22</v>
      </c>
      <c r="F1014" s="17" t="s">
        <v>81</v>
      </c>
      <c r="G1014" s="18" t="s">
        <v>82</v>
      </c>
      <c r="H1014" s="19">
        <v>98697</v>
      </c>
      <c r="I1014" s="19">
        <v>0</v>
      </c>
      <c r="J1014" s="19">
        <v>98697</v>
      </c>
      <c r="K1014" s="19">
        <v>11187.04</v>
      </c>
      <c r="L1014" s="9">
        <f t="shared" si="53"/>
        <v>0.11334731552124179</v>
      </c>
      <c r="M1014" s="19">
        <v>10900.46</v>
      </c>
    </row>
    <row r="1015" spans="1:13">
      <c r="A1015" s="17" t="s">
        <v>287</v>
      </c>
      <c r="B1015" s="17" t="s">
        <v>296</v>
      </c>
      <c r="C1015" s="2" t="str">
        <f>VLOOKUP(B1015,Hoja1!B:C,2,FALSE)</f>
        <v>Prevención y Extinción Incendios</v>
      </c>
      <c r="D1015" s="3" t="str">
        <f t="shared" si="51"/>
        <v>2</v>
      </c>
      <c r="E1015" s="3" t="str">
        <f t="shared" si="52"/>
        <v>22</v>
      </c>
      <c r="F1015" s="17" t="s">
        <v>297</v>
      </c>
      <c r="G1015" s="18" t="s">
        <v>298</v>
      </c>
      <c r="H1015" s="19">
        <v>0</v>
      </c>
      <c r="I1015" s="19">
        <v>0</v>
      </c>
      <c r="J1015" s="19">
        <v>0</v>
      </c>
      <c r="K1015" s="19">
        <v>36.799999999999997</v>
      </c>
      <c r="L1015" s="9" t="str">
        <f t="shared" si="53"/>
        <v xml:space="preserve"> </v>
      </c>
      <c r="M1015" s="19">
        <v>36.799999999999997</v>
      </c>
    </row>
    <row r="1016" spans="1:13">
      <c r="A1016" s="17" t="s">
        <v>287</v>
      </c>
      <c r="B1016" s="17" t="s">
        <v>296</v>
      </c>
      <c r="C1016" s="2" t="str">
        <f>VLOOKUP(B1016,Hoja1!B:C,2,FALSE)</f>
        <v>Prevención y Extinción Incendios</v>
      </c>
      <c r="D1016" s="3" t="str">
        <f t="shared" si="51"/>
        <v>2</v>
      </c>
      <c r="E1016" s="3" t="str">
        <f t="shared" si="52"/>
        <v>22</v>
      </c>
      <c r="F1016" s="17" t="s">
        <v>210</v>
      </c>
      <c r="G1016" s="18" t="s">
        <v>211</v>
      </c>
      <c r="H1016" s="19">
        <v>372</v>
      </c>
      <c r="I1016" s="19">
        <v>0</v>
      </c>
      <c r="J1016" s="19">
        <v>372</v>
      </c>
      <c r="K1016" s="19">
        <v>194.81</v>
      </c>
      <c r="L1016" s="9">
        <f t="shared" si="53"/>
        <v>0.52368279569892473</v>
      </c>
      <c r="M1016" s="19">
        <v>194.81</v>
      </c>
    </row>
    <row r="1017" spans="1:13">
      <c r="A1017" s="17" t="s">
        <v>287</v>
      </c>
      <c r="B1017" s="17" t="s">
        <v>296</v>
      </c>
      <c r="C1017" s="2" t="str">
        <f>VLOOKUP(B1017,Hoja1!B:C,2,FALSE)</f>
        <v>Prevención y Extinción Incendios</v>
      </c>
      <c r="D1017" s="3" t="str">
        <f t="shared" si="51"/>
        <v>2</v>
      </c>
      <c r="E1017" s="3" t="str">
        <f t="shared" si="52"/>
        <v>22</v>
      </c>
      <c r="F1017" s="17" t="s">
        <v>83</v>
      </c>
      <c r="G1017" s="18" t="s">
        <v>84</v>
      </c>
      <c r="H1017" s="19">
        <v>2796</v>
      </c>
      <c r="I1017" s="19">
        <v>0</v>
      </c>
      <c r="J1017" s="19">
        <v>2796</v>
      </c>
      <c r="K1017" s="19">
        <v>46.46</v>
      </c>
      <c r="L1017" s="9">
        <f t="shared" si="53"/>
        <v>1.6616595135908442E-2</v>
      </c>
      <c r="M1017" s="19">
        <v>46.46</v>
      </c>
    </row>
    <row r="1018" spans="1:13">
      <c r="A1018" s="17" t="s">
        <v>287</v>
      </c>
      <c r="B1018" s="17" t="s">
        <v>296</v>
      </c>
      <c r="C1018" s="2" t="str">
        <f>VLOOKUP(B1018,Hoja1!B:C,2,FALSE)</f>
        <v>Prevención y Extinción Incendios</v>
      </c>
      <c r="D1018" s="3" t="str">
        <f t="shared" si="51"/>
        <v>2</v>
      </c>
      <c r="E1018" s="3" t="str">
        <f t="shared" si="52"/>
        <v>22</v>
      </c>
      <c r="F1018" s="17" t="s">
        <v>85</v>
      </c>
      <c r="G1018" s="18" t="s">
        <v>86</v>
      </c>
      <c r="H1018" s="19">
        <v>47856</v>
      </c>
      <c r="I1018" s="19">
        <v>10000</v>
      </c>
      <c r="J1018" s="19">
        <v>57856</v>
      </c>
      <c r="K1018" s="19">
        <v>8322.84</v>
      </c>
      <c r="L1018" s="9">
        <f t="shared" si="53"/>
        <v>0.14385439712389381</v>
      </c>
      <c r="M1018" s="19">
        <v>6946.58</v>
      </c>
    </row>
    <row r="1019" spans="1:13">
      <c r="A1019" s="17" t="s">
        <v>287</v>
      </c>
      <c r="B1019" s="17" t="s">
        <v>296</v>
      </c>
      <c r="C1019" s="2" t="str">
        <f>VLOOKUP(B1019,Hoja1!B:C,2,FALSE)</f>
        <v>Prevención y Extinción Incendios</v>
      </c>
      <c r="D1019" s="3" t="str">
        <f t="shared" si="51"/>
        <v>2</v>
      </c>
      <c r="E1019" s="3" t="str">
        <f t="shared" si="52"/>
        <v>22</v>
      </c>
      <c r="F1019" s="17" t="s">
        <v>172</v>
      </c>
      <c r="G1019" s="18" t="s">
        <v>173</v>
      </c>
      <c r="H1019" s="19">
        <v>2000</v>
      </c>
      <c r="I1019" s="19">
        <v>0</v>
      </c>
      <c r="J1019" s="19">
        <v>2000</v>
      </c>
      <c r="K1019" s="19">
        <v>411.24</v>
      </c>
      <c r="L1019" s="9">
        <f t="shared" si="53"/>
        <v>0.20562</v>
      </c>
      <c r="M1019" s="19">
        <v>411.24</v>
      </c>
    </row>
    <row r="1020" spans="1:13">
      <c r="A1020" s="17" t="s">
        <v>287</v>
      </c>
      <c r="B1020" s="17" t="s">
        <v>296</v>
      </c>
      <c r="C1020" s="2" t="str">
        <f>VLOOKUP(B1020,Hoja1!B:C,2,FALSE)</f>
        <v>Prevención y Extinción Incendios</v>
      </c>
      <c r="D1020" s="3" t="str">
        <f t="shared" si="51"/>
        <v>2</v>
      </c>
      <c r="E1020" s="3" t="str">
        <f t="shared" si="52"/>
        <v>22</v>
      </c>
      <c r="F1020" s="17" t="s">
        <v>87</v>
      </c>
      <c r="G1020" s="18" t="s">
        <v>88</v>
      </c>
      <c r="H1020" s="19">
        <v>1796</v>
      </c>
      <c r="I1020" s="19">
        <v>0</v>
      </c>
      <c r="J1020" s="19">
        <v>1796</v>
      </c>
      <c r="K1020" s="19">
        <v>495.69</v>
      </c>
      <c r="L1020" s="9">
        <f t="shared" si="53"/>
        <v>0.27599665924276168</v>
      </c>
      <c r="M1020" s="19">
        <v>495.69</v>
      </c>
    </row>
    <row r="1021" spans="1:13">
      <c r="A1021" s="17" t="s">
        <v>287</v>
      </c>
      <c r="B1021" s="17" t="s">
        <v>296</v>
      </c>
      <c r="C1021" s="2" t="str">
        <f>VLOOKUP(B1021,Hoja1!B:C,2,FALSE)</f>
        <v>Prevención y Extinción Incendios</v>
      </c>
      <c r="D1021" s="3" t="str">
        <f t="shared" si="51"/>
        <v>2</v>
      </c>
      <c r="E1021" s="3" t="str">
        <f t="shared" si="52"/>
        <v>22</v>
      </c>
      <c r="F1021" s="17" t="s">
        <v>182</v>
      </c>
      <c r="G1021" s="18" t="s">
        <v>183</v>
      </c>
      <c r="H1021" s="19">
        <v>549</v>
      </c>
      <c r="I1021" s="19">
        <v>0</v>
      </c>
      <c r="J1021" s="19">
        <v>549</v>
      </c>
      <c r="K1021" s="19">
        <v>0</v>
      </c>
      <c r="L1021" s="9">
        <f t="shared" si="53"/>
        <v>0</v>
      </c>
      <c r="M1021" s="19">
        <v>0</v>
      </c>
    </row>
    <row r="1022" spans="1:13">
      <c r="A1022" s="17" t="s">
        <v>287</v>
      </c>
      <c r="B1022" s="17" t="s">
        <v>296</v>
      </c>
      <c r="C1022" s="2" t="str">
        <f>VLOOKUP(B1022,Hoja1!B:C,2,FALSE)</f>
        <v>Prevención y Extinción Incendios</v>
      </c>
      <c r="D1022" s="3" t="str">
        <f t="shared" si="51"/>
        <v>2</v>
      </c>
      <c r="E1022" s="3" t="str">
        <f t="shared" si="52"/>
        <v>22</v>
      </c>
      <c r="F1022" s="17" t="s">
        <v>62</v>
      </c>
      <c r="G1022" s="18" t="s">
        <v>63</v>
      </c>
      <c r="H1022" s="19">
        <v>5312</v>
      </c>
      <c r="I1022" s="19">
        <v>0</v>
      </c>
      <c r="J1022" s="19">
        <v>5312</v>
      </c>
      <c r="K1022" s="19">
        <v>2332.46</v>
      </c>
      <c r="L1022" s="9">
        <f t="shared" si="53"/>
        <v>0.43909262048192771</v>
      </c>
      <c r="M1022" s="19">
        <v>1845.92</v>
      </c>
    </row>
    <row r="1023" spans="1:13">
      <c r="A1023" s="17" t="s">
        <v>287</v>
      </c>
      <c r="B1023" s="17" t="s">
        <v>296</v>
      </c>
      <c r="C1023" s="2" t="str">
        <f>VLOOKUP(B1023,Hoja1!B:C,2,FALSE)</f>
        <v>Prevención y Extinción Incendios</v>
      </c>
      <c r="D1023" s="3" t="str">
        <f t="shared" si="51"/>
        <v>2</v>
      </c>
      <c r="E1023" s="3" t="str">
        <f t="shared" si="52"/>
        <v>22</v>
      </c>
      <c r="F1023" s="17" t="s">
        <v>146</v>
      </c>
      <c r="G1023" s="18" t="s">
        <v>147</v>
      </c>
      <c r="H1023" s="19">
        <v>60000</v>
      </c>
      <c r="I1023" s="19">
        <v>7000</v>
      </c>
      <c r="J1023" s="19">
        <v>67000</v>
      </c>
      <c r="K1023" s="19">
        <v>14992.47</v>
      </c>
      <c r="L1023" s="9">
        <f t="shared" si="53"/>
        <v>0.22376820895522387</v>
      </c>
      <c r="M1023" s="19">
        <v>14992.47</v>
      </c>
    </row>
    <row r="1024" spans="1:13">
      <c r="A1024" s="17" t="s">
        <v>287</v>
      </c>
      <c r="B1024" s="17" t="s">
        <v>296</v>
      </c>
      <c r="C1024" s="2" t="str">
        <f>VLOOKUP(B1024,Hoja1!B:C,2,FALSE)</f>
        <v>Prevención y Extinción Incendios</v>
      </c>
      <c r="D1024" s="3" t="str">
        <f t="shared" ref="D1024:D1087" si="54">LEFT(F1024,1)</f>
        <v>2</v>
      </c>
      <c r="E1024" s="3" t="str">
        <f t="shared" ref="E1024:E1087" si="55">LEFT(F1024,2)</f>
        <v>23</v>
      </c>
      <c r="F1024" s="17" t="s">
        <v>39</v>
      </c>
      <c r="G1024" s="18" t="s">
        <v>40</v>
      </c>
      <c r="H1024" s="19">
        <v>466</v>
      </c>
      <c r="I1024" s="19">
        <v>0</v>
      </c>
      <c r="J1024" s="19">
        <v>466</v>
      </c>
      <c r="K1024" s="19">
        <v>0</v>
      </c>
      <c r="L1024" s="9">
        <f t="shared" si="53"/>
        <v>0</v>
      </c>
      <c r="M1024" s="19">
        <v>0</v>
      </c>
    </row>
    <row r="1025" spans="1:13">
      <c r="A1025" s="17" t="s">
        <v>287</v>
      </c>
      <c r="B1025" s="17" t="s">
        <v>296</v>
      </c>
      <c r="C1025" s="2" t="str">
        <f>VLOOKUP(B1025,Hoja1!B:C,2,FALSE)</f>
        <v>Prevención y Extinción Incendios</v>
      </c>
      <c r="D1025" s="3" t="str">
        <f t="shared" si="54"/>
        <v>2</v>
      </c>
      <c r="E1025" s="3" t="str">
        <f t="shared" si="55"/>
        <v>23</v>
      </c>
      <c r="F1025" s="17" t="s">
        <v>43</v>
      </c>
      <c r="G1025" s="18" t="s">
        <v>44</v>
      </c>
      <c r="H1025" s="19">
        <v>466</v>
      </c>
      <c r="I1025" s="19">
        <v>0</v>
      </c>
      <c r="J1025" s="19">
        <v>466</v>
      </c>
      <c r="K1025" s="19">
        <v>0</v>
      </c>
      <c r="L1025" s="9">
        <f t="shared" si="53"/>
        <v>0</v>
      </c>
      <c r="M1025" s="19">
        <v>0</v>
      </c>
    </row>
    <row r="1026" spans="1:13">
      <c r="A1026" s="17" t="s">
        <v>287</v>
      </c>
      <c r="B1026" s="17" t="s">
        <v>296</v>
      </c>
      <c r="C1026" s="2" t="str">
        <f>VLOOKUP(B1026,Hoja1!B:C,2,FALSE)</f>
        <v>Prevención y Extinción Incendios</v>
      </c>
      <c r="D1026" s="3" t="str">
        <f t="shared" si="54"/>
        <v>6</v>
      </c>
      <c r="E1026" s="3" t="str">
        <f t="shared" si="55"/>
        <v>62</v>
      </c>
      <c r="F1026" s="17" t="s">
        <v>97</v>
      </c>
      <c r="G1026" s="18" t="s">
        <v>98</v>
      </c>
      <c r="H1026" s="19">
        <v>300000</v>
      </c>
      <c r="I1026" s="19">
        <v>0</v>
      </c>
      <c r="J1026" s="19">
        <v>300000</v>
      </c>
      <c r="K1026" s="19">
        <v>59646.91</v>
      </c>
      <c r="L1026" s="9">
        <f t="shared" si="53"/>
        <v>0.19882303333333334</v>
      </c>
      <c r="M1026" s="19">
        <v>27033.61</v>
      </c>
    </row>
    <row r="1027" spans="1:13">
      <c r="A1027" s="17" t="s">
        <v>287</v>
      </c>
      <c r="B1027" s="17" t="s">
        <v>296</v>
      </c>
      <c r="C1027" s="2" t="str">
        <f>VLOOKUP(B1027,Hoja1!B:C,2,FALSE)</f>
        <v>Prevención y Extinción Incendios</v>
      </c>
      <c r="D1027" s="3" t="str">
        <f t="shared" si="54"/>
        <v>6</v>
      </c>
      <c r="E1027" s="3" t="str">
        <f t="shared" si="55"/>
        <v>62</v>
      </c>
      <c r="F1027" s="17" t="s">
        <v>207</v>
      </c>
      <c r="G1027" s="18" t="s">
        <v>208</v>
      </c>
      <c r="H1027" s="19">
        <v>740000</v>
      </c>
      <c r="I1027" s="19">
        <v>-125524.23</v>
      </c>
      <c r="J1027" s="19">
        <v>614475.77</v>
      </c>
      <c r="K1027" s="19">
        <v>19899</v>
      </c>
      <c r="L1027" s="9">
        <f t="shared" ref="L1027:L1090" si="56">IF(J1027=0," ",K1027/J1027)</f>
        <v>3.2383701638878291E-2</v>
      </c>
      <c r="M1027" s="19">
        <v>0</v>
      </c>
    </row>
    <row r="1028" spans="1:13">
      <c r="A1028" s="17" t="s">
        <v>287</v>
      </c>
      <c r="B1028" s="17" t="s">
        <v>296</v>
      </c>
      <c r="C1028" s="2" t="str">
        <f>VLOOKUP(B1028,Hoja1!B:C,2,FALSE)</f>
        <v>Prevención y Extinción Incendios</v>
      </c>
      <c r="D1028" s="3" t="str">
        <f t="shared" si="54"/>
        <v>6</v>
      </c>
      <c r="E1028" s="3" t="str">
        <f t="shared" si="55"/>
        <v>62</v>
      </c>
      <c r="F1028" s="17" t="s">
        <v>174</v>
      </c>
      <c r="G1028" s="18" t="s">
        <v>175</v>
      </c>
      <c r="H1028" s="19">
        <v>50000</v>
      </c>
      <c r="I1028" s="19">
        <v>0</v>
      </c>
      <c r="J1028" s="19">
        <v>50000</v>
      </c>
      <c r="K1028" s="19">
        <v>0</v>
      </c>
      <c r="L1028" s="9">
        <f t="shared" si="56"/>
        <v>0</v>
      </c>
      <c r="M1028" s="19">
        <v>0</v>
      </c>
    </row>
    <row r="1029" spans="1:13">
      <c r="A1029" s="17" t="s">
        <v>287</v>
      </c>
      <c r="B1029" s="17" t="s">
        <v>296</v>
      </c>
      <c r="C1029" s="2" t="str">
        <f>VLOOKUP(B1029,Hoja1!B:C,2,FALSE)</f>
        <v>Prevención y Extinción Incendios</v>
      </c>
      <c r="D1029" s="3" t="str">
        <f t="shared" si="54"/>
        <v>6</v>
      </c>
      <c r="E1029" s="3" t="str">
        <f t="shared" si="55"/>
        <v>62</v>
      </c>
      <c r="F1029" s="17" t="s">
        <v>162</v>
      </c>
      <c r="G1029" s="18" t="s">
        <v>163</v>
      </c>
      <c r="H1029" s="19">
        <v>50000</v>
      </c>
      <c r="I1029" s="19">
        <v>-17000</v>
      </c>
      <c r="J1029" s="19">
        <v>33000</v>
      </c>
      <c r="K1029" s="19">
        <v>1125.93</v>
      </c>
      <c r="L1029" s="9">
        <f t="shared" si="56"/>
        <v>3.4119090909090911E-2</v>
      </c>
      <c r="M1029" s="19">
        <v>1125.93</v>
      </c>
    </row>
    <row r="1030" spans="1:13">
      <c r="A1030" s="17" t="s">
        <v>287</v>
      </c>
      <c r="B1030" s="17" t="s">
        <v>296</v>
      </c>
      <c r="C1030" s="2" t="str">
        <f>VLOOKUP(B1030,Hoja1!B:C,2,FALSE)</f>
        <v>Prevención y Extinción Incendios</v>
      </c>
      <c r="D1030" s="3" t="str">
        <f t="shared" si="54"/>
        <v>6</v>
      </c>
      <c r="E1030" s="3" t="str">
        <f t="shared" si="55"/>
        <v>63</v>
      </c>
      <c r="F1030" s="17" t="s">
        <v>129</v>
      </c>
      <c r="G1030" s="18" t="s">
        <v>128</v>
      </c>
      <c r="H1030" s="19">
        <v>60000</v>
      </c>
      <c r="I1030" s="19">
        <v>150000</v>
      </c>
      <c r="J1030" s="19">
        <v>210000</v>
      </c>
      <c r="K1030" s="19">
        <v>109822.37</v>
      </c>
      <c r="L1030" s="9">
        <f t="shared" si="56"/>
        <v>0.5229636666666666</v>
      </c>
      <c r="M1030" s="19">
        <v>93578.25</v>
      </c>
    </row>
    <row r="1031" spans="1:13">
      <c r="A1031" s="17" t="s">
        <v>287</v>
      </c>
      <c r="B1031" s="17" t="s">
        <v>296</v>
      </c>
      <c r="C1031" s="2" t="str">
        <f>VLOOKUP(B1031,Hoja1!B:C,2,FALSE)</f>
        <v>Prevención y Extinción Incendios</v>
      </c>
      <c r="D1031" s="3" t="str">
        <f t="shared" si="54"/>
        <v>6</v>
      </c>
      <c r="E1031" s="3" t="str">
        <f t="shared" si="55"/>
        <v>63</v>
      </c>
      <c r="F1031" s="17" t="s">
        <v>130</v>
      </c>
      <c r="G1031" s="18" t="s">
        <v>98</v>
      </c>
      <c r="H1031" s="19">
        <v>40000</v>
      </c>
      <c r="I1031" s="19">
        <v>0</v>
      </c>
      <c r="J1031" s="19">
        <v>40000</v>
      </c>
      <c r="K1031" s="19">
        <v>0</v>
      </c>
      <c r="L1031" s="9">
        <f t="shared" si="56"/>
        <v>0</v>
      </c>
      <c r="M1031" s="19">
        <v>0</v>
      </c>
    </row>
    <row r="1032" spans="1:13">
      <c r="A1032" s="17" t="s">
        <v>287</v>
      </c>
      <c r="B1032" s="17" t="s">
        <v>299</v>
      </c>
      <c r="C1032" s="2" t="str">
        <f>VLOOKUP(B1032,Hoja1!B:C,2,FALSE)</f>
        <v>Transporte colectivo urbano de viajeros</v>
      </c>
      <c r="D1032" s="3" t="str">
        <f t="shared" si="54"/>
        <v>4</v>
      </c>
      <c r="E1032" s="3" t="str">
        <f t="shared" si="55"/>
        <v>44</v>
      </c>
      <c r="F1032" s="17" t="s">
        <v>300</v>
      </c>
      <c r="G1032" s="18" t="s">
        <v>301</v>
      </c>
      <c r="H1032" s="19">
        <v>14114000</v>
      </c>
      <c r="I1032" s="19">
        <v>0</v>
      </c>
      <c r="J1032" s="19">
        <v>14114000</v>
      </c>
      <c r="K1032" s="19">
        <v>5875000</v>
      </c>
      <c r="L1032" s="9">
        <f t="shared" si="56"/>
        <v>0.41625336545274194</v>
      </c>
      <c r="M1032" s="19">
        <v>5875000</v>
      </c>
    </row>
    <row r="1033" spans="1:13">
      <c r="A1033" s="17" t="s">
        <v>287</v>
      </c>
      <c r="B1033" s="17" t="s">
        <v>299</v>
      </c>
      <c r="C1033" s="2" t="str">
        <f>VLOOKUP(B1033,Hoja1!B:C,2,FALSE)</f>
        <v>Transporte colectivo urbano de viajeros</v>
      </c>
      <c r="D1033" s="3" t="str">
        <f t="shared" si="54"/>
        <v>7</v>
      </c>
      <c r="E1033" s="3" t="str">
        <f t="shared" si="55"/>
        <v>74</v>
      </c>
      <c r="F1033" s="17" t="s">
        <v>413</v>
      </c>
      <c r="G1033" s="18" t="s">
        <v>414</v>
      </c>
      <c r="H1033" s="19">
        <v>2510000</v>
      </c>
      <c r="I1033" s="19">
        <v>0</v>
      </c>
      <c r="J1033" s="19">
        <v>2510000</v>
      </c>
      <c r="K1033" s="19">
        <v>0</v>
      </c>
      <c r="L1033" s="9">
        <f t="shared" si="56"/>
        <v>0</v>
      </c>
      <c r="M1033" s="19">
        <v>0</v>
      </c>
    </row>
    <row r="1034" spans="1:13">
      <c r="A1034" s="17" t="s">
        <v>287</v>
      </c>
      <c r="B1034" s="17" t="s">
        <v>302</v>
      </c>
      <c r="C1034" s="2" t="str">
        <f>VLOOKUP(B1034,Hoja1!B:C,2,FALSE)</f>
        <v>Patrimonio I.F.S. Area 08</v>
      </c>
      <c r="D1034" s="3" t="str">
        <f t="shared" si="54"/>
        <v>6</v>
      </c>
      <c r="E1034" s="3" t="str">
        <f t="shared" si="55"/>
        <v>63</v>
      </c>
      <c r="F1034" s="17" t="s">
        <v>129</v>
      </c>
      <c r="G1034" s="18" t="s">
        <v>128</v>
      </c>
      <c r="H1034" s="19">
        <v>0</v>
      </c>
      <c r="I1034" s="19">
        <v>778804.1</v>
      </c>
      <c r="J1034" s="19">
        <v>778804.1</v>
      </c>
      <c r="K1034" s="19">
        <v>14296.82</v>
      </c>
      <c r="L1034" s="9">
        <f t="shared" si="56"/>
        <v>1.835740207325565E-2</v>
      </c>
      <c r="M1034" s="19">
        <v>0</v>
      </c>
    </row>
    <row r="1035" spans="1:13">
      <c r="A1035" s="17" t="s">
        <v>303</v>
      </c>
      <c r="B1035" s="17" t="s">
        <v>304</v>
      </c>
      <c r="C1035" s="2" t="str">
        <f>VLOOKUP(B1035,Hoja1!B:C,2,FALSE)</f>
        <v>Dirección del Área de Cultura</v>
      </c>
      <c r="D1035" s="3" t="str">
        <f t="shared" si="54"/>
        <v>1</v>
      </c>
      <c r="E1035" s="3" t="str">
        <f t="shared" si="55"/>
        <v>12</v>
      </c>
      <c r="F1035" s="17" t="s">
        <v>48</v>
      </c>
      <c r="G1035" s="18" t="s">
        <v>49</v>
      </c>
      <c r="H1035" s="19">
        <v>44473</v>
      </c>
      <c r="I1035" s="19">
        <v>0</v>
      </c>
      <c r="J1035" s="19">
        <v>44473</v>
      </c>
      <c r="K1035" s="19">
        <v>13441.8</v>
      </c>
      <c r="L1035" s="9">
        <f t="shared" si="56"/>
        <v>0.30224630674791447</v>
      </c>
      <c r="M1035" s="19">
        <v>13441.8</v>
      </c>
    </row>
    <row r="1036" spans="1:13">
      <c r="A1036" s="17" t="s">
        <v>303</v>
      </c>
      <c r="B1036" s="17" t="s">
        <v>304</v>
      </c>
      <c r="C1036" s="2" t="str">
        <f>VLOOKUP(B1036,Hoja1!B:C,2,FALSE)</f>
        <v>Dirección del Área de Cultura</v>
      </c>
      <c r="D1036" s="3" t="str">
        <f t="shared" si="54"/>
        <v>1</v>
      </c>
      <c r="E1036" s="3" t="str">
        <f t="shared" si="55"/>
        <v>12</v>
      </c>
      <c r="F1036" s="17" t="s">
        <v>50</v>
      </c>
      <c r="G1036" s="18" t="s">
        <v>51</v>
      </c>
      <c r="H1036" s="19">
        <v>13036</v>
      </c>
      <c r="I1036" s="19">
        <v>0</v>
      </c>
      <c r="J1036" s="19">
        <v>13036</v>
      </c>
      <c r="K1036" s="19">
        <v>3874.28</v>
      </c>
      <c r="L1036" s="9">
        <f t="shared" si="56"/>
        <v>0.29719852715556921</v>
      </c>
      <c r="M1036" s="19">
        <v>3874.28</v>
      </c>
    </row>
    <row r="1037" spans="1:13">
      <c r="A1037" s="17" t="s">
        <v>303</v>
      </c>
      <c r="B1037" s="17" t="s">
        <v>304</v>
      </c>
      <c r="C1037" s="2" t="str">
        <f>VLOOKUP(B1037,Hoja1!B:C,2,FALSE)</f>
        <v>Dirección del Área de Cultura</v>
      </c>
      <c r="D1037" s="3" t="str">
        <f t="shared" si="54"/>
        <v>1</v>
      </c>
      <c r="E1037" s="3" t="str">
        <f t="shared" si="55"/>
        <v>12</v>
      </c>
      <c r="F1037" s="17" t="s">
        <v>17</v>
      </c>
      <c r="G1037" s="18" t="s">
        <v>18</v>
      </c>
      <c r="H1037" s="19">
        <v>29951</v>
      </c>
      <c r="I1037" s="19">
        <v>0</v>
      </c>
      <c r="J1037" s="19">
        <v>29951</v>
      </c>
      <c r="K1037" s="19">
        <v>7926.81</v>
      </c>
      <c r="L1037" s="9">
        <f t="shared" si="56"/>
        <v>0.26465927681880408</v>
      </c>
      <c r="M1037" s="19">
        <v>7926.81</v>
      </c>
    </row>
    <row r="1038" spans="1:13">
      <c r="A1038" s="17" t="s">
        <v>303</v>
      </c>
      <c r="B1038" s="17" t="s">
        <v>304</v>
      </c>
      <c r="C1038" s="2" t="str">
        <f>VLOOKUP(B1038,Hoja1!B:C,2,FALSE)</f>
        <v>Dirección del Área de Cultura</v>
      </c>
      <c r="D1038" s="3" t="str">
        <f t="shared" si="54"/>
        <v>1</v>
      </c>
      <c r="E1038" s="3" t="str">
        <f t="shared" si="55"/>
        <v>12</v>
      </c>
      <c r="F1038" s="17" t="s">
        <v>19</v>
      </c>
      <c r="G1038" s="18" t="s">
        <v>20</v>
      </c>
      <c r="H1038" s="19">
        <v>26495</v>
      </c>
      <c r="I1038" s="19">
        <v>0</v>
      </c>
      <c r="J1038" s="19">
        <v>26495</v>
      </c>
      <c r="K1038" s="19">
        <v>7624.28</v>
      </c>
      <c r="L1038" s="9">
        <f t="shared" si="56"/>
        <v>0.28776297414606528</v>
      </c>
      <c r="M1038" s="19">
        <v>7624.28</v>
      </c>
    </row>
    <row r="1039" spans="1:13">
      <c r="A1039" s="17" t="s">
        <v>303</v>
      </c>
      <c r="B1039" s="17" t="s">
        <v>304</v>
      </c>
      <c r="C1039" s="2" t="str">
        <f>VLOOKUP(B1039,Hoja1!B:C,2,FALSE)</f>
        <v>Dirección del Área de Cultura</v>
      </c>
      <c r="D1039" s="3" t="str">
        <f t="shared" si="54"/>
        <v>1</v>
      </c>
      <c r="E1039" s="3" t="str">
        <f t="shared" si="55"/>
        <v>12</v>
      </c>
      <c r="F1039" s="17" t="s">
        <v>21</v>
      </c>
      <c r="G1039" s="18" t="s">
        <v>22</v>
      </c>
      <c r="H1039" s="19">
        <v>65128</v>
      </c>
      <c r="I1039" s="19">
        <v>0</v>
      </c>
      <c r="J1039" s="19">
        <v>65128</v>
      </c>
      <c r="K1039" s="19">
        <v>18169.509999999998</v>
      </c>
      <c r="L1039" s="9">
        <f t="shared" si="56"/>
        <v>0.27898154403635916</v>
      </c>
      <c r="M1039" s="19">
        <v>18169.509999999998</v>
      </c>
    </row>
    <row r="1040" spans="1:13">
      <c r="A1040" s="17" t="s">
        <v>303</v>
      </c>
      <c r="B1040" s="17" t="s">
        <v>304</v>
      </c>
      <c r="C1040" s="2" t="str">
        <f>VLOOKUP(B1040,Hoja1!B:C,2,FALSE)</f>
        <v>Dirección del Área de Cultura</v>
      </c>
      <c r="D1040" s="3" t="str">
        <f t="shared" si="54"/>
        <v>1</v>
      </c>
      <c r="E1040" s="3" t="str">
        <f t="shared" si="55"/>
        <v>12</v>
      </c>
      <c r="F1040" s="17" t="s">
        <v>23</v>
      </c>
      <c r="G1040" s="18" t="s">
        <v>24</v>
      </c>
      <c r="H1040" s="19">
        <v>158052</v>
      </c>
      <c r="I1040" s="19">
        <v>0</v>
      </c>
      <c r="J1040" s="19">
        <v>158052</v>
      </c>
      <c r="K1040" s="19">
        <v>46408.53</v>
      </c>
      <c r="L1040" s="9">
        <f t="shared" si="56"/>
        <v>0.29362823627666845</v>
      </c>
      <c r="M1040" s="19">
        <v>46408.53</v>
      </c>
    </row>
    <row r="1041" spans="1:13">
      <c r="A1041" s="17" t="s">
        <v>303</v>
      </c>
      <c r="B1041" s="17" t="s">
        <v>304</v>
      </c>
      <c r="C1041" s="2" t="str">
        <f>VLOOKUP(B1041,Hoja1!B:C,2,FALSE)</f>
        <v>Dirección del Área de Cultura</v>
      </c>
      <c r="D1041" s="3" t="str">
        <f t="shared" si="54"/>
        <v>1</v>
      </c>
      <c r="E1041" s="3" t="str">
        <f t="shared" si="55"/>
        <v>12</v>
      </c>
      <c r="F1041" s="17" t="s">
        <v>25</v>
      </c>
      <c r="G1041" s="18" t="s">
        <v>26</v>
      </c>
      <c r="H1041" s="19">
        <v>12887</v>
      </c>
      <c r="I1041" s="19">
        <v>0</v>
      </c>
      <c r="J1041" s="19">
        <v>12887</v>
      </c>
      <c r="K1041" s="19">
        <v>3278.9</v>
      </c>
      <c r="L1041" s="9">
        <f t="shared" si="56"/>
        <v>0.25443470163730891</v>
      </c>
      <c r="M1041" s="19">
        <v>3278.9</v>
      </c>
    </row>
    <row r="1042" spans="1:13">
      <c r="A1042" s="17" t="s">
        <v>303</v>
      </c>
      <c r="B1042" s="17" t="s">
        <v>304</v>
      </c>
      <c r="C1042" s="2" t="str">
        <f>VLOOKUP(B1042,Hoja1!B:C,2,FALSE)</f>
        <v>Dirección del Área de Cultura</v>
      </c>
      <c r="D1042" s="3" t="str">
        <f t="shared" si="54"/>
        <v>2</v>
      </c>
      <c r="E1042" s="3" t="str">
        <f t="shared" si="55"/>
        <v>21</v>
      </c>
      <c r="F1042" s="17" t="s">
        <v>56</v>
      </c>
      <c r="G1042" s="18" t="s">
        <v>57</v>
      </c>
      <c r="H1042" s="19">
        <v>5000</v>
      </c>
      <c r="I1042" s="19">
        <v>0</v>
      </c>
      <c r="J1042" s="19">
        <v>5000</v>
      </c>
      <c r="K1042" s="19">
        <v>603.24</v>
      </c>
      <c r="L1042" s="9">
        <f t="shared" si="56"/>
        <v>0.12064800000000001</v>
      </c>
      <c r="M1042" s="19">
        <v>603.24</v>
      </c>
    </row>
    <row r="1043" spans="1:13">
      <c r="A1043" s="17" t="s">
        <v>303</v>
      </c>
      <c r="B1043" s="17" t="s">
        <v>304</v>
      </c>
      <c r="C1043" s="2" t="str">
        <f>VLOOKUP(B1043,Hoja1!B:C,2,FALSE)</f>
        <v>Dirección del Área de Cultura</v>
      </c>
      <c r="D1043" s="3" t="str">
        <f t="shared" si="54"/>
        <v>2</v>
      </c>
      <c r="E1043" s="3" t="str">
        <f t="shared" si="55"/>
        <v>22</v>
      </c>
      <c r="F1043" s="17" t="s">
        <v>31</v>
      </c>
      <c r="G1043" s="18" t="s">
        <v>32</v>
      </c>
      <c r="H1043" s="19">
        <v>500</v>
      </c>
      <c r="I1043" s="19">
        <v>0</v>
      </c>
      <c r="J1043" s="19">
        <v>500</v>
      </c>
      <c r="K1043" s="19">
        <v>0</v>
      </c>
      <c r="L1043" s="9">
        <f t="shared" si="56"/>
        <v>0</v>
      </c>
      <c r="M1043" s="19">
        <v>0</v>
      </c>
    </row>
    <row r="1044" spans="1:13">
      <c r="A1044" s="17" t="s">
        <v>303</v>
      </c>
      <c r="B1044" s="17" t="s">
        <v>304</v>
      </c>
      <c r="C1044" s="2" t="str">
        <f>VLOOKUP(B1044,Hoja1!B:C,2,FALSE)</f>
        <v>Dirección del Área de Cultura</v>
      </c>
      <c r="D1044" s="3" t="str">
        <f t="shared" si="54"/>
        <v>2</v>
      </c>
      <c r="E1044" s="3" t="str">
        <f t="shared" si="55"/>
        <v>22</v>
      </c>
      <c r="F1044" s="17" t="s">
        <v>62</v>
      </c>
      <c r="G1044" s="18" t="s">
        <v>63</v>
      </c>
      <c r="H1044" s="19">
        <v>30000</v>
      </c>
      <c r="I1044" s="19">
        <v>0</v>
      </c>
      <c r="J1044" s="19">
        <v>30000</v>
      </c>
      <c r="K1044" s="19">
        <v>0</v>
      </c>
      <c r="L1044" s="9">
        <f t="shared" si="56"/>
        <v>0</v>
      </c>
      <c r="M1044" s="19">
        <v>0</v>
      </c>
    </row>
    <row r="1045" spans="1:13">
      <c r="A1045" s="17" t="s">
        <v>303</v>
      </c>
      <c r="B1045" s="17" t="s">
        <v>304</v>
      </c>
      <c r="C1045" s="2" t="str">
        <f>VLOOKUP(B1045,Hoja1!B:C,2,FALSE)</f>
        <v>Dirección del Área de Cultura</v>
      </c>
      <c r="D1045" s="3" t="str">
        <f t="shared" si="54"/>
        <v>2</v>
      </c>
      <c r="E1045" s="3" t="str">
        <f t="shared" si="55"/>
        <v>22</v>
      </c>
      <c r="F1045" s="17" t="s">
        <v>95</v>
      </c>
      <c r="G1045" s="18" t="s">
        <v>96</v>
      </c>
      <c r="H1045" s="19">
        <v>92591</v>
      </c>
      <c r="I1045" s="19">
        <v>0</v>
      </c>
      <c r="J1045" s="19">
        <v>92591</v>
      </c>
      <c r="K1045" s="19">
        <v>18452.490000000002</v>
      </c>
      <c r="L1045" s="9">
        <f t="shared" si="56"/>
        <v>0.19929031979350045</v>
      </c>
      <c r="M1045" s="19">
        <v>0</v>
      </c>
    </row>
    <row r="1046" spans="1:13">
      <c r="A1046" s="17" t="s">
        <v>303</v>
      </c>
      <c r="B1046" s="17" t="s">
        <v>304</v>
      </c>
      <c r="C1046" s="2" t="str">
        <f>VLOOKUP(B1046,Hoja1!B:C,2,FALSE)</f>
        <v>Dirección del Área de Cultura</v>
      </c>
      <c r="D1046" s="3" t="str">
        <f t="shared" si="54"/>
        <v>2</v>
      </c>
      <c r="E1046" s="3" t="str">
        <f t="shared" si="55"/>
        <v>22</v>
      </c>
      <c r="F1046" s="17" t="s">
        <v>64</v>
      </c>
      <c r="G1046" s="18" t="s">
        <v>65</v>
      </c>
      <c r="H1046" s="19">
        <v>30920</v>
      </c>
      <c r="I1046" s="19">
        <v>0</v>
      </c>
      <c r="J1046" s="19">
        <v>30920</v>
      </c>
      <c r="K1046" s="19">
        <v>5445</v>
      </c>
      <c r="L1046" s="9">
        <f t="shared" si="56"/>
        <v>0.17609961190168175</v>
      </c>
      <c r="M1046" s="19">
        <v>5445</v>
      </c>
    </row>
    <row r="1047" spans="1:13">
      <c r="A1047" s="17" t="s">
        <v>303</v>
      </c>
      <c r="B1047" s="17" t="s">
        <v>304</v>
      </c>
      <c r="C1047" s="2" t="str">
        <f>VLOOKUP(B1047,Hoja1!B:C,2,FALSE)</f>
        <v>Dirección del Área de Cultura</v>
      </c>
      <c r="D1047" s="3" t="str">
        <f t="shared" si="54"/>
        <v>2</v>
      </c>
      <c r="E1047" s="3" t="str">
        <f t="shared" si="55"/>
        <v>23</v>
      </c>
      <c r="F1047" s="17" t="s">
        <v>39</v>
      </c>
      <c r="G1047" s="18" t="s">
        <v>40</v>
      </c>
      <c r="H1047" s="19">
        <v>1000</v>
      </c>
      <c r="I1047" s="19">
        <v>0</v>
      </c>
      <c r="J1047" s="19">
        <v>1000</v>
      </c>
      <c r="K1047" s="19">
        <v>224.09</v>
      </c>
      <c r="L1047" s="9">
        <f t="shared" si="56"/>
        <v>0.22409000000000001</v>
      </c>
      <c r="M1047" s="19">
        <v>224.09</v>
      </c>
    </row>
    <row r="1048" spans="1:13">
      <c r="A1048" s="17" t="s">
        <v>303</v>
      </c>
      <c r="B1048" s="17" t="s">
        <v>304</v>
      </c>
      <c r="C1048" s="2" t="str">
        <f>VLOOKUP(B1048,Hoja1!B:C,2,FALSE)</f>
        <v>Dirección del Área de Cultura</v>
      </c>
      <c r="D1048" s="3" t="str">
        <f t="shared" si="54"/>
        <v>2</v>
      </c>
      <c r="E1048" s="3" t="str">
        <f t="shared" si="55"/>
        <v>23</v>
      </c>
      <c r="F1048" s="17" t="s">
        <v>43</v>
      </c>
      <c r="G1048" s="18" t="s">
        <v>44</v>
      </c>
      <c r="H1048" s="19">
        <v>1300</v>
      </c>
      <c r="I1048" s="19">
        <v>0</v>
      </c>
      <c r="J1048" s="19">
        <v>1300</v>
      </c>
      <c r="K1048" s="19">
        <v>628.91999999999996</v>
      </c>
      <c r="L1048" s="9">
        <f t="shared" si="56"/>
        <v>0.48378461538461537</v>
      </c>
      <c r="M1048" s="19">
        <v>628.91999999999996</v>
      </c>
    </row>
    <row r="1049" spans="1:13">
      <c r="A1049" s="17" t="s">
        <v>303</v>
      </c>
      <c r="B1049" s="17" t="s">
        <v>304</v>
      </c>
      <c r="C1049" s="2" t="str">
        <f>VLOOKUP(B1049,Hoja1!B:C,2,FALSE)</f>
        <v>Dirección del Área de Cultura</v>
      </c>
      <c r="D1049" s="3" t="str">
        <f t="shared" si="54"/>
        <v>8</v>
      </c>
      <c r="E1049" s="3" t="str">
        <f t="shared" si="55"/>
        <v>82</v>
      </c>
      <c r="F1049" s="17" t="s">
        <v>284</v>
      </c>
      <c r="G1049" s="18" t="s">
        <v>285</v>
      </c>
      <c r="H1049" s="19">
        <v>100000</v>
      </c>
      <c r="I1049" s="19">
        <v>0</v>
      </c>
      <c r="J1049" s="19">
        <v>100000</v>
      </c>
      <c r="K1049" s="19">
        <v>0</v>
      </c>
      <c r="L1049" s="9">
        <f t="shared" si="56"/>
        <v>0</v>
      </c>
      <c r="M1049" s="19">
        <v>0</v>
      </c>
    </row>
    <row r="1050" spans="1:13">
      <c r="A1050" s="17" t="s">
        <v>303</v>
      </c>
      <c r="B1050" s="17" t="s">
        <v>304</v>
      </c>
      <c r="C1050" s="2" t="str">
        <f>VLOOKUP(B1050,Hoja1!B:C,2,FALSE)</f>
        <v>Dirección del Área de Cultura</v>
      </c>
      <c r="D1050" s="3" t="str">
        <f t="shared" si="54"/>
        <v>8</v>
      </c>
      <c r="E1050" s="3" t="str">
        <f t="shared" si="55"/>
        <v>83</v>
      </c>
      <c r="F1050" s="17" t="s">
        <v>116</v>
      </c>
      <c r="G1050" s="18" t="s">
        <v>416</v>
      </c>
      <c r="H1050" s="19">
        <v>3000</v>
      </c>
      <c r="I1050" s="19">
        <v>0</v>
      </c>
      <c r="J1050" s="19">
        <v>3000</v>
      </c>
      <c r="K1050" s="19">
        <v>314.39999999999998</v>
      </c>
      <c r="L1050" s="9">
        <f t="shared" si="56"/>
        <v>0.10479999999999999</v>
      </c>
      <c r="M1050" s="19">
        <v>151.19999999999999</v>
      </c>
    </row>
    <row r="1051" spans="1:13">
      <c r="A1051" s="17" t="s">
        <v>303</v>
      </c>
      <c r="B1051" s="17" t="s">
        <v>305</v>
      </c>
      <c r="C1051" s="2" t="str">
        <f>VLOOKUP(B1051,Hoja1!B:C,2,FALSE)</f>
        <v>Coordinación de políticas culturales</v>
      </c>
      <c r="D1051" s="3" t="str">
        <f t="shared" si="54"/>
        <v>1</v>
      </c>
      <c r="E1051" s="3" t="str">
        <f t="shared" si="55"/>
        <v>12</v>
      </c>
      <c r="F1051" s="17" t="s">
        <v>50</v>
      </c>
      <c r="G1051" s="18" t="s">
        <v>51</v>
      </c>
      <c r="H1051" s="19">
        <v>13036</v>
      </c>
      <c r="I1051" s="19">
        <v>0</v>
      </c>
      <c r="J1051" s="19">
        <v>13036</v>
      </c>
      <c r="K1051" s="19">
        <v>3874.28</v>
      </c>
      <c r="L1051" s="9">
        <f t="shared" si="56"/>
        <v>0.29719852715556921</v>
      </c>
      <c r="M1051" s="19">
        <v>3874.28</v>
      </c>
    </row>
    <row r="1052" spans="1:13">
      <c r="A1052" s="17" t="s">
        <v>303</v>
      </c>
      <c r="B1052" s="17" t="s">
        <v>305</v>
      </c>
      <c r="C1052" s="2" t="str">
        <f>VLOOKUP(B1052,Hoja1!B:C,2,FALSE)</f>
        <v>Coordinación de políticas culturales</v>
      </c>
      <c r="D1052" s="3" t="str">
        <f t="shared" si="54"/>
        <v>1</v>
      </c>
      <c r="E1052" s="3" t="str">
        <f t="shared" si="55"/>
        <v>12</v>
      </c>
      <c r="F1052" s="17" t="s">
        <v>17</v>
      </c>
      <c r="G1052" s="18" t="s">
        <v>18</v>
      </c>
      <c r="H1052" s="19">
        <v>29951</v>
      </c>
      <c r="I1052" s="19">
        <v>0</v>
      </c>
      <c r="J1052" s="19">
        <v>29951</v>
      </c>
      <c r="K1052" s="19">
        <v>8726.76</v>
      </c>
      <c r="L1052" s="9">
        <f t="shared" si="56"/>
        <v>0.29136790090481118</v>
      </c>
      <c r="M1052" s="19">
        <v>8726.76</v>
      </c>
    </row>
    <row r="1053" spans="1:13">
      <c r="A1053" s="17" t="s">
        <v>303</v>
      </c>
      <c r="B1053" s="17" t="s">
        <v>305</v>
      </c>
      <c r="C1053" s="2" t="str">
        <f>VLOOKUP(B1053,Hoja1!B:C,2,FALSE)</f>
        <v>Coordinación de políticas culturales</v>
      </c>
      <c r="D1053" s="3" t="str">
        <f t="shared" si="54"/>
        <v>1</v>
      </c>
      <c r="E1053" s="3" t="str">
        <f t="shared" si="55"/>
        <v>12</v>
      </c>
      <c r="F1053" s="17" t="s">
        <v>19</v>
      </c>
      <c r="G1053" s="18" t="s">
        <v>20</v>
      </c>
      <c r="H1053" s="19">
        <v>13633</v>
      </c>
      <c r="I1053" s="19">
        <v>0</v>
      </c>
      <c r="J1053" s="19">
        <v>13633</v>
      </c>
      <c r="K1053" s="19">
        <v>4100.8</v>
      </c>
      <c r="L1053" s="9">
        <f t="shared" si="56"/>
        <v>0.30079953055086922</v>
      </c>
      <c r="M1053" s="19">
        <v>4100.8</v>
      </c>
    </row>
    <row r="1054" spans="1:13">
      <c r="A1054" s="17" t="s">
        <v>303</v>
      </c>
      <c r="B1054" s="17" t="s">
        <v>305</v>
      </c>
      <c r="C1054" s="2" t="str">
        <f>VLOOKUP(B1054,Hoja1!B:C,2,FALSE)</f>
        <v>Coordinación de políticas culturales</v>
      </c>
      <c r="D1054" s="3" t="str">
        <f t="shared" si="54"/>
        <v>1</v>
      </c>
      <c r="E1054" s="3" t="str">
        <f t="shared" si="55"/>
        <v>12</v>
      </c>
      <c r="F1054" s="17" t="s">
        <v>21</v>
      </c>
      <c r="G1054" s="18" t="s">
        <v>22</v>
      </c>
      <c r="H1054" s="19">
        <v>28525</v>
      </c>
      <c r="I1054" s="19">
        <v>0</v>
      </c>
      <c r="J1054" s="19">
        <v>28525</v>
      </c>
      <c r="K1054" s="19">
        <v>8149.96</v>
      </c>
      <c r="L1054" s="9">
        <f t="shared" si="56"/>
        <v>0.28571288343558282</v>
      </c>
      <c r="M1054" s="19">
        <v>8149.96</v>
      </c>
    </row>
    <row r="1055" spans="1:13">
      <c r="A1055" s="17" t="s">
        <v>303</v>
      </c>
      <c r="B1055" s="17" t="s">
        <v>305</v>
      </c>
      <c r="C1055" s="2" t="str">
        <f>VLOOKUP(B1055,Hoja1!B:C,2,FALSE)</f>
        <v>Coordinación de políticas culturales</v>
      </c>
      <c r="D1055" s="3" t="str">
        <f t="shared" si="54"/>
        <v>1</v>
      </c>
      <c r="E1055" s="3" t="str">
        <f t="shared" si="55"/>
        <v>12</v>
      </c>
      <c r="F1055" s="17" t="s">
        <v>23</v>
      </c>
      <c r="G1055" s="18" t="s">
        <v>24</v>
      </c>
      <c r="H1055" s="19">
        <v>63019</v>
      </c>
      <c r="I1055" s="19">
        <v>0</v>
      </c>
      <c r="J1055" s="19">
        <v>63019</v>
      </c>
      <c r="K1055" s="19">
        <v>18005.52</v>
      </c>
      <c r="L1055" s="9">
        <f t="shared" si="56"/>
        <v>0.28571573652390547</v>
      </c>
      <c r="M1055" s="19">
        <v>18005.52</v>
      </c>
    </row>
    <row r="1056" spans="1:13">
      <c r="A1056" s="17" t="s">
        <v>303</v>
      </c>
      <c r="B1056" s="17" t="s">
        <v>305</v>
      </c>
      <c r="C1056" s="2" t="str">
        <f>VLOOKUP(B1056,Hoja1!B:C,2,FALSE)</f>
        <v>Coordinación de políticas culturales</v>
      </c>
      <c r="D1056" s="3" t="str">
        <f t="shared" si="54"/>
        <v>1</v>
      </c>
      <c r="E1056" s="3" t="str">
        <f t="shared" si="55"/>
        <v>12</v>
      </c>
      <c r="F1056" s="17" t="s">
        <v>25</v>
      </c>
      <c r="G1056" s="18" t="s">
        <v>26</v>
      </c>
      <c r="H1056" s="19">
        <v>6270</v>
      </c>
      <c r="I1056" s="19">
        <v>0</v>
      </c>
      <c r="J1056" s="19">
        <v>6270</v>
      </c>
      <c r="K1056" s="19">
        <v>1739.2</v>
      </c>
      <c r="L1056" s="9">
        <f t="shared" si="56"/>
        <v>0.27738437001594896</v>
      </c>
      <c r="M1056" s="19">
        <v>1739.2</v>
      </c>
    </row>
    <row r="1057" spans="1:13">
      <c r="A1057" s="17" t="s">
        <v>303</v>
      </c>
      <c r="B1057" s="17" t="s">
        <v>305</v>
      </c>
      <c r="C1057" s="2" t="str">
        <f>VLOOKUP(B1057,Hoja1!B:C,2,FALSE)</f>
        <v>Coordinación de políticas culturales</v>
      </c>
      <c r="D1057" s="3" t="str">
        <f t="shared" si="54"/>
        <v>2</v>
      </c>
      <c r="E1057" s="3" t="str">
        <f t="shared" si="55"/>
        <v>21</v>
      </c>
      <c r="F1057" s="17" t="s">
        <v>56</v>
      </c>
      <c r="G1057" s="18" t="s">
        <v>57</v>
      </c>
      <c r="H1057" s="19">
        <v>2152</v>
      </c>
      <c r="I1057" s="19">
        <v>0</v>
      </c>
      <c r="J1057" s="19">
        <v>2152</v>
      </c>
      <c r="K1057" s="19">
        <v>487.99</v>
      </c>
      <c r="L1057" s="9">
        <f t="shared" si="56"/>
        <v>0.22676115241635689</v>
      </c>
      <c r="M1057" s="19">
        <v>487.99</v>
      </c>
    </row>
    <row r="1058" spans="1:13">
      <c r="A1058" s="17" t="s">
        <v>303</v>
      </c>
      <c r="B1058" s="17" t="s">
        <v>305</v>
      </c>
      <c r="C1058" s="2" t="str">
        <f>VLOOKUP(B1058,Hoja1!B:C,2,FALSE)</f>
        <v>Coordinación de políticas culturales</v>
      </c>
      <c r="D1058" s="3" t="str">
        <f t="shared" si="54"/>
        <v>2</v>
      </c>
      <c r="E1058" s="3" t="str">
        <f t="shared" si="55"/>
        <v>22</v>
      </c>
      <c r="F1058" s="17" t="s">
        <v>92</v>
      </c>
      <c r="G1058" s="18" t="s">
        <v>93</v>
      </c>
      <c r="H1058" s="19">
        <v>90000</v>
      </c>
      <c r="I1058" s="19">
        <v>0</v>
      </c>
      <c r="J1058" s="19">
        <v>90000</v>
      </c>
      <c r="K1058" s="19">
        <v>20680.150000000001</v>
      </c>
      <c r="L1058" s="9">
        <f t="shared" si="56"/>
        <v>0.22977944444444445</v>
      </c>
      <c r="M1058" s="19">
        <v>20590.419999999998</v>
      </c>
    </row>
    <row r="1059" spans="1:13">
      <c r="A1059" s="17" t="s">
        <v>303</v>
      </c>
      <c r="B1059" s="17" t="s">
        <v>305</v>
      </c>
      <c r="C1059" s="2" t="str">
        <f>VLOOKUP(B1059,Hoja1!B:C,2,FALSE)</f>
        <v>Coordinación de políticas culturales</v>
      </c>
      <c r="D1059" s="3" t="str">
        <f t="shared" si="54"/>
        <v>2</v>
      </c>
      <c r="E1059" s="3" t="str">
        <f t="shared" si="55"/>
        <v>22</v>
      </c>
      <c r="F1059" s="17" t="s">
        <v>85</v>
      </c>
      <c r="G1059" s="18" t="s">
        <v>86</v>
      </c>
      <c r="H1059" s="19">
        <v>500</v>
      </c>
      <c r="I1059" s="19">
        <v>0</v>
      </c>
      <c r="J1059" s="19">
        <v>500</v>
      </c>
      <c r="K1059" s="19">
        <v>0</v>
      </c>
      <c r="L1059" s="9">
        <f t="shared" si="56"/>
        <v>0</v>
      </c>
      <c r="M1059" s="19">
        <v>0</v>
      </c>
    </row>
    <row r="1060" spans="1:13">
      <c r="A1060" s="17" t="s">
        <v>303</v>
      </c>
      <c r="B1060" s="17" t="s">
        <v>305</v>
      </c>
      <c r="C1060" s="2" t="str">
        <f>VLOOKUP(B1060,Hoja1!B:C,2,FALSE)</f>
        <v>Coordinación de políticas culturales</v>
      </c>
      <c r="D1060" s="3" t="str">
        <f t="shared" si="54"/>
        <v>2</v>
      </c>
      <c r="E1060" s="3" t="str">
        <f t="shared" si="55"/>
        <v>22</v>
      </c>
      <c r="F1060" s="17" t="s">
        <v>87</v>
      </c>
      <c r="G1060" s="18" t="s">
        <v>88</v>
      </c>
      <c r="H1060" s="19">
        <v>5000</v>
      </c>
      <c r="I1060" s="19">
        <v>0</v>
      </c>
      <c r="J1060" s="19">
        <v>5000</v>
      </c>
      <c r="K1060" s="19">
        <v>0</v>
      </c>
      <c r="L1060" s="9">
        <f t="shared" si="56"/>
        <v>0</v>
      </c>
      <c r="M1060" s="19">
        <v>0</v>
      </c>
    </row>
    <row r="1061" spans="1:13">
      <c r="A1061" s="17" t="s">
        <v>303</v>
      </c>
      <c r="B1061" s="17" t="s">
        <v>305</v>
      </c>
      <c r="C1061" s="2" t="str">
        <f>VLOOKUP(B1061,Hoja1!B:C,2,FALSE)</f>
        <v>Coordinación de políticas culturales</v>
      </c>
      <c r="D1061" s="3" t="str">
        <f t="shared" si="54"/>
        <v>2</v>
      </c>
      <c r="E1061" s="3" t="str">
        <f t="shared" si="55"/>
        <v>22</v>
      </c>
      <c r="F1061" s="17" t="s">
        <v>182</v>
      </c>
      <c r="G1061" s="18" t="s">
        <v>183</v>
      </c>
      <c r="H1061" s="19">
        <v>400000</v>
      </c>
      <c r="I1061" s="19">
        <v>-51550</v>
      </c>
      <c r="J1061" s="19">
        <v>348450</v>
      </c>
      <c r="K1061" s="19">
        <v>35067.93</v>
      </c>
      <c r="L1061" s="9">
        <f t="shared" si="56"/>
        <v>0.10063977615152819</v>
      </c>
      <c r="M1061" s="19">
        <v>31567.93</v>
      </c>
    </row>
    <row r="1062" spans="1:13">
      <c r="A1062" s="17" t="s">
        <v>303</v>
      </c>
      <c r="B1062" s="17" t="s">
        <v>305</v>
      </c>
      <c r="C1062" s="2" t="str">
        <f>VLOOKUP(B1062,Hoja1!B:C,2,FALSE)</f>
        <v>Coordinación de políticas culturales</v>
      </c>
      <c r="D1062" s="3" t="str">
        <f t="shared" si="54"/>
        <v>2</v>
      </c>
      <c r="E1062" s="3" t="str">
        <f t="shared" si="55"/>
        <v>22</v>
      </c>
      <c r="F1062" s="17" t="s">
        <v>62</v>
      </c>
      <c r="G1062" s="18" t="s">
        <v>63</v>
      </c>
      <c r="H1062" s="19">
        <v>200600</v>
      </c>
      <c r="I1062" s="19">
        <v>0</v>
      </c>
      <c r="J1062" s="19">
        <v>200600</v>
      </c>
      <c r="K1062" s="19">
        <v>4883.5600000000004</v>
      </c>
      <c r="L1062" s="9">
        <f t="shared" si="56"/>
        <v>2.4344765702891329E-2</v>
      </c>
      <c r="M1062" s="19">
        <v>4883.5600000000004</v>
      </c>
    </row>
    <row r="1063" spans="1:13">
      <c r="A1063" s="17" t="s">
        <v>303</v>
      </c>
      <c r="B1063" s="17" t="s">
        <v>305</v>
      </c>
      <c r="C1063" s="2" t="str">
        <f>VLOOKUP(B1063,Hoja1!B:C,2,FALSE)</f>
        <v>Coordinación de políticas culturales</v>
      </c>
      <c r="D1063" s="3" t="str">
        <f t="shared" si="54"/>
        <v>2</v>
      </c>
      <c r="E1063" s="3" t="str">
        <f t="shared" si="55"/>
        <v>22</v>
      </c>
      <c r="F1063" s="17" t="s">
        <v>146</v>
      </c>
      <c r="G1063" s="18" t="s">
        <v>147</v>
      </c>
      <c r="H1063" s="19">
        <v>9000</v>
      </c>
      <c r="I1063" s="19">
        <v>0</v>
      </c>
      <c r="J1063" s="19">
        <v>9000</v>
      </c>
      <c r="K1063" s="19">
        <v>1604.49</v>
      </c>
      <c r="L1063" s="9">
        <f t="shared" si="56"/>
        <v>0.17827666666666667</v>
      </c>
      <c r="M1063" s="19">
        <v>1604.49</v>
      </c>
    </row>
    <row r="1064" spans="1:13">
      <c r="A1064" s="17" t="s">
        <v>303</v>
      </c>
      <c r="B1064" s="17" t="s">
        <v>305</v>
      </c>
      <c r="C1064" s="2" t="str">
        <f>VLOOKUP(B1064,Hoja1!B:C,2,FALSE)</f>
        <v>Coordinación de políticas culturales</v>
      </c>
      <c r="D1064" s="3" t="str">
        <f t="shared" si="54"/>
        <v>2</v>
      </c>
      <c r="E1064" s="3" t="str">
        <f t="shared" si="55"/>
        <v>22</v>
      </c>
      <c r="F1064" s="17" t="s">
        <v>64</v>
      </c>
      <c r="G1064" s="18" t="s">
        <v>65</v>
      </c>
      <c r="H1064" s="19">
        <v>134100</v>
      </c>
      <c r="I1064" s="19">
        <v>0</v>
      </c>
      <c r="J1064" s="19">
        <v>134100</v>
      </c>
      <c r="K1064" s="19">
        <v>13281.01</v>
      </c>
      <c r="L1064" s="9">
        <f t="shared" si="56"/>
        <v>9.9038105891126021E-2</v>
      </c>
      <c r="M1064" s="19">
        <v>13281.01</v>
      </c>
    </row>
    <row r="1065" spans="1:13">
      <c r="A1065" s="17" t="s">
        <v>303</v>
      </c>
      <c r="B1065" s="17" t="s">
        <v>305</v>
      </c>
      <c r="C1065" s="2" t="str">
        <f>VLOOKUP(B1065,Hoja1!B:C,2,FALSE)</f>
        <v>Coordinación de políticas culturales</v>
      </c>
      <c r="D1065" s="3" t="str">
        <f t="shared" si="54"/>
        <v>4</v>
      </c>
      <c r="E1065" s="3" t="str">
        <f t="shared" si="55"/>
        <v>41</v>
      </c>
      <c r="F1065" s="17" t="s">
        <v>306</v>
      </c>
      <c r="G1065" s="18" t="s">
        <v>307</v>
      </c>
      <c r="H1065" s="19">
        <v>6167009</v>
      </c>
      <c r="I1065" s="19">
        <v>0</v>
      </c>
      <c r="J1065" s="19">
        <v>6167009</v>
      </c>
      <c r="K1065" s="19">
        <v>822000</v>
      </c>
      <c r="L1065" s="9">
        <f t="shared" si="56"/>
        <v>0.13328989790674864</v>
      </c>
      <c r="M1065" s="19">
        <v>822000</v>
      </c>
    </row>
    <row r="1066" spans="1:13">
      <c r="A1066" s="17" t="s">
        <v>303</v>
      </c>
      <c r="B1066" s="17" t="s">
        <v>305</v>
      </c>
      <c r="C1066" s="2" t="str">
        <f>VLOOKUP(B1066,Hoja1!B:C,2,FALSE)</f>
        <v>Coordinación de políticas culturales</v>
      </c>
      <c r="D1066" s="3" t="str">
        <f t="shared" si="54"/>
        <v>4</v>
      </c>
      <c r="E1066" s="3" t="str">
        <f t="shared" si="55"/>
        <v>41</v>
      </c>
      <c r="F1066" s="17" t="s">
        <v>308</v>
      </c>
      <c r="G1066" s="18" t="s">
        <v>309</v>
      </c>
      <c r="H1066" s="19">
        <v>1307064</v>
      </c>
      <c r="I1066" s="19">
        <v>0</v>
      </c>
      <c r="J1066" s="19">
        <v>1307064</v>
      </c>
      <c r="K1066" s="19">
        <v>400000</v>
      </c>
      <c r="L1066" s="9">
        <f t="shared" si="56"/>
        <v>0.30602939106271765</v>
      </c>
      <c r="M1066" s="19">
        <v>400000</v>
      </c>
    </row>
    <row r="1067" spans="1:13">
      <c r="A1067" s="17" t="s">
        <v>303</v>
      </c>
      <c r="B1067" s="17" t="s">
        <v>305</v>
      </c>
      <c r="C1067" s="2" t="str">
        <f>VLOOKUP(B1067,Hoja1!B:C,2,FALSE)</f>
        <v>Coordinación de políticas culturales</v>
      </c>
      <c r="D1067" s="3" t="str">
        <f t="shared" si="54"/>
        <v>4</v>
      </c>
      <c r="E1067" s="3" t="str">
        <f t="shared" si="55"/>
        <v>47</v>
      </c>
      <c r="F1067" s="17" t="s">
        <v>293</v>
      </c>
      <c r="G1067" s="18" t="s">
        <v>294</v>
      </c>
      <c r="H1067" s="19">
        <v>70000</v>
      </c>
      <c r="I1067" s="19">
        <v>0</v>
      </c>
      <c r="J1067" s="19">
        <v>70000</v>
      </c>
      <c r="K1067" s="19">
        <v>0</v>
      </c>
      <c r="L1067" s="9">
        <f t="shared" si="56"/>
        <v>0</v>
      </c>
      <c r="M1067" s="19">
        <v>0</v>
      </c>
    </row>
    <row r="1068" spans="1:13">
      <c r="A1068" s="17" t="s">
        <v>303</v>
      </c>
      <c r="B1068" s="17" t="s">
        <v>305</v>
      </c>
      <c r="C1068" s="2" t="str">
        <f>VLOOKUP(B1068,Hoja1!B:C,2,FALSE)</f>
        <v>Coordinación de políticas culturales</v>
      </c>
      <c r="D1068" s="3" t="str">
        <f t="shared" si="54"/>
        <v>4</v>
      </c>
      <c r="E1068" s="3" t="str">
        <f t="shared" si="55"/>
        <v>48</v>
      </c>
      <c r="F1068" s="17" t="s">
        <v>186</v>
      </c>
      <c r="G1068" s="18" t="s">
        <v>187</v>
      </c>
      <c r="H1068" s="19">
        <v>21000</v>
      </c>
      <c r="I1068" s="19">
        <v>0</v>
      </c>
      <c r="J1068" s="19">
        <v>21000</v>
      </c>
      <c r="K1068" s="19">
        <v>0</v>
      </c>
      <c r="L1068" s="9">
        <f t="shared" si="56"/>
        <v>0</v>
      </c>
      <c r="M1068" s="19">
        <v>0</v>
      </c>
    </row>
    <row r="1069" spans="1:13">
      <c r="A1069" s="17" t="s">
        <v>303</v>
      </c>
      <c r="B1069" s="17" t="s">
        <v>305</v>
      </c>
      <c r="C1069" s="2" t="str">
        <f>VLOOKUP(B1069,Hoja1!B:C,2,FALSE)</f>
        <v>Coordinación de políticas culturales</v>
      </c>
      <c r="D1069" s="3" t="str">
        <f t="shared" si="54"/>
        <v>4</v>
      </c>
      <c r="E1069" s="3" t="str">
        <f t="shared" si="55"/>
        <v>48</v>
      </c>
      <c r="F1069" s="17" t="s">
        <v>205</v>
      </c>
      <c r="G1069" s="18" t="s">
        <v>206</v>
      </c>
      <c r="H1069" s="19">
        <v>3724902</v>
      </c>
      <c r="I1069" s="19">
        <v>0</v>
      </c>
      <c r="J1069" s="19">
        <v>3724902</v>
      </c>
      <c r="K1069" s="19">
        <v>1291826</v>
      </c>
      <c r="L1069" s="9">
        <f t="shared" si="56"/>
        <v>0.3468080502520603</v>
      </c>
      <c r="M1069" s="19">
        <v>1291826</v>
      </c>
    </row>
    <row r="1070" spans="1:13">
      <c r="A1070" s="17" t="s">
        <v>303</v>
      </c>
      <c r="B1070" s="17" t="s">
        <v>305</v>
      </c>
      <c r="C1070" s="2" t="str">
        <f>VLOOKUP(B1070,Hoja1!B:C,2,FALSE)</f>
        <v>Coordinación de políticas culturales</v>
      </c>
      <c r="D1070" s="3" t="str">
        <f t="shared" si="54"/>
        <v>4</v>
      </c>
      <c r="E1070" s="3" t="str">
        <f t="shared" si="55"/>
        <v>48</v>
      </c>
      <c r="F1070" s="17" t="s">
        <v>45</v>
      </c>
      <c r="G1070" s="18" t="s">
        <v>46</v>
      </c>
      <c r="H1070" s="19">
        <v>241470</v>
      </c>
      <c r="I1070" s="19">
        <v>51550</v>
      </c>
      <c r="J1070" s="19">
        <v>293020</v>
      </c>
      <c r="K1070" s="19">
        <v>238920</v>
      </c>
      <c r="L1070" s="9">
        <f t="shared" si="56"/>
        <v>0.81537096443928747</v>
      </c>
      <c r="M1070" s="19">
        <v>168920</v>
      </c>
    </row>
    <row r="1071" spans="1:13">
      <c r="A1071" s="17" t="s">
        <v>303</v>
      </c>
      <c r="B1071" s="17" t="s">
        <v>305</v>
      </c>
      <c r="C1071" s="2" t="str">
        <f>VLOOKUP(B1071,Hoja1!B:C,2,FALSE)</f>
        <v>Coordinación de políticas culturales</v>
      </c>
      <c r="D1071" s="3" t="str">
        <f t="shared" si="54"/>
        <v>7</v>
      </c>
      <c r="E1071" s="3" t="str">
        <f t="shared" si="55"/>
        <v>71</v>
      </c>
      <c r="F1071" s="17" t="s">
        <v>310</v>
      </c>
      <c r="G1071" s="18" t="s">
        <v>311</v>
      </c>
      <c r="H1071" s="19">
        <v>40000</v>
      </c>
      <c r="I1071" s="19">
        <v>0</v>
      </c>
      <c r="J1071" s="19">
        <v>40000</v>
      </c>
      <c r="K1071" s="19">
        <v>0</v>
      </c>
      <c r="L1071" s="9">
        <f t="shared" si="56"/>
        <v>0</v>
      </c>
      <c r="M1071" s="19">
        <v>0</v>
      </c>
    </row>
    <row r="1072" spans="1:13">
      <c r="A1072" s="17" t="s">
        <v>303</v>
      </c>
      <c r="B1072" s="17" t="s">
        <v>305</v>
      </c>
      <c r="C1072" s="2" t="str">
        <f>VLOOKUP(B1072,Hoja1!B:C,2,FALSE)</f>
        <v>Coordinación de políticas culturales</v>
      </c>
      <c r="D1072" s="3" t="str">
        <f t="shared" si="54"/>
        <v>7</v>
      </c>
      <c r="E1072" s="3" t="str">
        <f t="shared" si="55"/>
        <v>77</v>
      </c>
      <c r="F1072" s="17" t="s">
        <v>312</v>
      </c>
      <c r="G1072" s="18" t="s">
        <v>313</v>
      </c>
      <c r="H1072" s="19">
        <v>12000</v>
      </c>
      <c r="I1072" s="19">
        <v>0</v>
      </c>
      <c r="J1072" s="19">
        <v>12000</v>
      </c>
      <c r="K1072" s="19">
        <v>0</v>
      </c>
      <c r="L1072" s="9">
        <f t="shared" si="56"/>
        <v>0</v>
      </c>
      <c r="M1072" s="19">
        <v>0</v>
      </c>
    </row>
    <row r="1073" spans="1:13">
      <c r="A1073" s="17" t="s">
        <v>303</v>
      </c>
      <c r="B1073" s="17" t="s">
        <v>305</v>
      </c>
      <c r="C1073" s="2" t="str">
        <f>VLOOKUP(B1073,Hoja1!B:C,2,FALSE)</f>
        <v>Coordinación de políticas culturales</v>
      </c>
      <c r="D1073" s="3" t="str">
        <f t="shared" si="54"/>
        <v>7</v>
      </c>
      <c r="E1073" s="3" t="str">
        <f t="shared" si="55"/>
        <v>78</v>
      </c>
      <c r="F1073" s="17" t="s">
        <v>133</v>
      </c>
      <c r="G1073" s="18" t="s">
        <v>134</v>
      </c>
      <c r="H1073" s="19">
        <v>80000</v>
      </c>
      <c r="I1073" s="19">
        <v>0</v>
      </c>
      <c r="J1073" s="19">
        <v>80000</v>
      </c>
      <c r="K1073" s="19">
        <v>0</v>
      </c>
      <c r="L1073" s="9">
        <f t="shared" si="56"/>
        <v>0</v>
      </c>
      <c r="M1073" s="19">
        <v>0</v>
      </c>
    </row>
    <row r="1074" spans="1:13">
      <c r="A1074" s="17" t="s">
        <v>303</v>
      </c>
      <c r="B1074" s="17" t="s">
        <v>314</v>
      </c>
      <c r="C1074" s="2" t="str">
        <f>VLOOKUP(B1074,Hoja1!B:C,2,FALSE)</f>
        <v>Turismo</v>
      </c>
      <c r="D1074" s="3" t="str">
        <f t="shared" si="54"/>
        <v>2</v>
      </c>
      <c r="E1074" s="3" t="str">
        <f t="shared" si="55"/>
        <v>22</v>
      </c>
      <c r="F1074" s="17" t="s">
        <v>92</v>
      </c>
      <c r="G1074" s="18" t="s">
        <v>93</v>
      </c>
      <c r="H1074" s="19">
        <v>2000</v>
      </c>
      <c r="I1074" s="19">
        <v>0</v>
      </c>
      <c r="J1074" s="19">
        <v>2000</v>
      </c>
      <c r="K1074" s="19">
        <v>343.56</v>
      </c>
      <c r="L1074" s="9">
        <f t="shared" si="56"/>
        <v>0.17177999999999999</v>
      </c>
      <c r="M1074" s="19">
        <v>343.56</v>
      </c>
    </row>
    <row r="1075" spans="1:13">
      <c r="A1075" s="17" t="s">
        <v>303</v>
      </c>
      <c r="B1075" s="17" t="s">
        <v>314</v>
      </c>
      <c r="C1075" s="2" t="str">
        <f>VLOOKUP(B1075,Hoja1!B:C,2,FALSE)</f>
        <v>Turismo</v>
      </c>
      <c r="D1075" s="3" t="str">
        <f t="shared" si="54"/>
        <v>2</v>
      </c>
      <c r="E1075" s="3" t="str">
        <f t="shared" si="55"/>
        <v>22</v>
      </c>
      <c r="F1075" s="17" t="s">
        <v>172</v>
      </c>
      <c r="G1075" s="18" t="s">
        <v>173</v>
      </c>
      <c r="H1075" s="19">
        <v>3700</v>
      </c>
      <c r="I1075" s="19">
        <v>0</v>
      </c>
      <c r="J1075" s="19">
        <v>3700</v>
      </c>
      <c r="K1075" s="19">
        <v>746.37</v>
      </c>
      <c r="L1075" s="9">
        <f t="shared" si="56"/>
        <v>0.20172162162162163</v>
      </c>
      <c r="M1075" s="19">
        <v>497.58</v>
      </c>
    </row>
    <row r="1076" spans="1:13">
      <c r="A1076" s="17" t="s">
        <v>303</v>
      </c>
      <c r="B1076" s="17" t="s">
        <v>314</v>
      </c>
      <c r="C1076" s="2" t="str">
        <f>VLOOKUP(B1076,Hoja1!B:C,2,FALSE)</f>
        <v>Turismo</v>
      </c>
      <c r="D1076" s="3" t="str">
        <f t="shared" si="54"/>
        <v>2</v>
      </c>
      <c r="E1076" s="3" t="str">
        <f t="shared" si="55"/>
        <v>22</v>
      </c>
      <c r="F1076" s="17" t="s">
        <v>87</v>
      </c>
      <c r="G1076" s="18" t="s">
        <v>88</v>
      </c>
      <c r="H1076" s="19">
        <v>4000</v>
      </c>
      <c r="I1076" s="19">
        <v>0</v>
      </c>
      <c r="J1076" s="19">
        <v>4000</v>
      </c>
      <c r="K1076" s="19">
        <v>363</v>
      </c>
      <c r="L1076" s="9">
        <f t="shared" si="56"/>
        <v>9.0749999999999997E-2</v>
      </c>
      <c r="M1076" s="19">
        <v>363</v>
      </c>
    </row>
    <row r="1077" spans="1:13">
      <c r="A1077" s="17" t="s">
        <v>303</v>
      </c>
      <c r="B1077" s="17" t="s">
        <v>314</v>
      </c>
      <c r="C1077" s="2" t="str">
        <f>VLOOKUP(B1077,Hoja1!B:C,2,FALSE)</f>
        <v>Turismo</v>
      </c>
      <c r="D1077" s="3" t="str">
        <f t="shared" si="54"/>
        <v>2</v>
      </c>
      <c r="E1077" s="3" t="str">
        <f t="shared" si="55"/>
        <v>22</v>
      </c>
      <c r="F1077" s="17" t="s">
        <v>182</v>
      </c>
      <c r="G1077" s="18" t="s">
        <v>183</v>
      </c>
      <c r="H1077" s="19">
        <v>5000</v>
      </c>
      <c r="I1077" s="19">
        <v>0</v>
      </c>
      <c r="J1077" s="19">
        <v>5000</v>
      </c>
      <c r="K1077" s="19">
        <v>0</v>
      </c>
      <c r="L1077" s="9">
        <f t="shared" si="56"/>
        <v>0</v>
      </c>
      <c r="M1077" s="19">
        <v>0</v>
      </c>
    </row>
    <row r="1078" spans="1:13">
      <c r="A1078" s="17" t="s">
        <v>303</v>
      </c>
      <c r="B1078" s="17" t="s">
        <v>314</v>
      </c>
      <c r="C1078" s="2" t="str">
        <f>VLOOKUP(B1078,Hoja1!B:C,2,FALSE)</f>
        <v>Turismo</v>
      </c>
      <c r="D1078" s="3" t="str">
        <f t="shared" si="54"/>
        <v>2</v>
      </c>
      <c r="E1078" s="3" t="str">
        <f t="shared" si="55"/>
        <v>22</v>
      </c>
      <c r="F1078" s="17" t="s">
        <v>62</v>
      </c>
      <c r="G1078" s="18" t="s">
        <v>63</v>
      </c>
      <c r="H1078" s="19">
        <v>49020</v>
      </c>
      <c r="I1078" s="19">
        <v>0</v>
      </c>
      <c r="J1078" s="19">
        <v>49020</v>
      </c>
      <c r="K1078" s="19">
        <v>5750.74</v>
      </c>
      <c r="L1078" s="9">
        <f t="shared" si="56"/>
        <v>0.11731415748674009</v>
      </c>
      <c r="M1078" s="19">
        <v>5750.74</v>
      </c>
    </row>
    <row r="1079" spans="1:13">
      <c r="A1079" s="17" t="s">
        <v>303</v>
      </c>
      <c r="B1079" s="17" t="s">
        <v>314</v>
      </c>
      <c r="C1079" s="2" t="str">
        <f>VLOOKUP(B1079,Hoja1!B:C,2,FALSE)</f>
        <v>Turismo</v>
      </c>
      <c r="D1079" s="3" t="str">
        <f t="shared" si="54"/>
        <v>2</v>
      </c>
      <c r="E1079" s="3" t="str">
        <f t="shared" si="55"/>
        <v>22</v>
      </c>
      <c r="F1079" s="17" t="s">
        <v>64</v>
      </c>
      <c r="G1079" s="18" t="s">
        <v>65</v>
      </c>
      <c r="H1079" s="19">
        <v>239000</v>
      </c>
      <c r="I1079" s="19">
        <v>0</v>
      </c>
      <c r="J1079" s="19">
        <v>239000</v>
      </c>
      <c r="K1079" s="19">
        <v>4706.8999999999996</v>
      </c>
      <c r="L1079" s="9">
        <f t="shared" si="56"/>
        <v>1.9694142259414224E-2</v>
      </c>
      <c r="M1079" s="19">
        <v>2601.5</v>
      </c>
    </row>
    <row r="1080" spans="1:13">
      <c r="A1080" s="17" t="s">
        <v>303</v>
      </c>
      <c r="B1080" s="17" t="s">
        <v>314</v>
      </c>
      <c r="C1080" s="2" t="str">
        <f>VLOOKUP(B1080,Hoja1!B:C,2,FALSE)</f>
        <v>Turismo</v>
      </c>
      <c r="D1080" s="3" t="str">
        <f t="shared" si="54"/>
        <v>4</v>
      </c>
      <c r="E1080" s="3" t="str">
        <f t="shared" si="55"/>
        <v>44</v>
      </c>
      <c r="F1080" s="17" t="s">
        <v>315</v>
      </c>
      <c r="G1080" s="18" t="s">
        <v>316</v>
      </c>
      <c r="H1080" s="19">
        <v>2247000</v>
      </c>
      <c r="I1080" s="19">
        <v>0</v>
      </c>
      <c r="J1080" s="19">
        <v>2247000</v>
      </c>
      <c r="K1080" s="19">
        <v>1247000</v>
      </c>
      <c r="L1080" s="9">
        <f t="shared" si="56"/>
        <v>0.55496217178460172</v>
      </c>
      <c r="M1080" s="19">
        <v>1247000</v>
      </c>
    </row>
    <row r="1081" spans="1:13">
      <c r="A1081" s="17" t="s">
        <v>303</v>
      </c>
      <c r="B1081" s="17" t="s">
        <v>314</v>
      </c>
      <c r="C1081" s="2" t="str">
        <f>VLOOKUP(B1081,Hoja1!B:C,2,FALSE)</f>
        <v>Turismo</v>
      </c>
      <c r="D1081" s="3" t="str">
        <f t="shared" si="54"/>
        <v>4</v>
      </c>
      <c r="E1081" s="3" t="str">
        <f t="shared" si="55"/>
        <v>48</v>
      </c>
      <c r="F1081" s="17" t="s">
        <v>45</v>
      </c>
      <c r="G1081" s="18" t="s">
        <v>46</v>
      </c>
      <c r="H1081" s="19">
        <v>222000</v>
      </c>
      <c r="I1081" s="19">
        <v>0</v>
      </c>
      <c r="J1081" s="19">
        <v>222000</v>
      </c>
      <c r="K1081" s="19">
        <v>0</v>
      </c>
      <c r="L1081" s="9">
        <f t="shared" si="56"/>
        <v>0</v>
      </c>
      <c r="M1081" s="19">
        <v>0</v>
      </c>
    </row>
    <row r="1082" spans="1:13">
      <c r="A1082" s="17" t="s">
        <v>303</v>
      </c>
      <c r="B1082" s="17" t="s">
        <v>314</v>
      </c>
      <c r="C1082" s="2" t="str">
        <f>VLOOKUP(B1082,Hoja1!B:C,2,FALSE)</f>
        <v>Turismo</v>
      </c>
      <c r="D1082" s="3" t="str">
        <f t="shared" si="54"/>
        <v>7</v>
      </c>
      <c r="E1082" s="3" t="str">
        <f t="shared" si="55"/>
        <v>74</v>
      </c>
      <c r="F1082" s="17" t="s">
        <v>317</v>
      </c>
      <c r="G1082" s="18" t="s">
        <v>318</v>
      </c>
      <c r="H1082" s="19">
        <v>10000</v>
      </c>
      <c r="I1082" s="19">
        <v>0</v>
      </c>
      <c r="J1082" s="19">
        <v>10000</v>
      </c>
      <c r="K1082" s="19">
        <v>10000</v>
      </c>
      <c r="L1082" s="9">
        <f t="shared" si="56"/>
        <v>1</v>
      </c>
      <c r="M1082" s="19">
        <v>10000</v>
      </c>
    </row>
    <row r="1083" spans="1:13">
      <c r="A1083" s="17" t="s">
        <v>303</v>
      </c>
      <c r="B1083" s="17" t="s">
        <v>319</v>
      </c>
      <c r="C1083" s="2" t="str">
        <f>VLOOKUP(B1083,Hoja1!B:C,2,FALSE)</f>
        <v>Patrimonio I.F.S. Area 09</v>
      </c>
      <c r="D1083" s="3" t="str">
        <f t="shared" si="54"/>
        <v>6</v>
      </c>
      <c r="E1083" s="3" t="str">
        <f t="shared" si="55"/>
        <v>63</v>
      </c>
      <c r="F1083" s="17" t="s">
        <v>129</v>
      </c>
      <c r="G1083" s="18" t="s">
        <v>128</v>
      </c>
      <c r="H1083" s="19">
        <v>0</v>
      </c>
      <c r="I1083" s="19">
        <v>142553.10999999999</v>
      </c>
      <c r="J1083" s="19">
        <v>142553.10999999999</v>
      </c>
      <c r="K1083" s="19">
        <v>140909.82999999999</v>
      </c>
      <c r="L1083" s="9">
        <f t="shared" si="56"/>
        <v>0.98847250684323895</v>
      </c>
      <c r="M1083" s="19">
        <v>140909.82999999999</v>
      </c>
    </row>
    <row r="1084" spans="1:13">
      <c r="A1084" s="17" t="s">
        <v>320</v>
      </c>
      <c r="B1084" s="17" t="s">
        <v>321</v>
      </c>
      <c r="C1084" s="2" t="str">
        <f>VLOOKUP(B1084,Hoja1!B:C,2,FALSE)</f>
        <v>Intervención social</v>
      </c>
      <c r="D1084" s="3" t="str">
        <f t="shared" si="54"/>
        <v>1</v>
      </c>
      <c r="E1084" s="3" t="str">
        <f t="shared" si="55"/>
        <v>12</v>
      </c>
      <c r="F1084" s="17" t="s">
        <v>48</v>
      </c>
      <c r="G1084" s="18" t="s">
        <v>49</v>
      </c>
      <c r="H1084" s="19">
        <v>59297</v>
      </c>
      <c r="I1084" s="19">
        <v>0</v>
      </c>
      <c r="J1084" s="19">
        <v>59297</v>
      </c>
      <c r="K1084" s="19">
        <v>8961.2000000000007</v>
      </c>
      <c r="L1084" s="9">
        <f t="shared" si="56"/>
        <v>0.15112400290065267</v>
      </c>
      <c r="M1084" s="19">
        <v>8961.2000000000007</v>
      </c>
    </row>
    <row r="1085" spans="1:13">
      <c r="A1085" s="17" t="s">
        <v>320</v>
      </c>
      <c r="B1085" s="17" t="s">
        <v>321</v>
      </c>
      <c r="C1085" s="2" t="str">
        <f>VLOOKUP(B1085,Hoja1!B:C,2,FALSE)</f>
        <v>Intervención social</v>
      </c>
      <c r="D1085" s="3" t="str">
        <f t="shared" si="54"/>
        <v>1</v>
      </c>
      <c r="E1085" s="3" t="str">
        <f t="shared" si="55"/>
        <v>12</v>
      </c>
      <c r="F1085" s="17" t="s">
        <v>50</v>
      </c>
      <c r="G1085" s="18" t="s">
        <v>51</v>
      </c>
      <c r="H1085" s="19">
        <v>469282</v>
      </c>
      <c r="I1085" s="19">
        <v>0</v>
      </c>
      <c r="J1085" s="19">
        <v>469282</v>
      </c>
      <c r="K1085" s="19">
        <v>113567.94</v>
      </c>
      <c r="L1085" s="9">
        <f t="shared" si="56"/>
        <v>0.24200361403164836</v>
      </c>
      <c r="M1085" s="19">
        <v>113567.94</v>
      </c>
    </row>
    <row r="1086" spans="1:13">
      <c r="A1086" s="17" t="s">
        <v>320</v>
      </c>
      <c r="B1086" s="17" t="s">
        <v>321</v>
      </c>
      <c r="C1086" s="2" t="str">
        <f>VLOOKUP(B1086,Hoja1!B:C,2,FALSE)</f>
        <v>Intervención social</v>
      </c>
      <c r="D1086" s="3" t="str">
        <f t="shared" si="54"/>
        <v>1</v>
      </c>
      <c r="E1086" s="3" t="str">
        <f t="shared" si="55"/>
        <v>12</v>
      </c>
      <c r="F1086" s="17" t="s">
        <v>17</v>
      </c>
      <c r="G1086" s="18" t="s">
        <v>18</v>
      </c>
      <c r="H1086" s="19">
        <v>79871</v>
      </c>
      <c r="I1086" s="19">
        <v>0</v>
      </c>
      <c r="J1086" s="19">
        <v>79871</v>
      </c>
      <c r="K1086" s="19">
        <v>23271.360000000001</v>
      </c>
      <c r="L1086" s="9">
        <f t="shared" si="56"/>
        <v>0.29136182093625973</v>
      </c>
      <c r="M1086" s="19">
        <v>23271.360000000001</v>
      </c>
    </row>
    <row r="1087" spans="1:13">
      <c r="A1087" s="17" t="s">
        <v>320</v>
      </c>
      <c r="B1087" s="17" t="s">
        <v>321</v>
      </c>
      <c r="C1087" s="2" t="str">
        <f>VLOOKUP(B1087,Hoja1!B:C,2,FALSE)</f>
        <v>Intervención social</v>
      </c>
      <c r="D1087" s="3" t="str">
        <f t="shared" si="54"/>
        <v>1</v>
      </c>
      <c r="E1087" s="3" t="str">
        <f t="shared" si="55"/>
        <v>12</v>
      </c>
      <c r="F1087" s="17" t="s">
        <v>52</v>
      </c>
      <c r="G1087" s="18" t="s">
        <v>53</v>
      </c>
      <c r="H1087" s="19">
        <v>110012</v>
      </c>
      <c r="I1087" s="19">
        <v>0</v>
      </c>
      <c r="J1087" s="19">
        <v>110012</v>
      </c>
      <c r="K1087" s="19">
        <v>25844.18</v>
      </c>
      <c r="L1087" s="9">
        <f t="shared" si="56"/>
        <v>0.23492146311311493</v>
      </c>
      <c r="M1087" s="19">
        <v>25844.18</v>
      </c>
    </row>
    <row r="1088" spans="1:13">
      <c r="A1088" s="17" t="s">
        <v>320</v>
      </c>
      <c r="B1088" s="17" t="s">
        <v>321</v>
      </c>
      <c r="C1088" s="2" t="str">
        <f>VLOOKUP(B1088,Hoja1!B:C,2,FALSE)</f>
        <v>Intervención social</v>
      </c>
      <c r="D1088" s="3" t="str">
        <f t="shared" ref="D1088:D1151" si="57">LEFT(F1088,1)</f>
        <v>1</v>
      </c>
      <c r="E1088" s="3" t="str">
        <f t="shared" ref="E1088:E1151" si="58">LEFT(F1088,2)</f>
        <v>12</v>
      </c>
      <c r="F1088" s="17" t="s">
        <v>19</v>
      </c>
      <c r="G1088" s="18" t="s">
        <v>20</v>
      </c>
      <c r="H1088" s="19">
        <v>166554</v>
      </c>
      <c r="I1088" s="19">
        <v>0</v>
      </c>
      <c r="J1088" s="19">
        <v>166554</v>
      </c>
      <c r="K1088" s="19">
        <v>43327.19</v>
      </c>
      <c r="L1088" s="9">
        <f t="shared" si="56"/>
        <v>0.26013899395991691</v>
      </c>
      <c r="M1088" s="19">
        <v>43327.19</v>
      </c>
    </row>
    <row r="1089" spans="1:13">
      <c r="A1089" s="17" t="s">
        <v>320</v>
      </c>
      <c r="B1089" s="17" t="s">
        <v>321</v>
      </c>
      <c r="C1089" s="2" t="str">
        <f>VLOOKUP(B1089,Hoja1!B:C,2,FALSE)</f>
        <v>Intervención social</v>
      </c>
      <c r="D1089" s="3" t="str">
        <f t="shared" si="57"/>
        <v>1</v>
      </c>
      <c r="E1089" s="3" t="str">
        <f t="shared" si="58"/>
        <v>12</v>
      </c>
      <c r="F1089" s="17" t="s">
        <v>21</v>
      </c>
      <c r="G1089" s="18" t="s">
        <v>22</v>
      </c>
      <c r="H1089" s="19">
        <v>371493</v>
      </c>
      <c r="I1089" s="19">
        <v>0</v>
      </c>
      <c r="J1089" s="19">
        <v>371493</v>
      </c>
      <c r="K1089" s="19">
        <v>87644.38</v>
      </c>
      <c r="L1089" s="9">
        <f t="shared" si="56"/>
        <v>0.23592471459758327</v>
      </c>
      <c r="M1089" s="19">
        <v>87644.38</v>
      </c>
    </row>
    <row r="1090" spans="1:13">
      <c r="A1090" s="17" t="s">
        <v>320</v>
      </c>
      <c r="B1090" s="17" t="s">
        <v>321</v>
      </c>
      <c r="C1090" s="2" t="str">
        <f>VLOOKUP(B1090,Hoja1!B:C,2,FALSE)</f>
        <v>Intervención social</v>
      </c>
      <c r="D1090" s="3" t="str">
        <f t="shared" si="57"/>
        <v>1</v>
      </c>
      <c r="E1090" s="3" t="str">
        <f t="shared" si="58"/>
        <v>12</v>
      </c>
      <c r="F1090" s="17" t="s">
        <v>23</v>
      </c>
      <c r="G1090" s="18" t="s">
        <v>24</v>
      </c>
      <c r="H1090" s="19">
        <v>892981</v>
      </c>
      <c r="I1090" s="19">
        <v>0</v>
      </c>
      <c r="J1090" s="19">
        <v>892981</v>
      </c>
      <c r="K1090" s="19">
        <v>250040.99</v>
      </c>
      <c r="L1090" s="9">
        <f t="shared" si="56"/>
        <v>0.280007066219774</v>
      </c>
      <c r="M1090" s="19">
        <v>250040.99</v>
      </c>
    </row>
    <row r="1091" spans="1:13">
      <c r="A1091" s="17" t="s">
        <v>320</v>
      </c>
      <c r="B1091" s="17" t="s">
        <v>321</v>
      </c>
      <c r="C1091" s="2" t="str">
        <f>VLOOKUP(B1091,Hoja1!B:C,2,FALSE)</f>
        <v>Intervención social</v>
      </c>
      <c r="D1091" s="3" t="str">
        <f t="shared" si="57"/>
        <v>1</v>
      </c>
      <c r="E1091" s="3" t="str">
        <f t="shared" si="58"/>
        <v>12</v>
      </c>
      <c r="F1091" s="17" t="s">
        <v>25</v>
      </c>
      <c r="G1091" s="18" t="s">
        <v>26</v>
      </c>
      <c r="H1091" s="19">
        <v>89545</v>
      </c>
      <c r="I1091" s="19">
        <v>0</v>
      </c>
      <c r="J1091" s="19">
        <v>89545</v>
      </c>
      <c r="K1091" s="19">
        <v>20645.91</v>
      </c>
      <c r="L1091" s="9">
        <f t="shared" ref="L1091:L1154" si="59">IF(J1091=0," ",K1091/J1091)</f>
        <v>0.23056463230777821</v>
      </c>
      <c r="M1091" s="19">
        <v>20645.91</v>
      </c>
    </row>
    <row r="1092" spans="1:13">
      <c r="A1092" s="17" t="s">
        <v>320</v>
      </c>
      <c r="B1092" s="17" t="s">
        <v>321</v>
      </c>
      <c r="C1092" s="2" t="str">
        <f>VLOOKUP(B1092,Hoja1!B:C,2,FALSE)</f>
        <v>Intervención social</v>
      </c>
      <c r="D1092" s="3" t="str">
        <f t="shared" si="57"/>
        <v>1</v>
      </c>
      <c r="E1092" s="3" t="str">
        <f t="shared" si="58"/>
        <v>13</v>
      </c>
      <c r="F1092" s="17" t="s">
        <v>69</v>
      </c>
      <c r="G1092" s="18" t="s">
        <v>11</v>
      </c>
      <c r="H1092" s="19">
        <v>149956</v>
      </c>
      <c r="I1092" s="19">
        <v>0</v>
      </c>
      <c r="J1092" s="19">
        <v>149956</v>
      </c>
      <c r="K1092" s="19">
        <v>38654.15</v>
      </c>
      <c r="L1092" s="9">
        <f t="shared" si="59"/>
        <v>0.25776994585078289</v>
      </c>
      <c r="M1092" s="19">
        <v>38654.15</v>
      </c>
    </row>
    <row r="1093" spans="1:13">
      <c r="A1093" s="17" t="s">
        <v>320</v>
      </c>
      <c r="B1093" s="17" t="s">
        <v>321</v>
      </c>
      <c r="C1093" s="2" t="str">
        <f>VLOOKUP(B1093,Hoja1!B:C,2,FALSE)</f>
        <v>Intervención social</v>
      </c>
      <c r="D1093" s="3" t="str">
        <f t="shared" si="57"/>
        <v>1</v>
      </c>
      <c r="E1093" s="3" t="str">
        <f t="shared" si="58"/>
        <v>13</v>
      </c>
      <c r="F1093" s="17" t="s">
        <v>72</v>
      </c>
      <c r="G1093" s="18" t="s">
        <v>13</v>
      </c>
      <c r="H1093" s="19">
        <v>145339</v>
      </c>
      <c r="I1093" s="19">
        <v>0</v>
      </c>
      <c r="J1093" s="19">
        <v>145339</v>
      </c>
      <c r="K1093" s="19">
        <v>42516.23</v>
      </c>
      <c r="L1093" s="9">
        <f t="shared" si="59"/>
        <v>0.29253146092927573</v>
      </c>
      <c r="M1093" s="19">
        <v>42516.23</v>
      </c>
    </row>
    <row r="1094" spans="1:13">
      <c r="A1094" s="17" t="s">
        <v>320</v>
      </c>
      <c r="B1094" s="17" t="s">
        <v>321</v>
      </c>
      <c r="C1094" s="2" t="str">
        <f>VLOOKUP(B1094,Hoja1!B:C,2,FALSE)</f>
        <v>Intervención social</v>
      </c>
      <c r="D1094" s="3" t="str">
        <f t="shared" si="57"/>
        <v>1</v>
      </c>
      <c r="E1094" s="3" t="str">
        <f t="shared" si="58"/>
        <v>13</v>
      </c>
      <c r="F1094" s="17" t="s">
        <v>73</v>
      </c>
      <c r="G1094" s="18" t="s">
        <v>74</v>
      </c>
      <c r="H1094" s="19">
        <v>100000</v>
      </c>
      <c r="I1094" s="19">
        <v>0</v>
      </c>
      <c r="J1094" s="19">
        <v>100000</v>
      </c>
      <c r="K1094" s="19">
        <v>0</v>
      </c>
      <c r="L1094" s="9">
        <f t="shared" si="59"/>
        <v>0</v>
      </c>
      <c r="M1094" s="19">
        <v>0</v>
      </c>
    </row>
    <row r="1095" spans="1:13">
      <c r="A1095" s="17" t="s">
        <v>320</v>
      </c>
      <c r="B1095" s="17" t="s">
        <v>321</v>
      </c>
      <c r="C1095" s="2" t="str">
        <f>VLOOKUP(B1095,Hoja1!B:C,2,FALSE)</f>
        <v>Intervención social</v>
      </c>
      <c r="D1095" s="3" t="str">
        <f t="shared" si="57"/>
        <v>1</v>
      </c>
      <c r="E1095" s="3" t="str">
        <f t="shared" si="58"/>
        <v>14</v>
      </c>
      <c r="F1095" s="17" t="s">
        <v>322</v>
      </c>
      <c r="G1095" s="18" t="s">
        <v>323</v>
      </c>
      <c r="H1095" s="19">
        <v>2178750</v>
      </c>
      <c r="I1095" s="19">
        <v>0</v>
      </c>
      <c r="J1095" s="19">
        <v>2178750</v>
      </c>
      <c r="K1095" s="19">
        <v>608387.05000000005</v>
      </c>
      <c r="L1095" s="9">
        <f t="shared" si="59"/>
        <v>0.27923674125071718</v>
      </c>
      <c r="M1095" s="19">
        <v>608387.05000000005</v>
      </c>
    </row>
    <row r="1096" spans="1:13">
      <c r="A1096" s="17" t="s">
        <v>320</v>
      </c>
      <c r="B1096" s="17" t="s">
        <v>321</v>
      </c>
      <c r="C1096" s="2" t="str">
        <f>VLOOKUP(B1096,Hoja1!B:C,2,FALSE)</f>
        <v>Intervención social</v>
      </c>
      <c r="D1096" s="3" t="str">
        <f t="shared" si="57"/>
        <v>2</v>
      </c>
      <c r="E1096" s="3" t="str">
        <f t="shared" si="58"/>
        <v>21</v>
      </c>
      <c r="F1096" s="17" t="s">
        <v>142</v>
      </c>
      <c r="G1096" s="18" t="s">
        <v>143</v>
      </c>
      <c r="H1096" s="19">
        <v>20100</v>
      </c>
      <c r="I1096" s="19">
        <v>0</v>
      </c>
      <c r="J1096" s="19">
        <v>20100</v>
      </c>
      <c r="K1096" s="19">
        <v>2027.24</v>
      </c>
      <c r="L1096" s="9">
        <f t="shared" si="59"/>
        <v>0.10085771144278607</v>
      </c>
      <c r="M1096" s="19">
        <v>1942.81</v>
      </c>
    </row>
    <row r="1097" spans="1:13">
      <c r="A1097" s="17" t="s">
        <v>320</v>
      </c>
      <c r="B1097" s="17" t="s">
        <v>321</v>
      </c>
      <c r="C1097" s="2" t="str">
        <f>VLOOKUP(B1097,Hoja1!B:C,2,FALSE)</f>
        <v>Intervención social</v>
      </c>
      <c r="D1097" s="3" t="str">
        <f t="shared" si="57"/>
        <v>2</v>
      </c>
      <c r="E1097" s="3" t="str">
        <f t="shared" si="58"/>
        <v>21</v>
      </c>
      <c r="F1097" s="17" t="s">
        <v>56</v>
      </c>
      <c r="G1097" s="18" t="s">
        <v>57</v>
      </c>
      <c r="H1097" s="19">
        <v>19372</v>
      </c>
      <c r="I1097" s="19">
        <v>0</v>
      </c>
      <c r="J1097" s="19">
        <v>19372</v>
      </c>
      <c r="K1097" s="19">
        <v>3603.46</v>
      </c>
      <c r="L1097" s="9">
        <f t="shared" si="59"/>
        <v>0.1860138344001652</v>
      </c>
      <c r="M1097" s="19">
        <v>2720.92</v>
      </c>
    </row>
    <row r="1098" spans="1:13">
      <c r="A1098" s="17" t="s">
        <v>320</v>
      </c>
      <c r="B1098" s="17" t="s">
        <v>321</v>
      </c>
      <c r="C1098" s="2" t="str">
        <f>VLOOKUP(B1098,Hoja1!B:C,2,FALSE)</f>
        <v>Intervención social</v>
      </c>
      <c r="D1098" s="3" t="str">
        <f t="shared" si="57"/>
        <v>2</v>
      </c>
      <c r="E1098" s="3" t="str">
        <f t="shared" si="58"/>
        <v>21</v>
      </c>
      <c r="F1098" s="17" t="s">
        <v>243</v>
      </c>
      <c r="G1098" s="18" t="s">
        <v>175</v>
      </c>
      <c r="H1098" s="19">
        <v>300</v>
      </c>
      <c r="I1098" s="19">
        <v>0</v>
      </c>
      <c r="J1098" s="19">
        <v>300</v>
      </c>
      <c r="K1098" s="19">
        <v>0</v>
      </c>
      <c r="L1098" s="9">
        <f t="shared" si="59"/>
        <v>0</v>
      </c>
      <c r="M1098" s="19">
        <v>0</v>
      </c>
    </row>
    <row r="1099" spans="1:13">
      <c r="A1099" s="17" t="s">
        <v>320</v>
      </c>
      <c r="B1099" s="17" t="s">
        <v>321</v>
      </c>
      <c r="C1099" s="2" t="str">
        <f>VLOOKUP(B1099,Hoja1!B:C,2,FALSE)</f>
        <v>Intervención social</v>
      </c>
      <c r="D1099" s="3" t="str">
        <f t="shared" si="57"/>
        <v>2</v>
      </c>
      <c r="E1099" s="3" t="str">
        <f t="shared" si="58"/>
        <v>22</v>
      </c>
      <c r="F1099" s="17" t="s">
        <v>29</v>
      </c>
      <c r="G1099" s="18" t="s">
        <v>30</v>
      </c>
      <c r="H1099" s="19">
        <v>1510</v>
      </c>
      <c r="I1099" s="19">
        <v>0</v>
      </c>
      <c r="J1099" s="19">
        <v>1510</v>
      </c>
      <c r="K1099" s="19">
        <v>1801.85</v>
      </c>
      <c r="L1099" s="9">
        <f t="shared" si="59"/>
        <v>1.1932781456953643</v>
      </c>
      <c r="M1099" s="19">
        <v>1801.85</v>
      </c>
    </row>
    <row r="1100" spans="1:13">
      <c r="A1100" s="17" t="s">
        <v>320</v>
      </c>
      <c r="B1100" s="17" t="s">
        <v>321</v>
      </c>
      <c r="C1100" s="2" t="str">
        <f>VLOOKUP(B1100,Hoja1!B:C,2,FALSE)</f>
        <v>Intervención social</v>
      </c>
      <c r="D1100" s="3" t="str">
        <f t="shared" si="57"/>
        <v>2</v>
      </c>
      <c r="E1100" s="3" t="str">
        <f t="shared" si="58"/>
        <v>22</v>
      </c>
      <c r="F1100" s="17" t="s">
        <v>92</v>
      </c>
      <c r="G1100" s="18" t="s">
        <v>93</v>
      </c>
      <c r="H1100" s="19">
        <v>29710</v>
      </c>
      <c r="I1100" s="19">
        <v>0</v>
      </c>
      <c r="J1100" s="19">
        <v>29710</v>
      </c>
      <c r="K1100" s="19">
        <v>8091.62</v>
      </c>
      <c r="L1100" s="9">
        <f t="shared" si="59"/>
        <v>0.2723534163581286</v>
      </c>
      <c r="M1100" s="19">
        <v>6167.69</v>
      </c>
    </row>
    <row r="1101" spans="1:13">
      <c r="A1101" s="17" t="s">
        <v>320</v>
      </c>
      <c r="B1101" s="17" t="s">
        <v>321</v>
      </c>
      <c r="C1101" s="2" t="str">
        <f>VLOOKUP(B1101,Hoja1!B:C,2,FALSE)</f>
        <v>Intervención social</v>
      </c>
      <c r="D1101" s="3" t="str">
        <f t="shared" si="57"/>
        <v>2</v>
      </c>
      <c r="E1101" s="3" t="str">
        <f t="shared" si="58"/>
        <v>22</v>
      </c>
      <c r="F1101" s="17" t="s">
        <v>144</v>
      </c>
      <c r="G1101" s="18" t="s">
        <v>145</v>
      </c>
      <c r="H1101" s="19">
        <v>28000</v>
      </c>
      <c r="I1101" s="19">
        <v>0</v>
      </c>
      <c r="J1101" s="19">
        <v>28000</v>
      </c>
      <c r="K1101" s="19">
        <v>8174.11</v>
      </c>
      <c r="L1101" s="9">
        <f t="shared" si="59"/>
        <v>0.29193249999999998</v>
      </c>
      <c r="M1101" s="19">
        <v>5077.68</v>
      </c>
    </row>
    <row r="1102" spans="1:13">
      <c r="A1102" s="17" t="s">
        <v>320</v>
      </c>
      <c r="B1102" s="17" t="s">
        <v>321</v>
      </c>
      <c r="C1102" s="2" t="str">
        <f>VLOOKUP(B1102,Hoja1!B:C,2,FALSE)</f>
        <v>Intervención social</v>
      </c>
      <c r="D1102" s="3" t="str">
        <f t="shared" si="57"/>
        <v>2</v>
      </c>
      <c r="E1102" s="3" t="str">
        <f t="shared" si="58"/>
        <v>22</v>
      </c>
      <c r="F1102" s="17" t="s">
        <v>81</v>
      </c>
      <c r="G1102" s="18" t="s">
        <v>82</v>
      </c>
      <c r="H1102" s="19">
        <v>950</v>
      </c>
      <c r="I1102" s="19">
        <v>0</v>
      </c>
      <c r="J1102" s="19">
        <v>950</v>
      </c>
      <c r="K1102" s="19">
        <v>0</v>
      </c>
      <c r="L1102" s="9">
        <f t="shared" si="59"/>
        <v>0</v>
      </c>
      <c r="M1102" s="19">
        <v>0</v>
      </c>
    </row>
    <row r="1103" spans="1:13">
      <c r="A1103" s="17" t="s">
        <v>320</v>
      </c>
      <c r="B1103" s="17" t="s">
        <v>321</v>
      </c>
      <c r="C1103" s="2" t="str">
        <f>VLOOKUP(B1103,Hoja1!B:C,2,FALSE)</f>
        <v>Intervención social</v>
      </c>
      <c r="D1103" s="3" t="str">
        <f t="shared" si="57"/>
        <v>2</v>
      </c>
      <c r="E1103" s="3" t="str">
        <f t="shared" si="58"/>
        <v>22</v>
      </c>
      <c r="F1103" s="17" t="s">
        <v>210</v>
      </c>
      <c r="G1103" s="18" t="s">
        <v>211</v>
      </c>
      <c r="H1103" s="19">
        <v>100</v>
      </c>
      <c r="I1103" s="19">
        <v>0</v>
      </c>
      <c r="J1103" s="19">
        <v>100</v>
      </c>
      <c r="K1103" s="19">
        <v>0</v>
      </c>
      <c r="L1103" s="9">
        <f t="shared" si="59"/>
        <v>0</v>
      </c>
      <c r="M1103" s="19">
        <v>0</v>
      </c>
    </row>
    <row r="1104" spans="1:13">
      <c r="A1104" s="17" t="s">
        <v>320</v>
      </c>
      <c r="B1104" s="17" t="s">
        <v>321</v>
      </c>
      <c r="C1104" s="2" t="str">
        <f>VLOOKUP(B1104,Hoja1!B:C,2,FALSE)</f>
        <v>Intervención social</v>
      </c>
      <c r="D1104" s="3" t="str">
        <f t="shared" si="57"/>
        <v>2</v>
      </c>
      <c r="E1104" s="3" t="str">
        <f t="shared" si="58"/>
        <v>22</v>
      </c>
      <c r="F1104" s="17" t="s">
        <v>85</v>
      </c>
      <c r="G1104" s="18" t="s">
        <v>86</v>
      </c>
      <c r="H1104" s="19">
        <v>5100</v>
      </c>
      <c r="I1104" s="19">
        <v>0</v>
      </c>
      <c r="J1104" s="19">
        <v>5100</v>
      </c>
      <c r="K1104" s="19">
        <v>1188.46</v>
      </c>
      <c r="L1104" s="9">
        <f t="shared" si="59"/>
        <v>0.23303137254901962</v>
      </c>
      <c r="M1104" s="19">
        <v>1188.46</v>
      </c>
    </row>
    <row r="1105" spans="1:13">
      <c r="A1105" s="17" t="s">
        <v>320</v>
      </c>
      <c r="B1105" s="17" t="s">
        <v>321</v>
      </c>
      <c r="C1105" s="2" t="str">
        <f>VLOOKUP(B1105,Hoja1!B:C,2,FALSE)</f>
        <v>Intervención social</v>
      </c>
      <c r="D1105" s="3" t="str">
        <f t="shared" si="57"/>
        <v>2</v>
      </c>
      <c r="E1105" s="3" t="str">
        <f t="shared" si="58"/>
        <v>22</v>
      </c>
      <c r="F1105" s="17" t="s">
        <v>172</v>
      </c>
      <c r="G1105" s="18" t="s">
        <v>173</v>
      </c>
      <c r="H1105" s="19">
        <v>34000</v>
      </c>
      <c r="I1105" s="19">
        <v>0</v>
      </c>
      <c r="J1105" s="19">
        <v>34000</v>
      </c>
      <c r="K1105" s="19">
        <v>7111.32</v>
      </c>
      <c r="L1105" s="9">
        <f t="shared" si="59"/>
        <v>0.20915647058823528</v>
      </c>
      <c r="M1105" s="19">
        <v>7111.32</v>
      </c>
    </row>
    <row r="1106" spans="1:13">
      <c r="A1106" s="17" t="s">
        <v>320</v>
      </c>
      <c r="B1106" s="17" t="s">
        <v>321</v>
      </c>
      <c r="C1106" s="2" t="str">
        <f>VLOOKUP(B1106,Hoja1!B:C,2,FALSE)</f>
        <v>Intervención social</v>
      </c>
      <c r="D1106" s="3" t="str">
        <f t="shared" si="57"/>
        <v>2</v>
      </c>
      <c r="E1106" s="3" t="str">
        <f t="shared" si="58"/>
        <v>22</v>
      </c>
      <c r="F1106" s="17" t="s">
        <v>31</v>
      </c>
      <c r="G1106" s="18" t="s">
        <v>32</v>
      </c>
      <c r="H1106" s="19">
        <v>1500</v>
      </c>
      <c r="I1106" s="19">
        <v>0</v>
      </c>
      <c r="J1106" s="19">
        <v>1500</v>
      </c>
      <c r="K1106" s="19">
        <v>0</v>
      </c>
      <c r="L1106" s="9">
        <f t="shared" si="59"/>
        <v>0</v>
      </c>
      <c r="M1106" s="19">
        <v>0</v>
      </c>
    </row>
    <row r="1107" spans="1:13">
      <c r="A1107" s="17" t="s">
        <v>320</v>
      </c>
      <c r="B1107" s="17" t="s">
        <v>321</v>
      </c>
      <c r="C1107" s="2" t="str">
        <f>VLOOKUP(B1107,Hoja1!B:C,2,FALSE)</f>
        <v>Intervención social</v>
      </c>
      <c r="D1107" s="3" t="str">
        <f t="shared" si="57"/>
        <v>2</v>
      </c>
      <c r="E1107" s="3" t="str">
        <f t="shared" si="58"/>
        <v>22</v>
      </c>
      <c r="F1107" s="17" t="s">
        <v>87</v>
      </c>
      <c r="G1107" s="18" t="s">
        <v>88</v>
      </c>
      <c r="H1107" s="19">
        <v>600</v>
      </c>
      <c r="I1107" s="19">
        <v>0</v>
      </c>
      <c r="J1107" s="19">
        <v>600</v>
      </c>
      <c r="K1107" s="19">
        <v>0</v>
      </c>
      <c r="L1107" s="9">
        <f t="shared" si="59"/>
        <v>0</v>
      </c>
      <c r="M1107" s="19">
        <v>0</v>
      </c>
    </row>
    <row r="1108" spans="1:13">
      <c r="A1108" s="17" t="s">
        <v>320</v>
      </c>
      <c r="B1108" s="17" t="s">
        <v>321</v>
      </c>
      <c r="C1108" s="2" t="str">
        <f>VLOOKUP(B1108,Hoja1!B:C,2,FALSE)</f>
        <v>Intervención social</v>
      </c>
      <c r="D1108" s="3" t="str">
        <f t="shared" si="57"/>
        <v>2</v>
      </c>
      <c r="E1108" s="3" t="str">
        <f t="shared" si="58"/>
        <v>22</v>
      </c>
      <c r="F1108" s="17" t="s">
        <v>62</v>
      </c>
      <c r="G1108" s="18" t="s">
        <v>63</v>
      </c>
      <c r="H1108" s="19">
        <v>43650</v>
      </c>
      <c r="I1108" s="19">
        <v>0</v>
      </c>
      <c r="J1108" s="19">
        <v>43650</v>
      </c>
      <c r="K1108" s="19">
        <v>6867.21</v>
      </c>
      <c r="L1108" s="9">
        <f t="shared" si="59"/>
        <v>0.15732439862542955</v>
      </c>
      <c r="M1108" s="19">
        <v>4840.2</v>
      </c>
    </row>
    <row r="1109" spans="1:13">
      <c r="A1109" s="17" t="s">
        <v>320</v>
      </c>
      <c r="B1109" s="17" t="s">
        <v>321</v>
      </c>
      <c r="C1109" s="2" t="str">
        <f>VLOOKUP(B1109,Hoja1!B:C,2,FALSE)</f>
        <v>Intervención social</v>
      </c>
      <c r="D1109" s="3" t="str">
        <f t="shared" si="57"/>
        <v>2</v>
      </c>
      <c r="E1109" s="3" t="str">
        <f t="shared" si="58"/>
        <v>22</v>
      </c>
      <c r="F1109" s="17" t="s">
        <v>146</v>
      </c>
      <c r="G1109" s="18" t="s">
        <v>147</v>
      </c>
      <c r="H1109" s="19">
        <v>64880</v>
      </c>
      <c r="I1109" s="19">
        <v>0</v>
      </c>
      <c r="J1109" s="19">
        <v>64880</v>
      </c>
      <c r="K1109" s="19">
        <v>10964.04</v>
      </c>
      <c r="L1109" s="9">
        <f t="shared" si="59"/>
        <v>0.16898951911220716</v>
      </c>
      <c r="M1109" s="19">
        <v>10964.04</v>
      </c>
    </row>
    <row r="1110" spans="1:13">
      <c r="A1110" s="17" t="s">
        <v>320</v>
      </c>
      <c r="B1110" s="17" t="s">
        <v>321</v>
      </c>
      <c r="C1110" s="2" t="str">
        <f>VLOOKUP(B1110,Hoja1!B:C,2,FALSE)</f>
        <v>Intervención social</v>
      </c>
      <c r="D1110" s="3" t="str">
        <f t="shared" si="57"/>
        <v>2</v>
      </c>
      <c r="E1110" s="3" t="str">
        <f t="shared" si="58"/>
        <v>22</v>
      </c>
      <c r="F1110" s="17" t="s">
        <v>95</v>
      </c>
      <c r="G1110" s="18" t="s">
        <v>96</v>
      </c>
      <c r="H1110" s="19">
        <v>52000</v>
      </c>
      <c r="I1110" s="19">
        <v>0</v>
      </c>
      <c r="J1110" s="19">
        <v>52000</v>
      </c>
      <c r="K1110" s="19">
        <v>7623</v>
      </c>
      <c r="L1110" s="9">
        <f t="shared" si="59"/>
        <v>0.14659615384615385</v>
      </c>
      <c r="M1110" s="19">
        <v>0</v>
      </c>
    </row>
    <row r="1111" spans="1:13">
      <c r="A1111" s="17" t="s">
        <v>320</v>
      </c>
      <c r="B1111" s="17" t="s">
        <v>321</v>
      </c>
      <c r="C1111" s="2" t="str">
        <f>VLOOKUP(B1111,Hoja1!B:C,2,FALSE)</f>
        <v>Intervención social</v>
      </c>
      <c r="D1111" s="3" t="str">
        <f t="shared" si="57"/>
        <v>2</v>
      </c>
      <c r="E1111" s="3" t="str">
        <f t="shared" si="58"/>
        <v>22</v>
      </c>
      <c r="F1111" s="17" t="s">
        <v>64</v>
      </c>
      <c r="G1111" s="18" t="s">
        <v>65</v>
      </c>
      <c r="H1111" s="19">
        <v>944800</v>
      </c>
      <c r="I1111" s="19">
        <v>0</v>
      </c>
      <c r="J1111" s="19">
        <v>944800</v>
      </c>
      <c r="K1111" s="19">
        <v>233026.91</v>
      </c>
      <c r="L1111" s="9">
        <f t="shared" si="59"/>
        <v>0.24664152201524134</v>
      </c>
      <c r="M1111" s="19">
        <v>229326.42</v>
      </c>
    </row>
    <row r="1112" spans="1:13">
      <c r="A1112" s="17" t="s">
        <v>320</v>
      </c>
      <c r="B1112" s="17" t="s">
        <v>321</v>
      </c>
      <c r="C1112" s="2" t="str">
        <f>VLOOKUP(B1112,Hoja1!B:C,2,FALSE)</f>
        <v>Intervención social</v>
      </c>
      <c r="D1112" s="3" t="str">
        <f t="shared" si="57"/>
        <v>2</v>
      </c>
      <c r="E1112" s="3" t="str">
        <f t="shared" si="58"/>
        <v>23</v>
      </c>
      <c r="F1112" s="17" t="s">
        <v>39</v>
      </c>
      <c r="G1112" s="18" t="s">
        <v>40</v>
      </c>
      <c r="H1112" s="19">
        <v>500</v>
      </c>
      <c r="I1112" s="19">
        <v>0</v>
      </c>
      <c r="J1112" s="19">
        <v>500</v>
      </c>
      <c r="K1112" s="19">
        <v>74.8</v>
      </c>
      <c r="L1112" s="9">
        <f t="shared" si="59"/>
        <v>0.14959999999999998</v>
      </c>
      <c r="M1112" s="19">
        <v>74.8</v>
      </c>
    </row>
    <row r="1113" spans="1:13">
      <c r="A1113" s="17" t="s">
        <v>320</v>
      </c>
      <c r="B1113" s="17" t="s">
        <v>321</v>
      </c>
      <c r="C1113" s="2" t="str">
        <f>VLOOKUP(B1113,Hoja1!B:C,2,FALSE)</f>
        <v>Intervención social</v>
      </c>
      <c r="D1113" s="3" t="str">
        <f t="shared" si="57"/>
        <v>2</v>
      </c>
      <c r="E1113" s="3" t="str">
        <f t="shared" si="58"/>
        <v>23</v>
      </c>
      <c r="F1113" s="17" t="s">
        <v>43</v>
      </c>
      <c r="G1113" s="18" t="s">
        <v>44</v>
      </c>
      <c r="H1113" s="19">
        <v>100</v>
      </c>
      <c r="I1113" s="19">
        <v>0</v>
      </c>
      <c r="J1113" s="19">
        <v>100</v>
      </c>
      <c r="K1113" s="19">
        <v>0</v>
      </c>
      <c r="L1113" s="9">
        <f t="shared" si="59"/>
        <v>0</v>
      </c>
      <c r="M1113" s="19">
        <v>0</v>
      </c>
    </row>
    <row r="1114" spans="1:13">
      <c r="A1114" s="17" t="s">
        <v>320</v>
      </c>
      <c r="B1114" s="17" t="s">
        <v>321</v>
      </c>
      <c r="C1114" s="2" t="str">
        <f>VLOOKUP(B1114,Hoja1!B:C,2,FALSE)</f>
        <v>Intervención social</v>
      </c>
      <c r="D1114" s="3" t="str">
        <f t="shared" si="57"/>
        <v>4</v>
      </c>
      <c r="E1114" s="3" t="str">
        <f t="shared" si="58"/>
        <v>48</v>
      </c>
      <c r="F1114" s="17" t="s">
        <v>324</v>
      </c>
      <c r="G1114" s="18" t="s">
        <v>325</v>
      </c>
      <c r="H1114" s="19">
        <v>2270000</v>
      </c>
      <c r="I1114" s="19">
        <v>0</v>
      </c>
      <c r="J1114" s="19">
        <v>2270000</v>
      </c>
      <c r="K1114" s="19">
        <v>878790.17</v>
      </c>
      <c r="L1114" s="9">
        <f t="shared" si="59"/>
        <v>0.38713223348017622</v>
      </c>
      <c r="M1114" s="19">
        <v>865654.17</v>
      </c>
    </row>
    <row r="1115" spans="1:13">
      <c r="A1115" s="17" t="s">
        <v>320</v>
      </c>
      <c r="B1115" s="17" t="s">
        <v>321</v>
      </c>
      <c r="C1115" s="2" t="str">
        <f>VLOOKUP(B1115,Hoja1!B:C,2,FALSE)</f>
        <v>Intervención social</v>
      </c>
      <c r="D1115" s="3" t="str">
        <f t="shared" si="57"/>
        <v>4</v>
      </c>
      <c r="E1115" s="3" t="str">
        <f t="shared" si="58"/>
        <v>48</v>
      </c>
      <c r="F1115" s="17" t="s">
        <v>326</v>
      </c>
      <c r="G1115" s="18" t="s">
        <v>433</v>
      </c>
      <c r="H1115" s="19">
        <v>60000</v>
      </c>
      <c r="I1115" s="19">
        <v>0</v>
      </c>
      <c r="J1115" s="19">
        <v>60000</v>
      </c>
      <c r="K1115" s="19">
        <v>1711.01</v>
      </c>
      <c r="L1115" s="9">
        <f t="shared" si="59"/>
        <v>2.8516833333333332E-2</v>
      </c>
      <c r="M1115" s="19">
        <v>115.01</v>
      </c>
    </row>
    <row r="1116" spans="1:13">
      <c r="A1116" s="17" t="s">
        <v>320</v>
      </c>
      <c r="B1116" s="17" t="s">
        <v>321</v>
      </c>
      <c r="C1116" s="2" t="str">
        <f>VLOOKUP(B1116,Hoja1!B:C,2,FALSE)</f>
        <v>Intervención social</v>
      </c>
      <c r="D1116" s="3" t="str">
        <f t="shared" si="57"/>
        <v>4</v>
      </c>
      <c r="E1116" s="3" t="str">
        <f t="shared" si="58"/>
        <v>48</v>
      </c>
      <c r="F1116" s="17" t="s">
        <v>45</v>
      </c>
      <c r="G1116" s="18" t="s">
        <v>46</v>
      </c>
      <c r="H1116" s="19">
        <v>269800</v>
      </c>
      <c r="I1116" s="19">
        <v>0</v>
      </c>
      <c r="J1116" s="19">
        <v>269800</v>
      </c>
      <c r="K1116" s="19">
        <v>0</v>
      </c>
      <c r="L1116" s="9">
        <f t="shared" si="59"/>
        <v>0</v>
      </c>
      <c r="M1116" s="19">
        <v>0</v>
      </c>
    </row>
    <row r="1117" spans="1:13">
      <c r="A1117" s="17" t="s">
        <v>320</v>
      </c>
      <c r="B1117" s="17" t="s">
        <v>321</v>
      </c>
      <c r="C1117" s="2" t="str">
        <f>VLOOKUP(B1117,Hoja1!B:C,2,FALSE)</f>
        <v>Intervención social</v>
      </c>
      <c r="D1117" s="3" t="str">
        <f t="shared" si="57"/>
        <v>6</v>
      </c>
      <c r="E1117" s="3" t="str">
        <f t="shared" si="58"/>
        <v>62</v>
      </c>
      <c r="F1117" s="17" t="s">
        <v>174</v>
      </c>
      <c r="G1117" s="18" t="s">
        <v>175</v>
      </c>
      <c r="H1117" s="19">
        <v>35000</v>
      </c>
      <c r="I1117" s="19">
        <v>0</v>
      </c>
      <c r="J1117" s="19">
        <v>35000</v>
      </c>
      <c r="K1117" s="19">
        <v>0</v>
      </c>
      <c r="L1117" s="9">
        <f t="shared" si="59"/>
        <v>0</v>
      </c>
      <c r="M1117" s="19">
        <v>0</v>
      </c>
    </row>
    <row r="1118" spans="1:13">
      <c r="A1118" s="17" t="s">
        <v>320</v>
      </c>
      <c r="B1118" s="17" t="s">
        <v>321</v>
      </c>
      <c r="C1118" s="2" t="str">
        <f>VLOOKUP(B1118,Hoja1!B:C,2,FALSE)</f>
        <v>Intervención social</v>
      </c>
      <c r="D1118" s="3" t="str">
        <f t="shared" si="57"/>
        <v>6</v>
      </c>
      <c r="E1118" s="3" t="str">
        <f t="shared" si="58"/>
        <v>63</v>
      </c>
      <c r="F1118" s="17" t="s">
        <v>129</v>
      </c>
      <c r="G1118" s="18" t="s">
        <v>128</v>
      </c>
      <c r="H1118" s="19">
        <v>0</v>
      </c>
      <c r="I1118" s="19">
        <v>173417.01</v>
      </c>
      <c r="J1118" s="19">
        <v>173417.01</v>
      </c>
      <c r="K1118" s="19">
        <v>25950.799999999999</v>
      </c>
      <c r="L1118" s="9">
        <f t="shared" si="59"/>
        <v>0.14964391324703383</v>
      </c>
      <c r="M1118" s="19">
        <v>25950.799999999999</v>
      </c>
    </row>
    <row r="1119" spans="1:13">
      <c r="A1119" s="17" t="s">
        <v>320</v>
      </c>
      <c r="B1119" s="17" t="s">
        <v>321</v>
      </c>
      <c r="C1119" s="2" t="str">
        <f>VLOOKUP(B1119,Hoja1!B:C,2,FALSE)</f>
        <v>Intervención social</v>
      </c>
      <c r="D1119" s="3" t="str">
        <f t="shared" si="57"/>
        <v>6</v>
      </c>
      <c r="E1119" s="3" t="str">
        <f t="shared" si="58"/>
        <v>63</v>
      </c>
      <c r="F1119" s="17" t="s">
        <v>130</v>
      </c>
      <c r="G1119" s="18" t="s">
        <v>98</v>
      </c>
      <c r="H1119" s="19">
        <v>5000</v>
      </c>
      <c r="I1119" s="19">
        <v>0</v>
      </c>
      <c r="J1119" s="19">
        <v>5000</v>
      </c>
      <c r="K1119" s="19">
        <v>0</v>
      </c>
      <c r="L1119" s="9">
        <f t="shared" si="59"/>
        <v>0</v>
      </c>
      <c r="M1119" s="19">
        <v>0</v>
      </c>
    </row>
    <row r="1120" spans="1:13">
      <c r="A1120" s="17" t="s">
        <v>320</v>
      </c>
      <c r="B1120" s="17" t="s">
        <v>321</v>
      </c>
      <c r="C1120" s="2" t="str">
        <f>VLOOKUP(B1120,Hoja1!B:C,2,FALSE)</f>
        <v>Intervención social</v>
      </c>
      <c r="D1120" s="3" t="str">
        <f t="shared" si="57"/>
        <v>6</v>
      </c>
      <c r="E1120" s="3" t="str">
        <f t="shared" si="58"/>
        <v>63</v>
      </c>
      <c r="F1120" s="17" t="s">
        <v>188</v>
      </c>
      <c r="G1120" s="18" t="s">
        <v>175</v>
      </c>
      <c r="H1120" s="19">
        <v>5000</v>
      </c>
      <c r="I1120" s="19">
        <v>0</v>
      </c>
      <c r="J1120" s="19">
        <v>5000</v>
      </c>
      <c r="K1120" s="19">
        <v>0</v>
      </c>
      <c r="L1120" s="9">
        <f t="shared" si="59"/>
        <v>0</v>
      </c>
      <c r="M1120" s="19">
        <v>0</v>
      </c>
    </row>
    <row r="1121" spans="1:13">
      <c r="A1121" s="17" t="s">
        <v>320</v>
      </c>
      <c r="B1121" s="17" t="s">
        <v>327</v>
      </c>
      <c r="C1121" s="2" t="str">
        <f>VLOOKUP(B1121,Hoja1!B:C,2,FALSE)</f>
        <v>Iniciativas sociales</v>
      </c>
      <c r="D1121" s="3" t="str">
        <f t="shared" si="57"/>
        <v>1</v>
      </c>
      <c r="E1121" s="3" t="str">
        <f t="shared" si="58"/>
        <v>12</v>
      </c>
      <c r="F1121" s="17" t="s">
        <v>48</v>
      </c>
      <c r="G1121" s="18" t="s">
        <v>49</v>
      </c>
      <c r="H1121" s="19">
        <v>29648</v>
      </c>
      <c r="I1121" s="19">
        <v>0</v>
      </c>
      <c r="J1121" s="19">
        <v>29648</v>
      </c>
      <c r="K1121" s="19">
        <v>4480.6000000000004</v>
      </c>
      <c r="L1121" s="9">
        <f t="shared" si="59"/>
        <v>0.15112655153804641</v>
      </c>
      <c r="M1121" s="19">
        <v>4480.6000000000004</v>
      </c>
    </row>
    <row r="1122" spans="1:13">
      <c r="A1122" s="17" t="s">
        <v>320</v>
      </c>
      <c r="B1122" s="17" t="s">
        <v>327</v>
      </c>
      <c r="C1122" s="2" t="str">
        <f>VLOOKUP(B1122,Hoja1!B:C,2,FALSE)</f>
        <v>Iniciativas sociales</v>
      </c>
      <c r="D1122" s="3" t="str">
        <f t="shared" si="57"/>
        <v>1</v>
      </c>
      <c r="E1122" s="3" t="str">
        <f t="shared" si="58"/>
        <v>12</v>
      </c>
      <c r="F1122" s="17" t="s">
        <v>50</v>
      </c>
      <c r="G1122" s="18" t="s">
        <v>51</v>
      </c>
      <c r="H1122" s="19">
        <v>221605</v>
      </c>
      <c r="I1122" s="19">
        <v>0</v>
      </c>
      <c r="J1122" s="19">
        <v>221605</v>
      </c>
      <c r="K1122" s="19">
        <v>55789.63</v>
      </c>
      <c r="L1122" s="9">
        <f t="shared" si="59"/>
        <v>0.25175257778479726</v>
      </c>
      <c r="M1122" s="19">
        <v>55789.63</v>
      </c>
    </row>
    <row r="1123" spans="1:13">
      <c r="A1123" s="17" t="s">
        <v>320</v>
      </c>
      <c r="B1123" s="17" t="s">
        <v>327</v>
      </c>
      <c r="C1123" s="2" t="str">
        <f>VLOOKUP(B1123,Hoja1!B:C,2,FALSE)</f>
        <v>Iniciativas sociales</v>
      </c>
      <c r="D1123" s="3" t="str">
        <f t="shared" si="57"/>
        <v>1</v>
      </c>
      <c r="E1123" s="3" t="str">
        <f t="shared" si="58"/>
        <v>12</v>
      </c>
      <c r="F1123" s="17" t="s">
        <v>17</v>
      </c>
      <c r="G1123" s="18" t="s">
        <v>18</v>
      </c>
      <c r="H1123" s="19">
        <v>9984</v>
      </c>
      <c r="I1123" s="19">
        <v>0</v>
      </c>
      <c r="J1123" s="19">
        <v>9984</v>
      </c>
      <c r="K1123" s="19">
        <v>2908.92</v>
      </c>
      <c r="L1123" s="9">
        <f t="shared" si="59"/>
        <v>0.29135817307692308</v>
      </c>
      <c r="M1123" s="19">
        <v>2908.92</v>
      </c>
    </row>
    <row r="1124" spans="1:13">
      <c r="A1124" s="17" t="s">
        <v>320</v>
      </c>
      <c r="B1124" s="17" t="s">
        <v>327</v>
      </c>
      <c r="C1124" s="2" t="str">
        <f>VLOOKUP(B1124,Hoja1!B:C,2,FALSE)</f>
        <v>Iniciativas sociales</v>
      </c>
      <c r="D1124" s="3" t="str">
        <f t="shared" si="57"/>
        <v>1</v>
      </c>
      <c r="E1124" s="3" t="str">
        <f t="shared" si="58"/>
        <v>12</v>
      </c>
      <c r="F1124" s="17" t="s">
        <v>52</v>
      </c>
      <c r="G1124" s="18" t="s">
        <v>53</v>
      </c>
      <c r="H1124" s="19">
        <v>8462</v>
      </c>
      <c r="I1124" s="19">
        <v>0</v>
      </c>
      <c r="J1124" s="19">
        <v>8462</v>
      </c>
      <c r="K1124" s="19">
        <v>2421</v>
      </c>
      <c r="L1124" s="9">
        <f t="shared" si="59"/>
        <v>0.28610257622311508</v>
      </c>
      <c r="M1124" s="19">
        <v>2421</v>
      </c>
    </row>
    <row r="1125" spans="1:13">
      <c r="A1125" s="17" t="s">
        <v>320</v>
      </c>
      <c r="B1125" s="17" t="s">
        <v>327</v>
      </c>
      <c r="C1125" s="2" t="str">
        <f>VLOOKUP(B1125,Hoja1!B:C,2,FALSE)</f>
        <v>Iniciativas sociales</v>
      </c>
      <c r="D1125" s="3" t="str">
        <f t="shared" si="57"/>
        <v>1</v>
      </c>
      <c r="E1125" s="3" t="str">
        <f t="shared" si="58"/>
        <v>12</v>
      </c>
      <c r="F1125" s="17" t="s">
        <v>19</v>
      </c>
      <c r="G1125" s="18" t="s">
        <v>20</v>
      </c>
      <c r="H1125" s="19">
        <v>62810</v>
      </c>
      <c r="I1125" s="19">
        <v>0</v>
      </c>
      <c r="J1125" s="19">
        <v>62810</v>
      </c>
      <c r="K1125" s="19">
        <v>16909.57</v>
      </c>
      <c r="L1125" s="9">
        <f t="shared" si="59"/>
        <v>0.26921779971342141</v>
      </c>
      <c r="M1125" s="19">
        <v>16909.57</v>
      </c>
    </row>
    <row r="1126" spans="1:13">
      <c r="A1126" s="17" t="s">
        <v>320</v>
      </c>
      <c r="B1126" s="17" t="s">
        <v>327</v>
      </c>
      <c r="C1126" s="2" t="str">
        <f>VLOOKUP(B1126,Hoja1!B:C,2,FALSE)</f>
        <v>Iniciativas sociales</v>
      </c>
      <c r="D1126" s="3" t="str">
        <f t="shared" si="57"/>
        <v>1</v>
      </c>
      <c r="E1126" s="3" t="str">
        <f t="shared" si="58"/>
        <v>12</v>
      </c>
      <c r="F1126" s="17" t="s">
        <v>21</v>
      </c>
      <c r="G1126" s="18" t="s">
        <v>22</v>
      </c>
      <c r="H1126" s="19">
        <v>143387</v>
      </c>
      <c r="I1126" s="19">
        <v>0</v>
      </c>
      <c r="J1126" s="19">
        <v>143387</v>
      </c>
      <c r="K1126" s="19">
        <v>32271.55</v>
      </c>
      <c r="L1126" s="9">
        <f t="shared" si="59"/>
        <v>0.22506607990961522</v>
      </c>
      <c r="M1126" s="19">
        <v>32271.55</v>
      </c>
    </row>
    <row r="1127" spans="1:13">
      <c r="A1127" s="17" t="s">
        <v>320</v>
      </c>
      <c r="B1127" s="17" t="s">
        <v>327</v>
      </c>
      <c r="C1127" s="2" t="str">
        <f>VLOOKUP(B1127,Hoja1!B:C,2,FALSE)</f>
        <v>Iniciativas sociales</v>
      </c>
      <c r="D1127" s="3" t="str">
        <f t="shared" si="57"/>
        <v>1</v>
      </c>
      <c r="E1127" s="3" t="str">
        <f t="shared" si="58"/>
        <v>12</v>
      </c>
      <c r="F1127" s="17" t="s">
        <v>23</v>
      </c>
      <c r="G1127" s="18" t="s">
        <v>24</v>
      </c>
      <c r="H1127" s="19">
        <v>351047</v>
      </c>
      <c r="I1127" s="19">
        <v>0</v>
      </c>
      <c r="J1127" s="19">
        <v>351047</v>
      </c>
      <c r="K1127" s="19">
        <v>91521.19</v>
      </c>
      <c r="L1127" s="9">
        <f t="shared" si="59"/>
        <v>0.26070922127236523</v>
      </c>
      <c r="M1127" s="19">
        <v>91521.19</v>
      </c>
    </row>
    <row r="1128" spans="1:13">
      <c r="A1128" s="17" t="s">
        <v>320</v>
      </c>
      <c r="B1128" s="17" t="s">
        <v>327</v>
      </c>
      <c r="C1128" s="2" t="str">
        <f>VLOOKUP(B1128,Hoja1!B:C,2,FALSE)</f>
        <v>Iniciativas sociales</v>
      </c>
      <c r="D1128" s="3" t="str">
        <f t="shared" si="57"/>
        <v>1</v>
      </c>
      <c r="E1128" s="3" t="str">
        <f t="shared" si="58"/>
        <v>12</v>
      </c>
      <c r="F1128" s="17" t="s">
        <v>25</v>
      </c>
      <c r="G1128" s="18" t="s">
        <v>26</v>
      </c>
      <c r="H1128" s="19">
        <v>27604</v>
      </c>
      <c r="I1128" s="19">
        <v>0</v>
      </c>
      <c r="J1128" s="19">
        <v>27604</v>
      </c>
      <c r="K1128" s="19">
        <v>5905.1</v>
      </c>
      <c r="L1128" s="9">
        <f t="shared" si="59"/>
        <v>0.21392189537748155</v>
      </c>
      <c r="M1128" s="19">
        <v>5905.1</v>
      </c>
    </row>
    <row r="1129" spans="1:13">
      <c r="A1129" s="17" t="s">
        <v>320</v>
      </c>
      <c r="B1129" s="17" t="s">
        <v>327</v>
      </c>
      <c r="C1129" s="2" t="str">
        <f>VLOOKUP(B1129,Hoja1!B:C,2,FALSE)</f>
        <v>Iniciativas sociales</v>
      </c>
      <c r="D1129" s="3" t="str">
        <f t="shared" si="57"/>
        <v>1</v>
      </c>
      <c r="E1129" s="3" t="str">
        <f t="shared" si="58"/>
        <v>13</v>
      </c>
      <c r="F1129" s="17" t="s">
        <v>69</v>
      </c>
      <c r="G1129" s="18" t="s">
        <v>11</v>
      </c>
      <c r="H1129" s="19">
        <v>280511</v>
      </c>
      <c r="I1129" s="19">
        <v>0</v>
      </c>
      <c r="J1129" s="19">
        <v>280511</v>
      </c>
      <c r="K1129" s="19">
        <v>59269.43</v>
      </c>
      <c r="L1129" s="9">
        <f t="shared" si="59"/>
        <v>0.21129092976746011</v>
      </c>
      <c r="M1129" s="19">
        <v>59269.43</v>
      </c>
    </row>
    <row r="1130" spans="1:13">
      <c r="A1130" s="17" t="s">
        <v>320</v>
      </c>
      <c r="B1130" s="17" t="s">
        <v>327</v>
      </c>
      <c r="C1130" s="2" t="str">
        <f>VLOOKUP(B1130,Hoja1!B:C,2,FALSE)</f>
        <v>Iniciativas sociales</v>
      </c>
      <c r="D1130" s="3" t="str">
        <f t="shared" si="57"/>
        <v>1</v>
      </c>
      <c r="E1130" s="3" t="str">
        <f t="shared" si="58"/>
        <v>13</v>
      </c>
      <c r="F1130" s="17" t="s">
        <v>72</v>
      </c>
      <c r="G1130" s="18" t="s">
        <v>13</v>
      </c>
      <c r="H1130" s="19">
        <v>260392</v>
      </c>
      <c r="I1130" s="19">
        <v>0</v>
      </c>
      <c r="J1130" s="19">
        <v>260392</v>
      </c>
      <c r="K1130" s="19">
        <v>63450.76</v>
      </c>
      <c r="L1130" s="9">
        <f t="shared" si="59"/>
        <v>0.24367399920120433</v>
      </c>
      <c r="M1130" s="19">
        <v>63450.76</v>
      </c>
    </row>
    <row r="1131" spans="1:13">
      <c r="A1131" s="17" t="s">
        <v>320</v>
      </c>
      <c r="B1131" s="17" t="s">
        <v>327</v>
      </c>
      <c r="C1131" s="2" t="str">
        <f>VLOOKUP(B1131,Hoja1!B:C,2,FALSE)</f>
        <v>Iniciativas sociales</v>
      </c>
      <c r="D1131" s="3" t="str">
        <f t="shared" si="57"/>
        <v>1</v>
      </c>
      <c r="E1131" s="3" t="str">
        <f t="shared" si="58"/>
        <v>13</v>
      </c>
      <c r="F1131" s="17" t="s">
        <v>73</v>
      </c>
      <c r="G1131" s="18" t="s">
        <v>74</v>
      </c>
      <c r="H1131" s="19">
        <v>30000</v>
      </c>
      <c r="I1131" s="19">
        <v>0</v>
      </c>
      <c r="J1131" s="19">
        <v>30000</v>
      </c>
      <c r="K1131" s="19">
        <v>0</v>
      </c>
      <c r="L1131" s="9">
        <f t="shared" si="59"/>
        <v>0</v>
      </c>
      <c r="M1131" s="19">
        <v>0</v>
      </c>
    </row>
    <row r="1132" spans="1:13">
      <c r="A1132" s="17" t="s">
        <v>320</v>
      </c>
      <c r="B1132" s="17" t="s">
        <v>327</v>
      </c>
      <c r="C1132" s="2" t="str">
        <f>VLOOKUP(B1132,Hoja1!B:C,2,FALSE)</f>
        <v>Iniciativas sociales</v>
      </c>
      <c r="D1132" s="3" t="str">
        <f t="shared" si="57"/>
        <v>1</v>
      </c>
      <c r="E1132" s="3" t="str">
        <f t="shared" si="58"/>
        <v>14</v>
      </c>
      <c r="F1132" s="17" t="s">
        <v>322</v>
      </c>
      <c r="G1132" s="18" t="s">
        <v>323</v>
      </c>
      <c r="H1132" s="19">
        <v>149785</v>
      </c>
      <c r="I1132" s="19">
        <v>0</v>
      </c>
      <c r="J1132" s="19">
        <v>149785</v>
      </c>
      <c r="K1132" s="19">
        <v>42785.8</v>
      </c>
      <c r="L1132" s="9">
        <f t="shared" si="59"/>
        <v>0.28564809560369864</v>
      </c>
      <c r="M1132" s="19">
        <v>42785.8</v>
      </c>
    </row>
    <row r="1133" spans="1:13">
      <c r="A1133" s="17" t="s">
        <v>320</v>
      </c>
      <c r="B1133" s="17" t="s">
        <v>327</v>
      </c>
      <c r="C1133" s="2" t="str">
        <f>VLOOKUP(B1133,Hoja1!B:C,2,FALSE)</f>
        <v>Iniciativas sociales</v>
      </c>
      <c r="D1133" s="3" t="str">
        <f t="shared" si="57"/>
        <v>2</v>
      </c>
      <c r="E1133" s="3" t="str">
        <f t="shared" si="58"/>
        <v>20</v>
      </c>
      <c r="F1133" s="17" t="s">
        <v>180</v>
      </c>
      <c r="G1133" s="18" t="s">
        <v>181</v>
      </c>
      <c r="H1133" s="19">
        <v>41460</v>
      </c>
      <c r="I1133" s="19">
        <v>0</v>
      </c>
      <c r="J1133" s="19">
        <v>41460</v>
      </c>
      <c r="K1133" s="19">
        <v>3831.66</v>
      </c>
      <c r="L1133" s="9">
        <f t="shared" si="59"/>
        <v>9.2418234442836464E-2</v>
      </c>
      <c r="M1133" s="19">
        <v>3831.66</v>
      </c>
    </row>
    <row r="1134" spans="1:13">
      <c r="A1134" s="17" t="s">
        <v>320</v>
      </c>
      <c r="B1134" s="17" t="s">
        <v>327</v>
      </c>
      <c r="C1134" s="2" t="str">
        <f>VLOOKUP(B1134,Hoja1!B:C,2,FALSE)</f>
        <v>Iniciativas sociales</v>
      </c>
      <c r="D1134" s="3" t="str">
        <f t="shared" si="57"/>
        <v>2</v>
      </c>
      <c r="E1134" s="3" t="str">
        <f t="shared" si="58"/>
        <v>21</v>
      </c>
      <c r="F1134" s="17" t="s">
        <v>142</v>
      </c>
      <c r="G1134" s="18" t="s">
        <v>143</v>
      </c>
      <c r="H1134" s="19">
        <v>74000</v>
      </c>
      <c r="I1134" s="19">
        <v>0</v>
      </c>
      <c r="J1134" s="19">
        <v>74000</v>
      </c>
      <c r="K1134" s="19">
        <v>8423.93</v>
      </c>
      <c r="L1134" s="9">
        <f t="shared" si="59"/>
        <v>0.11383689189189189</v>
      </c>
      <c r="M1134" s="19">
        <v>8262.7000000000007</v>
      </c>
    </row>
    <row r="1135" spans="1:13">
      <c r="A1135" s="17" t="s">
        <v>320</v>
      </c>
      <c r="B1135" s="17" t="s">
        <v>327</v>
      </c>
      <c r="C1135" s="2" t="str">
        <f>VLOOKUP(B1135,Hoja1!B:C,2,FALSE)</f>
        <v>Iniciativas sociales</v>
      </c>
      <c r="D1135" s="3" t="str">
        <f t="shared" si="57"/>
        <v>2</v>
      </c>
      <c r="E1135" s="3" t="str">
        <f t="shared" si="58"/>
        <v>21</v>
      </c>
      <c r="F1135" s="17" t="s">
        <v>56</v>
      </c>
      <c r="G1135" s="18" t="s">
        <v>57</v>
      </c>
      <c r="H1135" s="19">
        <v>42490</v>
      </c>
      <c r="I1135" s="19">
        <v>0</v>
      </c>
      <c r="J1135" s="19">
        <v>42490</v>
      </c>
      <c r="K1135" s="19">
        <v>11456.46</v>
      </c>
      <c r="L1135" s="9">
        <f t="shared" si="59"/>
        <v>0.26962720640150623</v>
      </c>
      <c r="M1135" s="19">
        <v>10542.03</v>
      </c>
    </row>
    <row r="1136" spans="1:13">
      <c r="A1136" s="17" t="s">
        <v>320</v>
      </c>
      <c r="B1136" s="17" t="s">
        <v>327</v>
      </c>
      <c r="C1136" s="2" t="str">
        <f>VLOOKUP(B1136,Hoja1!B:C,2,FALSE)</f>
        <v>Iniciativas sociales</v>
      </c>
      <c r="D1136" s="3" t="str">
        <f t="shared" si="57"/>
        <v>2</v>
      </c>
      <c r="E1136" s="3" t="str">
        <f t="shared" si="58"/>
        <v>21</v>
      </c>
      <c r="F1136" s="17" t="s">
        <v>243</v>
      </c>
      <c r="G1136" s="18" t="s">
        <v>175</v>
      </c>
      <c r="H1136" s="19">
        <v>3000</v>
      </c>
      <c r="I1136" s="19">
        <v>0</v>
      </c>
      <c r="J1136" s="19">
        <v>3000</v>
      </c>
      <c r="K1136" s="19">
        <v>0</v>
      </c>
      <c r="L1136" s="9">
        <f t="shared" si="59"/>
        <v>0</v>
      </c>
      <c r="M1136" s="19">
        <v>0</v>
      </c>
    </row>
    <row r="1137" spans="1:13">
      <c r="A1137" s="17" t="s">
        <v>320</v>
      </c>
      <c r="B1137" s="17" t="s">
        <v>327</v>
      </c>
      <c r="C1137" s="2" t="str">
        <f>VLOOKUP(B1137,Hoja1!B:C,2,FALSE)</f>
        <v>Iniciativas sociales</v>
      </c>
      <c r="D1137" s="3" t="str">
        <f t="shared" si="57"/>
        <v>2</v>
      </c>
      <c r="E1137" s="3" t="str">
        <f t="shared" si="58"/>
        <v>21</v>
      </c>
      <c r="F1137" s="17" t="s">
        <v>169</v>
      </c>
      <c r="G1137" s="18" t="s">
        <v>163</v>
      </c>
      <c r="H1137" s="19">
        <v>3800</v>
      </c>
      <c r="I1137" s="19">
        <v>0</v>
      </c>
      <c r="J1137" s="19">
        <v>3800</v>
      </c>
      <c r="K1137" s="19">
        <v>1545.76</v>
      </c>
      <c r="L1137" s="9">
        <f t="shared" si="59"/>
        <v>0.40677894736842107</v>
      </c>
      <c r="M1137" s="19">
        <v>1545.76</v>
      </c>
    </row>
    <row r="1138" spans="1:13">
      <c r="A1138" s="17" t="s">
        <v>320</v>
      </c>
      <c r="B1138" s="17" t="s">
        <v>327</v>
      </c>
      <c r="C1138" s="2" t="str">
        <f>VLOOKUP(B1138,Hoja1!B:C,2,FALSE)</f>
        <v>Iniciativas sociales</v>
      </c>
      <c r="D1138" s="3" t="str">
        <f t="shared" si="57"/>
        <v>2</v>
      </c>
      <c r="E1138" s="3" t="str">
        <f t="shared" si="58"/>
        <v>22</v>
      </c>
      <c r="F1138" s="17" t="s">
        <v>29</v>
      </c>
      <c r="G1138" s="18" t="s">
        <v>30</v>
      </c>
      <c r="H1138" s="19">
        <v>31860</v>
      </c>
      <c r="I1138" s="19">
        <v>0</v>
      </c>
      <c r="J1138" s="19">
        <v>31860</v>
      </c>
      <c r="K1138" s="19">
        <v>26892.18</v>
      </c>
      <c r="L1138" s="9">
        <f t="shared" si="59"/>
        <v>0.84407344632768366</v>
      </c>
      <c r="M1138" s="19">
        <v>26892.18</v>
      </c>
    </row>
    <row r="1139" spans="1:13">
      <c r="A1139" s="17" t="s">
        <v>320</v>
      </c>
      <c r="B1139" s="17" t="s">
        <v>327</v>
      </c>
      <c r="C1139" s="2" t="str">
        <f>VLOOKUP(B1139,Hoja1!B:C,2,FALSE)</f>
        <v>Iniciativas sociales</v>
      </c>
      <c r="D1139" s="3" t="str">
        <f t="shared" si="57"/>
        <v>2</v>
      </c>
      <c r="E1139" s="3" t="str">
        <f t="shared" si="58"/>
        <v>22</v>
      </c>
      <c r="F1139" s="17" t="s">
        <v>92</v>
      </c>
      <c r="G1139" s="18" t="s">
        <v>93</v>
      </c>
      <c r="H1139" s="19">
        <v>148200</v>
      </c>
      <c r="I1139" s="19">
        <v>0</v>
      </c>
      <c r="J1139" s="19">
        <v>148200</v>
      </c>
      <c r="K1139" s="19">
        <v>40830.730000000003</v>
      </c>
      <c r="L1139" s="9">
        <f t="shared" si="59"/>
        <v>0.27551099865047235</v>
      </c>
      <c r="M1139" s="19">
        <v>31482.03</v>
      </c>
    </row>
    <row r="1140" spans="1:13">
      <c r="A1140" s="17" t="s">
        <v>320</v>
      </c>
      <c r="B1140" s="17" t="s">
        <v>327</v>
      </c>
      <c r="C1140" s="2" t="str">
        <f>VLOOKUP(B1140,Hoja1!B:C,2,FALSE)</f>
        <v>Iniciativas sociales</v>
      </c>
      <c r="D1140" s="3" t="str">
        <f t="shared" si="57"/>
        <v>2</v>
      </c>
      <c r="E1140" s="3" t="str">
        <f t="shared" si="58"/>
        <v>22</v>
      </c>
      <c r="F1140" s="17" t="s">
        <v>144</v>
      </c>
      <c r="G1140" s="18" t="s">
        <v>145</v>
      </c>
      <c r="H1140" s="19">
        <v>103015</v>
      </c>
      <c r="I1140" s="19">
        <v>0</v>
      </c>
      <c r="J1140" s="19">
        <v>103015</v>
      </c>
      <c r="K1140" s="19">
        <v>35778.67</v>
      </c>
      <c r="L1140" s="9">
        <f t="shared" si="59"/>
        <v>0.34731514827937676</v>
      </c>
      <c r="M1140" s="19">
        <v>28947.57</v>
      </c>
    </row>
    <row r="1141" spans="1:13">
      <c r="A1141" s="17" t="s">
        <v>320</v>
      </c>
      <c r="B1141" s="17" t="s">
        <v>327</v>
      </c>
      <c r="C1141" s="2" t="str">
        <f>VLOOKUP(B1141,Hoja1!B:C,2,FALSE)</f>
        <v>Iniciativas sociales</v>
      </c>
      <c r="D1141" s="3" t="str">
        <f t="shared" si="57"/>
        <v>2</v>
      </c>
      <c r="E1141" s="3" t="str">
        <f t="shared" si="58"/>
        <v>22</v>
      </c>
      <c r="F1141" s="17" t="s">
        <v>81</v>
      </c>
      <c r="G1141" s="18" t="s">
        <v>82</v>
      </c>
      <c r="H1141" s="19">
        <v>3500</v>
      </c>
      <c r="I1141" s="19">
        <v>0</v>
      </c>
      <c r="J1141" s="19">
        <v>3500</v>
      </c>
      <c r="K1141" s="19">
        <v>0</v>
      </c>
      <c r="L1141" s="9">
        <f t="shared" si="59"/>
        <v>0</v>
      </c>
      <c r="M1141" s="19">
        <v>0</v>
      </c>
    </row>
    <row r="1142" spans="1:13">
      <c r="A1142" s="17" t="s">
        <v>320</v>
      </c>
      <c r="B1142" s="17" t="s">
        <v>327</v>
      </c>
      <c r="C1142" s="2" t="str">
        <f>VLOOKUP(B1142,Hoja1!B:C,2,FALSE)</f>
        <v>Iniciativas sociales</v>
      </c>
      <c r="D1142" s="3" t="str">
        <f t="shared" si="57"/>
        <v>2</v>
      </c>
      <c r="E1142" s="3" t="str">
        <f t="shared" si="58"/>
        <v>22</v>
      </c>
      <c r="F1142" s="17" t="s">
        <v>85</v>
      </c>
      <c r="G1142" s="18" t="s">
        <v>86</v>
      </c>
      <c r="H1142" s="19">
        <v>28000</v>
      </c>
      <c r="I1142" s="19">
        <v>0</v>
      </c>
      <c r="J1142" s="19">
        <v>28000</v>
      </c>
      <c r="K1142" s="19">
        <v>2239.52</v>
      </c>
      <c r="L1142" s="9">
        <f t="shared" si="59"/>
        <v>7.9982857142857147E-2</v>
      </c>
      <c r="M1142" s="19">
        <v>1476.1</v>
      </c>
    </row>
    <row r="1143" spans="1:13">
      <c r="A1143" s="17" t="s">
        <v>320</v>
      </c>
      <c r="B1143" s="17" t="s">
        <v>327</v>
      </c>
      <c r="C1143" s="2" t="str">
        <f>VLOOKUP(B1143,Hoja1!B:C,2,FALSE)</f>
        <v>Iniciativas sociales</v>
      </c>
      <c r="D1143" s="3" t="str">
        <f t="shared" si="57"/>
        <v>2</v>
      </c>
      <c r="E1143" s="3" t="str">
        <f t="shared" si="58"/>
        <v>22</v>
      </c>
      <c r="F1143" s="17" t="s">
        <v>172</v>
      </c>
      <c r="G1143" s="18" t="s">
        <v>173</v>
      </c>
      <c r="H1143" s="19">
        <v>37850</v>
      </c>
      <c r="I1143" s="19">
        <v>0</v>
      </c>
      <c r="J1143" s="19">
        <v>37850</v>
      </c>
      <c r="K1143" s="19">
        <v>7823.79</v>
      </c>
      <c r="L1143" s="9">
        <f t="shared" si="59"/>
        <v>0.20670515191545574</v>
      </c>
      <c r="M1143" s="19">
        <v>7823.79</v>
      </c>
    </row>
    <row r="1144" spans="1:13">
      <c r="A1144" s="17" t="s">
        <v>320</v>
      </c>
      <c r="B1144" s="17" t="s">
        <v>327</v>
      </c>
      <c r="C1144" s="2" t="str">
        <f>VLOOKUP(B1144,Hoja1!B:C,2,FALSE)</f>
        <v>Iniciativas sociales</v>
      </c>
      <c r="D1144" s="3" t="str">
        <f t="shared" si="57"/>
        <v>2</v>
      </c>
      <c r="E1144" s="3" t="str">
        <f t="shared" si="58"/>
        <v>22</v>
      </c>
      <c r="F1144" s="17" t="s">
        <v>31</v>
      </c>
      <c r="G1144" s="18" t="s">
        <v>32</v>
      </c>
      <c r="H1144" s="19">
        <v>3000</v>
      </c>
      <c r="I1144" s="19">
        <v>0</v>
      </c>
      <c r="J1144" s="19">
        <v>3000</v>
      </c>
      <c r="K1144" s="19">
        <v>0</v>
      </c>
      <c r="L1144" s="9">
        <f t="shared" si="59"/>
        <v>0</v>
      </c>
      <c r="M1144" s="19">
        <v>0</v>
      </c>
    </row>
    <row r="1145" spans="1:13">
      <c r="A1145" s="17" t="s">
        <v>320</v>
      </c>
      <c r="B1145" s="17" t="s">
        <v>327</v>
      </c>
      <c r="C1145" s="2" t="str">
        <f>VLOOKUP(B1145,Hoja1!B:C,2,FALSE)</f>
        <v>Iniciativas sociales</v>
      </c>
      <c r="D1145" s="3" t="str">
        <f t="shared" si="57"/>
        <v>2</v>
      </c>
      <c r="E1145" s="3" t="str">
        <f t="shared" si="58"/>
        <v>22</v>
      </c>
      <c r="F1145" s="17" t="s">
        <v>87</v>
      </c>
      <c r="G1145" s="18" t="s">
        <v>88</v>
      </c>
      <c r="H1145" s="19">
        <v>3100</v>
      </c>
      <c r="I1145" s="19">
        <v>0</v>
      </c>
      <c r="J1145" s="19">
        <v>3100</v>
      </c>
      <c r="K1145" s="19">
        <v>27.6</v>
      </c>
      <c r="L1145" s="9">
        <f t="shared" si="59"/>
        <v>8.9032258064516128E-3</v>
      </c>
      <c r="M1145" s="19">
        <v>27.6</v>
      </c>
    </row>
    <row r="1146" spans="1:13">
      <c r="A1146" s="17" t="s">
        <v>320</v>
      </c>
      <c r="B1146" s="17" t="s">
        <v>327</v>
      </c>
      <c r="C1146" s="2" t="str">
        <f>VLOOKUP(B1146,Hoja1!B:C,2,FALSE)</f>
        <v>Iniciativas sociales</v>
      </c>
      <c r="D1146" s="3" t="str">
        <f t="shared" si="57"/>
        <v>2</v>
      </c>
      <c r="E1146" s="3" t="str">
        <f t="shared" si="58"/>
        <v>22</v>
      </c>
      <c r="F1146" s="17" t="s">
        <v>89</v>
      </c>
      <c r="G1146" s="18" t="s">
        <v>90</v>
      </c>
      <c r="H1146" s="19">
        <v>24000</v>
      </c>
      <c r="I1146" s="19">
        <v>0</v>
      </c>
      <c r="J1146" s="19">
        <v>24000</v>
      </c>
      <c r="K1146" s="19">
        <v>0</v>
      </c>
      <c r="L1146" s="9">
        <f t="shared" si="59"/>
        <v>0</v>
      </c>
      <c r="M1146" s="19">
        <v>0</v>
      </c>
    </row>
    <row r="1147" spans="1:13">
      <c r="A1147" s="17" t="s">
        <v>320</v>
      </c>
      <c r="B1147" s="17" t="s">
        <v>327</v>
      </c>
      <c r="C1147" s="2" t="str">
        <f>VLOOKUP(B1147,Hoja1!B:C,2,FALSE)</f>
        <v>Iniciativas sociales</v>
      </c>
      <c r="D1147" s="3" t="str">
        <f t="shared" si="57"/>
        <v>2</v>
      </c>
      <c r="E1147" s="3" t="str">
        <f t="shared" si="58"/>
        <v>22</v>
      </c>
      <c r="F1147" s="17" t="s">
        <v>328</v>
      </c>
      <c r="G1147" s="18" t="s">
        <v>329</v>
      </c>
      <c r="H1147" s="19">
        <v>29000</v>
      </c>
      <c r="I1147" s="19">
        <v>0</v>
      </c>
      <c r="J1147" s="19">
        <v>29000</v>
      </c>
      <c r="K1147" s="19">
        <v>1740.71</v>
      </c>
      <c r="L1147" s="9">
        <f t="shared" si="59"/>
        <v>6.0024482758620691E-2</v>
      </c>
      <c r="M1147" s="19">
        <v>869.7</v>
      </c>
    </row>
    <row r="1148" spans="1:13">
      <c r="A1148" s="17" t="s">
        <v>320</v>
      </c>
      <c r="B1148" s="17" t="s">
        <v>327</v>
      </c>
      <c r="C1148" s="2" t="str">
        <f>VLOOKUP(B1148,Hoja1!B:C,2,FALSE)</f>
        <v>Iniciativas sociales</v>
      </c>
      <c r="D1148" s="3" t="str">
        <f t="shared" si="57"/>
        <v>2</v>
      </c>
      <c r="E1148" s="3" t="str">
        <f t="shared" si="58"/>
        <v>22</v>
      </c>
      <c r="F1148" s="17" t="s">
        <v>330</v>
      </c>
      <c r="G1148" s="18" t="s">
        <v>331</v>
      </c>
      <c r="H1148" s="19">
        <v>10000</v>
      </c>
      <c r="I1148" s="19">
        <v>0</v>
      </c>
      <c r="J1148" s="19">
        <v>10000</v>
      </c>
      <c r="K1148" s="19">
        <v>200</v>
      </c>
      <c r="L1148" s="9">
        <f t="shared" si="59"/>
        <v>0.02</v>
      </c>
      <c r="M1148" s="19">
        <v>0</v>
      </c>
    </row>
    <row r="1149" spans="1:13">
      <c r="A1149" s="17" t="s">
        <v>320</v>
      </c>
      <c r="B1149" s="17" t="s">
        <v>327</v>
      </c>
      <c r="C1149" s="2" t="str">
        <f>VLOOKUP(B1149,Hoja1!B:C,2,FALSE)</f>
        <v>Iniciativas sociales</v>
      </c>
      <c r="D1149" s="3" t="str">
        <f t="shared" si="57"/>
        <v>2</v>
      </c>
      <c r="E1149" s="3" t="str">
        <f t="shared" si="58"/>
        <v>22</v>
      </c>
      <c r="F1149" s="17" t="s">
        <v>332</v>
      </c>
      <c r="G1149" s="18" t="s">
        <v>333</v>
      </c>
      <c r="H1149" s="19">
        <v>13500</v>
      </c>
      <c r="I1149" s="19">
        <v>0</v>
      </c>
      <c r="J1149" s="19">
        <v>13500</v>
      </c>
      <c r="K1149" s="19">
        <v>2232.89</v>
      </c>
      <c r="L1149" s="9">
        <f t="shared" si="59"/>
        <v>0.16539925925925925</v>
      </c>
      <c r="M1149" s="19">
        <v>2232.89</v>
      </c>
    </row>
    <row r="1150" spans="1:13">
      <c r="A1150" s="17" t="s">
        <v>320</v>
      </c>
      <c r="B1150" s="17" t="s">
        <v>327</v>
      </c>
      <c r="C1150" s="2" t="str">
        <f>VLOOKUP(B1150,Hoja1!B:C,2,FALSE)</f>
        <v>Iniciativas sociales</v>
      </c>
      <c r="D1150" s="3" t="str">
        <f t="shared" si="57"/>
        <v>2</v>
      </c>
      <c r="E1150" s="3" t="str">
        <f t="shared" si="58"/>
        <v>22</v>
      </c>
      <c r="F1150" s="17" t="s">
        <v>334</v>
      </c>
      <c r="G1150" s="18" t="s">
        <v>335</v>
      </c>
      <c r="H1150" s="19">
        <v>5000</v>
      </c>
      <c r="I1150" s="19">
        <v>0</v>
      </c>
      <c r="J1150" s="19">
        <v>5000</v>
      </c>
      <c r="K1150" s="19">
        <v>0</v>
      </c>
      <c r="L1150" s="9">
        <f t="shared" si="59"/>
        <v>0</v>
      </c>
      <c r="M1150" s="19">
        <v>0</v>
      </c>
    </row>
    <row r="1151" spans="1:13">
      <c r="A1151" s="17" t="s">
        <v>320</v>
      </c>
      <c r="B1151" s="17" t="s">
        <v>327</v>
      </c>
      <c r="C1151" s="2" t="str">
        <f>VLOOKUP(B1151,Hoja1!B:C,2,FALSE)</f>
        <v>Iniciativas sociales</v>
      </c>
      <c r="D1151" s="3" t="str">
        <f t="shared" si="57"/>
        <v>2</v>
      </c>
      <c r="E1151" s="3" t="str">
        <f t="shared" si="58"/>
        <v>22</v>
      </c>
      <c r="F1151" s="17" t="s">
        <v>62</v>
      </c>
      <c r="G1151" s="18" t="s">
        <v>63</v>
      </c>
      <c r="H1151" s="19">
        <v>20290</v>
      </c>
      <c r="I1151" s="19">
        <v>0</v>
      </c>
      <c r="J1151" s="19">
        <v>20290</v>
      </c>
      <c r="K1151" s="19">
        <v>6671.62</v>
      </c>
      <c r="L1151" s="9">
        <f t="shared" si="59"/>
        <v>0.32881320847708229</v>
      </c>
      <c r="M1151" s="19">
        <v>6180.48</v>
      </c>
    </row>
    <row r="1152" spans="1:13">
      <c r="A1152" s="17" t="s">
        <v>320</v>
      </c>
      <c r="B1152" s="17" t="s">
        <v>327</v>
      </c>
      <c r="C1152" s="2" t="str">
        <f>VLOOKUP(B1152,Hoja1!B:C,2,FALSE)</f>
        <v>Iniciativas sociales</v>
      </c>
      <c r="D1152" s="3" t="str">
        <f t="shared" ref="D1152:D1178" si="60">LEFT(F1152,1)</f>
        <v>2</v>
      </c>
      <c r="E1152" s="3" t="str">
        <f t="shared" ref="E1152:E1178" si="61">LEFT(F1152,2)</f>
        <v>22</v>
      </c>
      <c r="F1152" s="17" t="s">
        <v>146</v>
      </c>
      <c r="G1152" s="18" t="s">
        <v>147</v>
      </c>
      <c r="H1152" s="19">
        <v>306500</v>
      </c>
      <c r="I1152" s="19">
        <v>0</v>
      </c>
      <c r="J1152" s="19">
        <v>306500</v>
      </c>
      <c r="K1152" s="19">
        <v>65808.23</v>
      </c>
      <c r="L1152" s="9">
        <f t="shared" si="59"/>
        <v>0.21470874388254485</v>
      </c>
      <c r="M1152" s="19">
        <v>65808.23</v>
      </c>
    </row>
    <row r="1153" spans="1:13">
      <c r="A1153" s="17" t="s">
        <v>320</v>
      </c>
      <c r="B1153" s="17" t="s">
        <v>327</v>
      </c>
      <c r="C1153" s="2" t="str">
        <f>VLOOKUP(B1153,Hoja1!B:C,2,FALSE)</f>
        <v>Iniciativas sociales</v>
      </c>
      <c r="D1153" s="3" t="str">
        <f t="shared" si="60"/>
        <v>2</v>
      </c>
      <c r="E1153" s="3" t="str">
        <f t="shared" si="61"/>
        <v>22</v>
      </c>
      <c r="F1153" s="17" t="s">
        <v>64</v>
      </c>
      <c r="G1153" s="18" t="s">
        <v>65</v>
      </c>
      <c r="H1153" s="19">
        <v>8660450</v>
      </c>
      <c r="I1153" s="19">
        <v>0</v>
      </c>
      <c r="J1153" s="19">
        <v>8660450</v>
      </c>
      <c r="K1153" s="19">
        <v>1967954.32</v>
      </c>
      <c r="L1153" s="9">
        <f t="shared" si="59"/>
        <v>0.22723464946971578</v>
      </c>
      <c r="M1153" s="19">
        <v>1967954.32</v>
      </c>
    </row>
    <row r="1154" spans="1:13">
      <c r="A1154" s="17" t="s">
        <v>320</v>
      </c>
      <c r="B1154" s="17" t="s">
        <v>327</v>
      </c>
      <c r="C1154" s="2" t="str">
        <f>VLOOKUP(B1154,Hoja1!B:C,2,FALSE)</f>
        <v>Iniciativas sociales</v>
      </c>
      <c r="D1154" s="3" t="str">
        <f t="shared" si="60"/>
        <v>2</v>
      </c>
      <c r="E1154" s="3" t="str">
        <f t="shared" si="61"/>
        <v>23</v>
      </c>
      <c r="F1154" s="17" t="s">
        <v>39</v>
      </c>
      <c r="G1154" s="18" t="s">
        <v>40</v>
      </c>
      <c r="H1154" s="19">
        <v>300</v>
      </c>
      <c r="I1154" s="19">
        <v>0</v>
      </c>
      <c r="J1154" s="19">
        <v>300</v>
      </c>
      <c r="K1154" s="19">
        <v>74.8</v>
      </c>
      <c r="L1154" s="9">
        <f t="shared" si="59"/>
        <v>0.24933333333333332</v>
      </c>
      <c r="M1154" s="19">
        <v>74.8</v>
      </c>
    </row>
    <row r="1155" spans="1:13">
      <c r="A1155" s="17" t="s">
        <v>320</v>
      </c>
      <c r="B1155" s="17" t="s">
        <v>327</v>
      </c>
      <c r="C1155" s="2" t="str">
        <f>VLOOKUP(B1155,Hoja1!B:C,2,FALSE)</f>
        <v>Iniciativas sociales</v>
      </c>
      <c r="D1155" s="3" t="str">
        <f t="shared" si="60"/>
        <v>2</v>
      </c>
      <c r="E1155" s="3" t="str">
        <f t="shared" si="61"/>
        <v>23</v>
      </c>
      <c r="F1155" s="17" t="s">
        <v>43</v>
      </c>
      <c r="G1155" s="18" t="s">
        <v>44</v>
      </c>
      <c r="H1155" s="19">
        <v>300</v>
      </c>
      <c r="I1155" s="19">
        <v>0</v>
      </c>
      <c r="J1155" s="19">
        <v>300</v>
      </c>
      <c r="K1155" s="19">
        <v>0</v>
      </c>
      <c r="L1155" s="9">
        <f t="shared" ref="L1155:L1209" si="62">IF(J1155=0," ",K1155/J1155)</f>
        <v>0</v>
      </c>
      <c r="M1155" s="19">
        <v>0</v>
      </c>
    </row>
    <row r="1156" spans="1:13">
      <c r="A1156" s="17" t="s">
        <v>320</v>
      </c>
      <c r="B1156" s="17" t="s">
        <v>327</v>
      </c>
      <c r="C1156" s="2" t="str">
        <f>VLOOKUP(B1156,Hoja1!B:C,2,FALSE)</f>
        <v>Iniciativas sociales</v>
      </c>
      <c r="D1156" s="3" t="str">
        <f t="shared" si="60"/>
        <v>4</v>
      </c>
      <c r="E1156" s="3" t="str">
        <f t="shared" si="61"/>
        <v>48</v>
      </c>
      <c r="F1156" s="17" t="s">
        <v>152</v>
      </c>
      <c r="G1156" s="18" t="s">
        <v>153</v>
      </c>
      <c r="H1156" s="19">
        <v>190435</v>
      </c>
      <c r="I1156" s="19">
        <v>0</v>
      </c>
      <c r="J1156" s="19">
        <v>190435</v>
      </c>
      <c r="K1156" s="19">
        <v>0</v>
      </c>
      <c r="L1156" s="9">
        <f t="shared" si="62"/>
        <v>0</v>
      </c>
      <c r="M1156" s="19">
        <v>0</v>
      </c>
    </row>
    <row r="1157" spans="1:13">
      <c r="A1157" s="17" t="s">
        <v>320</v>
      </c>
      <c r="B1157" s="17" t="s">
        <v>327</v>
      </c>
      <c r="C1157" s="2" t="str">
        <f>VLOOKUP(B1157,Hoja1!B:C,2,FALSE)</f>
        <v>Iniciativas sociales</v>
      </c>
      <c r="D1157" s="3" t="str">
        <f t="shared" si="60"/>
        <v>4</v>
      </c>
      <c r="E1157" s="3" t="str">
        <f t="shared" si="61"/>
        <v>48</v>
      </c>
      <c r="F1157" s="17" t="s">
        <v>324</v>
      </c>
      <c r="G1157" s="18" t="s">
        <v>325</v>
      </c>
      <c r="H1157" s="19">
        <v>113500</v>
      </c>
      <c r="I1157" s="19">
        <v>0</v>
      </c>
      <c r="J1157" s="19">
        <v>113500</v>
      </c>
      <c r="K1157" s="19">
        <v>0</v>
      </c>
      <c r="L1157" s="9">
        <f t="shared" si="62"/>
        <v>0</v>
      </c>
      <c r="M1157" s="19">
        <v>0</v>
      </c>
    </row>
    <row r="1158" spans="1:13">
      <c r="A1158" s="17" t="s">
        <v>320</v>
      </c>
      <c r="B1158" s="17" t="s">
        <v>327</v>
      </c>
      <c r="C1158" s="2" t="str">
        <f>VLOOKUP(B1158,Hoja1!B:C,2,FALSE)</f>
        <v>Iniciativas sociales</v>
      </c>
      <c r="D1158" s="3" t="str">
        <f t="shared" si="60"/>
        <v>4</v>
      </c>
      <c r="E1158" s="3" t="str">
        <f t="shared" si="61"/>
        <v>48</v>
      </c>
      <c r="F1158" s="17" t="s">
        <v>45</v>
      </c>
      <c r="G1158" s="18" t="s">
        <v>46</v>
      </c>
      <c r="H1158" s="19">
        <v>110000</v>
      </c>
      <c r="I1158" s="19">
        <v>0</v>
      </c>
      <c r="J1158" s="19">
        <v>110000</v>
      </c>
      <c r="K1158" s="19">
        <v>67120</v>
      </c>
      <c r="L1158" s="9">
        <f t="shared" si="62"/>
        <v>0.61018181818181816</v>
      </c>
      <c r="M1158" s="19">
        <v>67120</v>
      </c>
    </row>
    <row r="1159" spans="1:13">
      <c r="A1159" s="17" t="s">
        <v>320</v>
      </c>
      <c r="B1159" s="17" t="s">
        <v>327</v>
      </c>
      <c r="C1159" s="2" t="str">
        <f>VLOOKUP(B1159,Hoja1!B:C,2,FALSE)</f>
        <v>Iniciativas sociales</v>
      </c>
      <c r="D1159" s="3" t="str">
        <f t="shared" si="60"/>
        <v>4</v>
      </c>
      <c r="E1159" s="3" t="str">
        <f t="shared" si="61"/>
        <v>49</v>
      </c>
      <c r="F1159" s="17" t="s">
        <v>336</v>
      </c>
      <c r="G1159" s="18" t="s">
        <v>337</v>
      </c>
      <c r="H1159" s="19">
        <v>442155</v>
      </c>
      <c r="I1159" s="19">
        <v>0</v>
      </c>
      <c r="J1159" s="19">
        <v>442155</v>
      </c>
      <c r="K1159" s="19">
        <v>0</v>
      </c>
      <c r="L1159" s="9">
        <f t="shared" si="62"/>
        <v>0</v>
      </c>
      <c r="M1159" s="19">
        <v>0</v>
      </c>
    </row>
    <row r="1160" spans="1:13">
      <c r="A1160" s="17" t="s">
        <v>320</v>
      </c>
      <c r="B1160" s="17" t="s">
        <v>327</v>
      </c>
      <c r="C1160" s="2" t="str">
        <f>VLOOKUP(B1160,Hoja1!B:C,2,FALSE)</f>
        <v>Iniciativas sociales</v>
      </c>
      <c r="D1160" s="3" t="str">
        <f t="shared" si="60"/>
        <v>6</v>
      </c>
      <c r="E1160" s="3" t="str">
        <f t="shared" si="61"/>
        <v>62</v>
      </c>
      <c r="F1160" s="17" t="s">
        <v>127</v>
      </c>
      <c r="G1160" s="18" t="s">
        <v>128</v>
      </c>
      <c r="H1160" s="19">
        <v>25000</v>
      </c>
      <c r="I1160" s="19">
        <v>0</v>
      </c>
      <c r="J1160" s="19">
        <v>25000</v>
      </c>
      <c r="K1160" s="19">
        <v>0</v>
      </c>
      <c r="L1160" s="9">
        <f t="shared" si="62"/>
        <v>0</v>
      </c>
      <c r="M1160" s="19">
        <v>0</v>
      </c>
    </row>
    <row r="1161" spans="1:13">
      <c r="A1161" s="17" t="s">
        <v>320</v>
      </c>
      <c r="B1161" s="17" t="s">
        <v>327</v>
      </c>
      <c r="C1161" s="2" t="str">
        <f>VLOOKUP(B1161,Hoja1!B:C,2,FALSE)</f>
        <v>Iniciativas sociales</v>
      </c>
      <c r="D1161" s="3" t="str">
        <f t="shared" si="60"/>
        <v>6</v>
      </c>
      <c r="E1161" s="3" t="str">
        <f t="shared" si="61"/>
        <v>63</v>
      </c>
      <c r="F1161" s="17" t="s">
        <v>129</v>
      </c>
      <c r="G1161" s="18" t="s">
        <v>128</v>
      </c>
      <c r="H1161" s="19">
        <v>25000</v>
      </c>
      <c r="I1161" s="19">
        <v>0</v>
      </c>
      <c r="J1161" s="19">
        <v>25000</v>
      </c>
      <c r="K1161" s="19">
        <v>0</v>
      </c>
      <c r="L1161" s="9">
        <f t="shared" si="62"/>
        <v>0</v>
      </c>
      <c r="M1161" s="19">
        <v>0</v>
      </c>
    </row>
    <row r="1162" spans="1:13">
      <c r="A1162" s="17" t="s">
        <v>320</v>
      </c>
      <c r="B1162" s="17" t="s">
        <v>327</v>
      </c>
      <c r="C1162" s="2" t="str">
        <f>VLOOKUP(B1162,Hoja1!B:C,2,FALSE)</f>
        <v>Iniciativas sociales</v>
      </c>
      <c r="D1162" s="3" t="str">
        <f t="shared" si="60"/>
        <v>6</v>
      </c>
      <c r="E1162" s="3" t="str">
        <f t="shared" si="61"/>
        <v>63</v>
      </c>
      <c r="F1162" s="17" t="s">
        <v>130</v>
      </c>
      <c r="G1162" s="18" t="s">
        <v>98</v>
      </c>
      <c r="H1162" s="19">
        <v>5000</v>
      </c>
      <c r="I1162" s="19">
        <v>0</v>
      </c>
      <c r="J1162" s="19">
        <v>5000</v>
      </c>
      <c r="K1162" s="19">
        <v>2971.33</v>
      </c>
      <c r="L1162" s="9">
        <f t="shared" si="62"/>
        <v>0.59426599999999996</v>
      </c>
      <c r="M1162" s="19">
        <v>2971.33</v>
      </c>
    </row>
    <row r="1163" spans="1:13">
      <c r="A1163" s="17" t="s">
        <v>320</v>
      </c>
      <c r="B1163" s="17" t="s">
        <v>327</v>
      </c>
      <c r="C1163" s="2" t="str">
        <f>VLOOKUP(B1163,Hoja1!B:C,2,FALSE)</f>
        <v>Iniciativas sociales</v>
      </c>
      <c r="D1163" s="3" t="str">
        <f t="shared" si="60"/>
        <v>6</v>
      </c>
      <c r="E1163" s="3" t="str">
        <f t="shared" si="61"/>
        <v>63</v>
      </c>
      <c r="F1163" s="17" t="s">
        <v>188</v>
      </c>
      <c r="G1163" s="18" t="s">
        <v>175</v>
      </c>
      <c r="H1163" s="19">
        <v>20000</v>
      </c>
      <c r="I1163" s="19">
        <v>0</v>
      </c>
      <c r="J1163" s="19">
        <v>20000</v>
      </c>
      <c r="K1163" s="19">
        <v>0</v>
      </c>
      <c r="L1163" s="9">
        <f t="shared" si="62"/>
        <v>0</v>
      </c>
      <c r="M1163" s="19">
        <v>0</v>
      </c>
    </row>
    <row r="1164" spans="1:13">
      <c r="A1164" s="17" t="s">
        <v>320</v>
      </c>
      <c r="B1164" s="17" t="s">
        <v>338</v>
      </c>
      <c r="C1164" s="2" t="str">
        <f>VLOOKUP(B1164,Hoja1!B:C,2,FALSE)</f>
        <v>Dirección del Área de Servicios Sociales</v>
      </c>
      <c r="D1164" s="3" t="str">
        <f t="shared" si="60"/>
        <v>1</v>
      </c>
      <c r="E1164" s="3" t="str">
        <f t="shared" si="61"/>
        <v>12</v>
      </c>
      <c r="F1164" s="17" t="s">
        <v>48</v>
      </c>
      <c r="G1164" s="18" t="s">
        <v>49</v>
      </c>
      <c r="H1164" s="19">
        <v>29648</v>
      </c>
      <c r="I1164" s="19">
        <v>0</v>
      </c>
      <c r="J1164" s="19">
        <v>29648</v>
      </c>
      <c r="K1164" s="19">
        <v>8961.2000000000007</v>
      </c>
      <c r="L1164" s="9">
        <f t="shared" si="62"/>
        <v>0.30225310307609282</v>
      </c>
      <c r="M1164" s="19">
        <v>8961.2000000000007</v>
      </c>
    </row>
    <row r="1165" spans="1:13">
      <c r="A1165" s="17" t="s">
        <v>320</v>
      </c>
      <c r="B1165" s="17" t="s">
        <v>338</v>
      </c>
      <c r="C1165" s="2" t="str">
        <f>VLOOKUP(B1165,Hoja1!B:C,2,FALSE)</f>
        <v>Dirección del Área de Servicios Sociales</v>
      </c>
      <c r="D1165" s="3" t="str">
        <f t="shared" si="60"/>
        <v>1</v>
      </c>
      <c r="E1165" s="3" t="str">
        <f t="shared" si="61"/>
        <v>12</v>
      </c>
      <c r="F1165" s="17" t="s">
        <v>50</v>
      </c>
      <c r="G1165" s="18" t="s">
        <v>51</v>
      </c>
      <c r="H1165" s="19">
        <v>13036</v>
      </c>
      <c r="I1165" s="19">
        <v>0</v>
      </c>
      <c r="J1165" s="19">
        <v>13036</v>
      </c>
      <c r="K1165" s="19">
        <v>3874.28</v>
      </c>
      <c r="L1165" s="9">
        <f t="shared" si="62"/>
        <v>0.29719852715556921</v>
      </c>
      <c r="M1165" s="19">
        <v>3874.28</v>
      </c>
    </row>
    <row r="1166" spans="1:13">
      <c r="A1166" s="17" t="s">
        <v>320</v>
      </c>
      <c r="B1166" s="17" t="s">
        <v>338</v>
      </c>
      <c r="C1166" s="2" t="str">
        <f>VLOOKUP(B1166,Hoja1!B:C,2,FALSE)</f>
        <v>Dirección del Área de Servicios Sociales</v>
      </c>
      <c r="D1166" s="3" t="str">
        <f t="shared" si="60"/>
        <v>1</v>
      </c>
      <c r="E1166" s="3" t="str">
        <f t="shared" si="61"/>
        <v>12</v>
      </c>
      <c r="F1166" s="17" t="s">
        <v>17</v>
      </c>
      <c r="G1166" s="18" t="s">
        <v>18</v>
      </c>
      <c r="H1166" s="19">
        <v>19968</v>
      </c>
      <c r="I1166" s="19">
        <v>0</v>
      </c>
      <c r="J1166" s="19">
        <v>19968</v>
      </c>
      <c r="K1166" s="19">
        <v>5817.84</v>
      </c>
      <c r="L1166" s="9">
        <f t="shared" si="62"/>
        <v>0.29135817307692308</v>
      </c>
      <c r="M1166" s="19">
        <v>5817.84</v>
      </c>
    </row>
    <row r="1167" spans="1:13">
      <c r="A1167" s="17" t="s">
        <v>320</v>
      </c>
      <c r="B1167" s="17" t="s">
        <v>338</v>
      </c>
      <c r="C1167" s="2" t="str">
        <f>VLOOKUP(B1167,Hoja1!B:C,2,FALSE)</f>
        <v>Dirección del Área de Servicios Sociales</v>
      </c>
      <c r="D1167" s="3" t="str">
        <f t="shared" si="60"/>
        <v>1</v>
      </c>
      <c r="E1167" s="3" t="str">
        <f t="shared" si="61"/>
        <v>12</v>
      </c>
      <c r="F1167" s="17" t="s">
        <v>52</v>
      </c>
      <c r="G1167" s="18" t="s">
        <v>53</v>
      </c>
      <c r="H1167" s="19">
        <v>8462</v>
      </c>
      <c r="I1167" s="19">
        <v>0</v>
      </c>
      <c r="J1167" s="19">
        <v>8462</v>
      </c>
      <c r="K1167" s="19">
        <v>2360.48</v>
      </c>
      <c r="L1167" s="9">
        <f t="shared" si="62"/>
        <v>0.27895060269439848</v>
      </c>
      <c r="M1167" s="19">
        <v>2360.48</v>
      </c>
    </row>
    <row r="1168" spans="1:13">
      <c r="A1168" s="17" t="s">
        <v>320</v>
      </c>
      <c r="B1168" s="17" t="s">
        <v>338</v>
      </c>
      <c r="C1168" s="2" t="str">
        <f>VLOOKUP(B1168,Hoja1!B:C,2,FALSE)</f>
        <v>Dirección del Área de Servicios Sociales</v>
      </c>
      <c r="D1168" s="3" t="str">
        <f t="shared" si="60"/>
        <v>1</v>
      </c>
      <c r="E1168" s="3" t="str">
        <f t="shared" si="61"/>
        <v>12</v>
      </c>
      <c r="F1168" s="17" t="s">
        <v>19</v>
      </c>
      <c r="G1168" s="18" t="s">
        <v>20</v>
      </c>
      <c r="H1168" s="19">
        <v>22683</v>
      </c>
      <c r="I1168" s="19">
        <v>0</v>
      </c>
      <c r="J1168" s="19">
        <v>22683</v>
      </c>
      <c r="K1168" s="19">
        <v>6903.1</v>
      </c>
      <c r="L1168" s="9">
        <f t="shared" si="62"/>
        <v>0.30432923334655909</v>
      </c>
      <c r="M1168" s="19">
        <v>6903.1</v>
      </c>
    </row>
    <row r="1169" spans="1:13">
      <c r="A1169" s="17" t="s">
        <v>320</v>
      </c>
      <c r="B1169" s="17" t="s">
        <v>338</v>
      </c>
      <c r="C1169" s="2" t="str">
        <f>VLOOKUP(B1169,Hoja1!B:C,2,FALSE)</f>
        <v>Dirección del Área de Servicios Sociales</v>
      </c>
      <c r="D1169" s="3" t="str">
        <f t="shared" si="60"/>
        <v>1</v>
      </c>
      <c r="E1169" s="3" t="str">
        <f t="shared" si="61"/>
        <v>12</v>
      </c>
      <c r="F1169" s="17" t="s">
        <v>21</v>
      </c>
      <c r="G1169" s="18" t="s">
        <v>22</v>
      </c>
      <c r="H1169" s="19">
        <v>51454</v>
      </c>
      <c r="I1169" s="19">
        <v>0</v>
      </c>
      <c r="J1169" s="19">
        <v>51454</v>
      </c>
      <c r="K1169" s="19">
        <v>14665.74</v>
      </c>
      <c r="L1169" s="9">
        <f t="shared" si="62"/>
        <v>0.28502623702724761</v>
      </c>
      <c r="M1169" s="19">
        <v>14665.74</v>
      </c>
    </row>
    <row r="1170" spans="1:13">
      <c r="A1170" s="17" t="s">
        <v>320</v>
      </c>
      <c r="B1170" s="17" t="s">
        <v>338</v>
      </c>
      <c r="C1170" s="2" t="str">
        <f>VLOOKUP(B1170,Hoja1!B:C,2,FALSE)</f>
        <v>Dirección del Área de Servicios Sociales</v>
      </c>
      <c r="D1170" s="3" t="str">
        <f t="shared" si="60"/>
        <v>1</v>
      </c>
      <c r="E1170" s="3" t="str">
        <f t="shared" si="61"/>
        <v>12</v>
      </c>
      <c r="F1170" s="17" t="s">
        <v>23</v>
      </c>
      <c r="G1170" s="18" t="s">
        <v>24</v>
      </c>
      <c r="H1170" s="19">
        <v>121872</v>
      </c>
      <c r="I1170" s="19">
        <v>0</v>
      </c>
      <c r="J1170" s="19">
        <v>121872</v>
      </c>
      <c r="K1170" s="19">
        <v>34942.730000000003</v>
      </c>
      <c r="L1170" s="9">
        <f t="shared" si="62"/>
        <v>0.28671663712747802</v>
      </c>
      <c r="M1170" s="19">
        <v>34942.730000000003</v>
      </c>
    </row>
    <row r="1171" spans="1:13">
      <c r="A1171" s="17" t="s">
        <v>320</v>
      </c>
      <c r="B1171" s="17" t="s">
        <v>338</v>
      </c>
      <c r="C1171" s="2" t="str">
        <f>VLOOKUP(B1171,Hoja1!B:C,2,FALSE)</f>
        <v>Dirección del Área de Servicios Sociales</v>
      </c>
      <c r="D1171" s="3" t="str">
        <f t="shared" si="60"/>
        <v>1</v>
      </c>
      <c r="E1171" s="3" t="str">
        <f t="shared" si="61"/>
        <v>12</v>
      </c>
      <c r="F1171" s="17" t="s">
        <v>25</v>
      </c>
      <c r="G1171" s="18" t="s">
        <v>26</v>
      </c>
      <c r="H1171" s="19">
        <v>12206</v>
      </c>
      <c r="I1171" s="19">
        <v>0</v>
      </c>
      <c r="J1171" s="19">
        <v>12206</v>
      </c>
      <c r="K1171" s="19">
        <v>3286.6</v>
      </c>
      <c r="L1171" s="9">
        <f t="shared" si="62"/>
        <v>0.26926101917089956</v>
      </c>
      <c r="M1171" s="19">
        <v>3286.6</v>
      </c>
    </row>
    <row r="1172" spans="1:13">
      <c r="A1172" s="17" t="s">
        <v>320</v>
      </c>
      <c r="B1172" s="17" t="s">
        <v>338</v>
      </c>
      <c r="C1172" s="2" t="str">
        <f>VLOOKUP(B1172,Hoja1!B:C,2,FALSE)</f>
        <v>Dirección del Área de Servicios Sociales</v>
      </c>
      <c r="D1172" s="3" t="str">
        <f t="shared" si="60"/>
        <v>2</v>
      </c>
      <c r="E1172" s="3" t="str">
        <f t="shared" si="61"/>
        <v>21</v>
      </c>
      <c r="F1172" s="17" t="s">
        <v>56</v>
      </c>
      <c r="G1172" s="18" t="s">
        <v>57</v>
      </c>
      <c r="H1172" s="19">
        <v>2000</v>
      </c>
      <c r="I1172" s="19">
        <v>0</v>
      </c>
      <c r="J1172" s="19">
        <v>2000</v>
      </c>
      <c r="K1172" s="19">
        <v>203.86</v>
      </c>
      <c r="L1172" s="9">
        <f t="shared" si="62"/>
        <v>0.10193000000000001</v>
      </c>
      <c r="M1172" s="19">
        <v>203.86</v>
      </c>
    </row>
    <row r="1173" spans="1:13">
      <c r="A1173" s="17" t="s">
        <v>320</v>
      </c>
      <c r="B1173" s="17" t="s">
        <v>338</v>
      </c>
      <c r="C1173" s="2" t="str">
        <f>VLOOKUP(B1173,Hoja1!B:C,2,FALSE)</f>
        <v>Dirección del Área de Servicios Sociales</v>
      </c>
      <c r="D1173" s="3" t="str">
        <f t="shared" si="60"/>
        <v>2</v>
      </c>
      <c r="E1173" s="3" t="str">
        <f t="shared" si="61"/>
        <v>22</v>
      </c>
      <c r="F1173" s="17" t="s">
        <v>62</v>
      </c>
      <c r="G1173" s="18" t="s">
        <v>63</v>
      </c>
      <c r="H1173" s="19">
        <v>2000</v>
      </c>
      <c r="I1173" s="19">
        <v>0</v>
      </c>
      <c r="J1173" s="19">
        <v>2000</v>
      </c>
      <c r="K1173" s="19">
        <v>683.65</v>
      </c>
      <c r="L1173" s="9">
        <f t="shared" si="62"/>
        <v>0.34182499999999999</v>
      </c>
      <c r="M1173" s="19">
        <v>0</v>
      </c>
    </row>
    <row r="1174" spans="1:13">
      <c r="A1174" s="17" t="s">
        <v>320</v>
      </c>
      <c r="B1174" s="17" t="s">
        <v>338</v>
      </c>
      <c r="C1174" s="2" t="str">
        <f>VLOOKUP(B1174,Hoja1!B:C,2,FALSE)</f>
        <v>Dirección del Área de Servicios Sociales</v>
      </c>
      <c r="D1174" s="3" t="str">
        <f t="shared" si="60"/>
        <v>2</v>
      </c>
      <c r="E1174" s="3" t="str">
        <f t="shared" si="61"/>
        <v>22</v>
      </c>
      <c r="F1174" s="17" t="s">
        <v>64</v>
      </c>
      <c r="G1174" s="18" t="s">
        <v>65</v>
      </c>
      <c r="H1174" s="19">
        <v>40000</v>
      </c>
      <c r="I1174" s="19">
        <v>0</v>
      </c>
      <c r="J1174" s="19">
        <v>40000</v>
      </c>
      <c r="K1174" s="19">
        <v>0</v>
      </c>
      <c r="L1174" s="9">
        <f t="shared" si="62"/>
        <v>0</v>
      </c>
      <c r="M1174" s="19">
        <v>0</v>
      </c>
    </row>
    <row r="1175" spans="1:13">
      <c r="A1175" s="17" t="s">
        <v>320</v>
      </c>
      <c r="B1175" s="17" t="s">
        <v>338</v>
      </c>
      <c r="C1175" s="2" t="str">
        <f>VLOOKUP(B1175,Hoja1!B:C,2,FALSE)</f>
        <v>Dirección del Área de Servicios Sociales</v>
      </c>
      <c r="D1175" s="3" t="str">
        <f t="shared" si="60"/>
        <v>8</v>
      </c>
      <c r="E1175" s="3" t="str">
        <f t="shared" si="61"/>
        <v>83</v>
      </c>
      <c r="F1175" s="17" t="s">
        <v>116</v>
      </c>
      <c r="G1175" s="18" t="s">
        <v>416</v>
      </c>
      <c r="H1175" s="19">
        <v>4500</v>
      </c>
      <c r="I1175" s="19">
        <v>0</v>
      </c>
      <c r="J1175" s="19">
        <v>4500</v>
      </c>
      <c r="K1175" s="19">
        <v>223.2</v>
      </c>
      <c r="L1175" s="9">
        <f t="shared" si="62"/>
        <v>4.9599999999999998E-2</v>
      </c>
      <c r="M1175" s="19">
        <v>223.2</v>
      </c>
    </row>
    <row r="1176" spans="1:13">
      <c r="A1176" s="17" t="s">
        <v>320</v>
      </c>
      <c r="B1176" s="17" t="s">
        <v>339</v>
      </c>
      <c r="C1176" s="2" t="str">
        <f>VLOOKUP(B1176,Hoja1!B:C,2,FALSE)</f>
        <v>Formación para el Empleo</v>
      </c>
      <c r="D1176" s="3" t="str">
        <f t="shared" si="60"/>
        <v>1</v>
      </c>
      <c r="E1176" s="3" t="str">
        <f t="shared" si="61"/>
        <v>12</v>
      </c>
      <c r="F1176" s="17" t="s">
        <v>50</v>
      </c>
      <c r="G1176" s="18" t="s">
        <v>51</v>
      </c>
      <c r="H1176" s="19">
        <v>26071</v>
      </c>
      <c r="I1176" s="19">
        <v>0</v>
      </c>
      <c r="J1176" s="19">
        <v>26071</v>
      </c>
      <c r="K1176" s="19">
        <v>3874.28</v>
      </c>
      <c r="L1176" s="9">
        <f t="shared" si="62"/>
        <v>0.14860496336926088</v>
      </c>
      <c r="M1176" s="19">
        <v>3874.28</v>
      </c>
    </row>
    <row r="1177" spans="1:13">
      <c r="A1177" s="17" t="s">
        <v>320</v>
      </c>
      <c r="B1177" s="17" t="s">
        <v>339</v>
      </c>
      <c r="C1177" s="2" t="str">
        <f>VLOOKUP(B1177,Hoja1!B:C,2,FALSE)</f>
        <v>Formación para el Empleo</v>
      </c>
      <c r="D1177" s="3" t="str">
        <f t="shared" si="60"/>
        <v>1</v>
      </c>
      <c r="E1177" s="3" t="str">
        <f t="shared" si="61"/>
        <v>12</v>
      </c>
      <c r="F1177" s="17" t="s">
        <v>17</v>
      </c>
      <c r="G1177" s="18" t="s">
        <v>18</v>
      </c>
      <c r="H1177" s="19">
        <v>9984</v>
      </c>
      <c r="I1177" s="19">
        <v>0</v>
      </c>
      <c r="J1177" s="19">
        <v>9984</v>
      </c>
      <c r="K1177" s="19">
        <v>0</v>
      </c>
      <c r="L1177" s="9">
        <f t="shared" si="62"/>
        <v>0</v>
      </c>
      <c r="M1177" s="19">
        <v>0</v>
      </c>
    </row>
    <row r="1178" spans="1:13">
      <c r="A1178" s="17" t="s">
        <v>320</v>
      </c>
      <c r="B1178" s="17" t="s">
        <v>339</v>
      </c>
      <c r="C1178" s="2" t="str">
        <f>VLOOKUP(B1178,Hoja1!B:C,2,FALSE)</f>
        <v>Formación para el Empleo</v>
      </c>
      <c r="D1178" s="3" t="str">
        <f t="shared" si="60"/>
        <v>1</v>
      </c>
      <c r="E1178" s="3" t="str">
        <f t="shared" si="61"/>
        <v>12</v>
      </c>
      <c r="F1178" s="17" t="s">
        <v>19</v>
      </c>
      <c r="G1178" s="18" t="s">
        <v>20</v>
      </c>
      <c r="H1178" s="19">
        <v>7538</v>
      </c>
      <c r="I1178" s="19">
        <v>0</v>
      </c>
      <c r="J1178" s="19">
        <v>7538</v>
      </c>
      <c r="K1178" s="19">
        <v>1264.32</v>
      </c>
      <c r="L1178" s="9">
        <f t="shared" si="62"/>
        <v>0.16772618731759087</v>
      </c>
      <c r="M1178" s="19">
        <v>1264.32</v>
      </c>
    </row>
    <row r="1179" spans="1:13">
      <c r="A1179" s="17" t="s">
        <v>320</v>
      </c>
      <c r="B1179" s="17" t="s">
        <v>339</v>
      </c>
      <c r="C1179" s="2" t="str">
        <f>VLOOKUP(B1179,Hoja1!B:C,2,FALSE)</f>
        <v>Formación para el Empleo</v>
      </c>
      <c r="D1179" s="3" t="str">
        <f t="shared" ref="D1179:D1209" si="63">LEFT(F1179,1)</f>
        <v>1</v>
      </c>
      <c r="E1179" s="3" t="str">
        <f t="shared" ref="E1179:E1209" si="64">LEFT(F1179,2)</f>
        <v>12</v>
      </c>
      <c r="F1179" s="17" t="s">
        <v>21</v>
      </c>
      <c r="G1179" s="18" t="s">
        <v>22</v>
      </c>
      <c r="H1179" s="19">
        <v>20042</v>
      </c>
      <c r="I1179" s="19">
        <v>0</v>
      </c>
      <c r="J1179" s="19">
        <v>20042</v>
      </c>
      <c r="K1179" s="19">
        <v>2355</v>
      </c>
      <c r="L1179" s="9">
        <f t="shared" si="62"/>
        <v>0.11750324318930247</v>
      </c>
      <c r="M1179" s="19">
        <v>2355</v>
      </c>
    </row>
    <row r="1180" spans="1:13">
      <c r="A1180" s="17" t="s">
        <v>320</v>
      </c>
      <c r="B1180" s="17" t="s">
        <v>339</v>
      </c>
      <c r="C1180" s="2" t="str">
        <f>VLOOKUP(B1180,Hoja1!B:C,2,FALSE)</f>
        <v>Formación para el Empleo</v>
      </c>
      <c r="D1180" s="3" t="str">
        <f t="shared" si="63"/>
        <v>1</v>
      </c>
      <c r="E1180" s="3" t="str">
        <f t="shared" si="64"/>
        <v>12</v>
      </c>
      <c r="F1180" s="17" t="s">
        <v>23</v>
      </c>
      <c r="G1180" s="18" t="s">
        <v>24</v>
      </c>
      <c r="H1180" s="19">
        <v>49218</v>
      </c>
      <c r="I1180" s="19">
        <v>0</v>
      </c>
      <c r="J1180" s="19">
        <v>49218</v>
      </c>
      <c r="K1180" s="19">
        <v>15694.96</v>
      </c>
      <c r="L1180" s="9">
        <f t="shared" si="62"/>
        <v>0.31888658620829774</v>
      </c>
      <c r="M1180" s="19">
        <v>15694.96</v>
      </c>
    </row>
    <row r="1181" spans="1:13">
      <c r="A1181" s="17" t="s">
        <v>320</v>
      </c>
      <c r="B1181" s="17" t="s">
        <v>339</v>
      </c>
      <c r="C1181" s="2" t="str">
        <f>VLOOKUP(B1181,Hoja1!B:C,2,FALSE)</f>
        <v>Formación para el Empleo</v>
      </c>
      <c r="D1181" s="3" t="str">
        <f t="shared" si="63"/>
        <v>1</v>
      </c>
      <c r="E1181" s="3" t="str">
        <f t="shared" si="64"/>
        <v>12</v>
      </c>
      <c r="F1181" s="17" t="s">
        <v>25</v>
      </c>
      <c r="G1181" s="18" t="s">
        <v>26</v>
      </c>
      <c r="H1181" s="19">
        <v>3380</v>
      </c>
      <c r="I1181" s="19">
        <v>0</v>
      </c>
      <c r="J1181" s="19">
        <v>3380</v>
      </c>
      <c r="K1181" s="19">
        <v>474.84</v>
      </c>
      <c r="L1181" s="9">
        <f t="shared" si="62"/>
        <v>0.1404852071005917</v>
      </c>
      <c r="M1181" s="19">
        <v>474.84</v>
      </c>
    </row>
    <row r="1182" spans="1:13">
      <c r="A1182" s="17" t="s">
        <v>320</v>
      </c>
      <c r="B1182" s="17" t="s">
        <v>339</v>
      </c>
      <c r="C1182" s="2" t="str">
        <f>VLOOKUP(B1182,Hoja1!B:C,2,FALSE)</f>
        <v>Formación para el Empleo</v>
      </c>
      <c r="D1182" s="3" t="str">
        <f t="shared" si="63"/>
        <v>1</v>
      </c>
      <c r="E1182" s="3" t="str">
        <f t="shared" si="64"/>
        <v>13</v>
      </c>
      <c r="F1182" s="17" t="s">
        <v>73</v>
      </c>
      <c r="G1182" s="18" t="s">
        <v>74</v>
      </c>
      <c r="H1182" s="19">
        <v>12000</v>
      </c>
      <c r="I1182" s="19">
        <v>0</v>
      </c>
      <c r="J1182" s="19">
        <v>12000</v>
      </c>
      <c r="K1182" s="19">
        <v>0</v>
      </c>
      <c r="L1182" s="9">
        <f t="shared" si="62"/>
        <v>0</v>
      </c>
      <c r="M1182" s="19">
        <v>0</v>
      </c>
    </row>
    <row r="1183" spans="1:13">
      <c r="A1183" s="17" t="s">
        <v>320</v>
      </c>
      <c r="B1183" s="17" t="s">
        <v>339</v>
      </c>
      <c r="C1183" s="2" t="str">
        <f>VLOOKUP(B1183,Hoja1!B:C,2,FALSE)</f>
        <v>Formación para el Empleo</v>
      </c>
      <c r="D1183" s="3" t="str">
        <f t="shared" si="63"/>
        <v>1</v>
      </c>
      <c r="E1183" s="3" t="str">
        <f t="shared" si="64"/>
        <v>14</v>
      </c>
      <c r="F1183" s="17" t="s">
        <v>322</v>
      </c>
      <c r="G1183" s="18" t="s">
        <v>323</v>
      </c>
      <c r="H1183" s="19">
        <v>560000</v>
      </c>
      <c r="I1183" s="19">
        <v>9000</v>
      </c>
      <c r="J1183" s="19">
        <v>569000</v>
      </c>
      <c r="K1183" s="19">
        <v>256259.75</v>
      </c>
      <c r="L1183" s="9">
        <f t="shared" si="62"/>
        <v>0.45036862917398945</v>
      </c>
      <c r="M1183" s="19">
        <v>256259.75</v>
      </c>
    </row>
    <row r="1184" spans="1:13">
      <c r="A1184" s="17" t="s">
        <v>320</v>
      </c>
      <c r="B1184" s="17" t="s">
        <v>339</v>
      </c>
      <c r="C1184" s="2" t="str">
        <f>VLOOKUP(B1184,Hoja1!B:C,2,FALSE)</f>
        <v>Formación para el Empleo</v>
      </c>
      <c r="D1184" s="3" t="str">
        <f t="shared" si="63"/>
        <v>2</v>
      </c>
      <c r="E1184" s="3" t="str">
        <f t="shared" si="64"/>
        <v>20</v>
      </c>
      <c r="F1184" s="17" t="s">
        <v>54</v>
      </c>
      <c r="G1184" s="18" t="s">
        <v>55</v>
      </c>
      <c r="H1184" s="19">
        <v>3000</v>
      </c>
      <c r="I1184" s="19">
        <v>0</v>
      </c>
      <c r="J1184" s="19">
        <v>3000</v>
      </c>
      <c r="K1184" s="19">
        <v>0</v>
      </c>
      <c r="L1184" s="9">
        <f t="shared" si="62"/>
        <v>0</v>
      </c>
      <c r="M1184" s="19">
        <v>0</v>
      </c>
    </row>
    <row r="1185" spans="1:13">
      <c r="A1185" s="17" t="s">
        <v>320</v>
      </c>
      <c r="B1185" s="17" t="s">
        <v>339</v>
      </c>
      <c r="C1185" s="2" t="str">
        <f>VLOOKUP(B1185,Hoja1!B:C,2,FALSE)</f>
        <v>Formación para el Empleo</v>
      </c>
      <c r="D1185" s="3" t="str">
        <f t="shared" si="63"/>
        <v>2</v>
      </c>
      <c r="E1185" s="3" t="str">
        <f t="shared" si="64"/>
        <v>21</v>
      </c>
      <c r="F1185" s="17" t="s">
        <v>142</v>
      </c>
      <c r="G1185" s="18" t="s">
        <v>143</v>
      </c>
      <c r="H1185" s="19">
        <v>3000</v>
      </c>
      <c r="I1185" s="19">
        <v>0</v>
      </c>
      <c r="J1185" s="19">
        <v>3000</v>
      </c>
      <c r="K1185" s="19">
        <v>0</v>
      </c>
      <c r="L1185" s="9">
        <f t="shared" si="62"/>
        <v>0</v>
      </c>
      <c r="M1185" s="19">
        <v>0</v>
      </c>
    </row>
    <row r="1186" spans="1:13">
      <c r="A1186" s="17" t="s">
        <v>320</v>
      </c>
      <c r="B1186" s="17" t="s">
        <v>339</v>
      </c>
      <c r="C1186" s="2" t="str">
        <f>VLOOKUP(B1186,Hoja1!B:C,2,FALSE)</f>
        <v>Formación para el Empleo</v>
      </c>
      <c r="D1186" s="3" t="str">
        <f t="shared" si="63"/>
        <v>2</v>
      </c>
      <c r="E1186" s="3" t="str">
        <f t="shared" si="64"/>
        <v>21</v>
      </c>
      <c r="F1186" s="17" t="s">
        <v>56</v>
      </c>
      <c r="G1186" s="18" t="s">
        <v>57</v>
      </c>
      <c r="H1186" s="19">
        <v>20450</v>
      </c>
      <c r="I1186" s="19">
        <v>0</v>
      </c>
      <c r="J1186" s="19">
        <v>20450</v>
      </c>
      <c r="K1186" s="19">
        <v>2625.14</v>
      </c>
      <c r="L1186" s="9">
        <f t="shared" si="62"/>
        <v>0.12836870415647922</v>
      </c>
      <c r="M1186" s="19">
        <v>1580.27</v>
      </c>
    </row>
    <row r="1187" spans="1:13">
      <c r="A1187" s="17" t="s">
        <v>320</v>
      </c>
      <c r="B1187" s="17" t="s">
        <v>339</v>
      </c>
      <c r="C1187" s="2" t="str">
        <f>VLOOKUP(B1187,Hoja1!B:C,2,FALSE)</f>
        <v>Formación para el Empleo</v>
      </c>
      <c r="D1187" s="3" t="str">
        <f t="shared" si="63"/>
        <v>2</v>
      </c>
      <c r="E1187" s="3" t="str">
        <f t="shared" si="64"/>
        <v>21</v>
      </c>
      <c r="F1187" s="17" t="s">
        <v>77</v>
      </c>
      <c r="G1187" s="18" t="s">
        <v>78</v>
      </c>
      <c r="H1187" s="19">
        <v>2000</v>
      </c>
      <c r="I1187" s="19">
        <v>0</v>
      </c>
      <c r="J1187" s="19">
        <v>2000</v>
      </c>
      <c r="K1187" s="19">
        <v>0</v>
      </c>
      <c r="L1187" s="9">
        <f t="shared" si="62"/>
        <v>0</v>
      </c>
      <c r="M1187" s="19">
        <v>0</v>
      </c>
    </row>
    <row r="1188" spans="1:13">
      <c r="A1188" s="17" t="s">
        <v>320</v>
      </c>
      <c r="B1188" s="17" t="s">
        <v>339</v>
      </c>
      <c r="C1188" s="2" t="str">
        <f>VLOOKUP(B1188,Hoja1!B:C,2,FALSE)</f>
        <v>Formación para el Empleo</v>
      </c>
      <c r="D1188" s="3" t="str">
        <f t="shared" si="63"/>
        <v>2</v>
      </c>
      <c r="E1188" s="3" t="str">
        <f t="shared" si="64"/>
        <v>22</v>
      </c>
      <c r="F1188" s="17" t="s">
        <v>27</v>
      </c>
      <c r="G1188" s="18" t="s">
        <v>28</v>
      </c>
      <c r="H1188" s="19">
        <v>1956</v>
      </c>
      <c r="I1188" s="19">
        <v>0</v>
      </c>
      <c r="J1188" s="19">
        <v>1956</v>
      </c>
      <c r="K1188" s="19">
        <v>0</v>
      </c>
      <c r="L1188" s="9">
        <f t="shared" si="62"/>
        <v>0</v>
      </c>
      <c r="M1188" s="19">
        <v>0</v>
      </c>
    </row>
    <row r="1189" spans="1:13">
      <c r="A1189" s="17" t="s">
        <v>320</v>
      </c>
      <c r="B1189" s="17" t="s">
        <v>339</v>
      </c>
      <c r="C1189" s="2" t="str">
        <f>VLOOKUP(B1189,Hoja1!B:C,2,FALSE)</f>
        <v>Formación para el Empleo</v>
      </c>
      <c r="D1189" s="3" t="str">
        <f t="shared" si="63"/>
        <v>2</v>
      </c>
      <c r="E1189" s="3" t="str">
        <f t="shared" si="64"/>
        <v>22</v>
      </c>
      <c r="F1189" s="17" t="s">
        <v>29</v>
      </c>
      <c r="G1189" s="18" t="s">
        <v>30</v>
      </c>
      <c r="H1189" s="19">
        <v>7100</v>
      </c>
      <c r="I1189" s="19">
        <v>800</v>
      </c>
      <c r="J1189" s="19">
        <v>7900</v>
      </c>
      <c r="K1189" s="19">
        <v>1018.61</v>
      </c>
      <c r="L1189" s="9">
        <f t="shared" si="62"/>
        <v>0.12893797468354432</v>
      </c>
      <c r="M1189" s="19">
        <v>1018.61</v>
      </c>
    </row>
    <row r="1190" spans="1:13">
      <c r="A1190" s="17" t="s">
        <v>320</v>
      </c>
      <c r="B1190" s="17" t="s">
        <v>339</v>
      </c>
      <c r="C1190" s="2" t="str">
        <f>VLOOKUP(B1190,Hoja1!B:C,2,FALSE)</f>
        <v>Formación para el Empleo</v>
      </c>
      <c r="D1190" s="3" t="str">
        <f t="shared" si="63"/>
        <v>2</v>
      </c>
      <c r="E1190" s="3" t="str">
        <f t="shared" si="64"/>
        <v>22</v>
      </c>
      <c r="F1190" s="17" t="s">
        <v>170</v>
      </c>
      <c r="G1190" s="18" t="s">
        <v>171</v>
      </c>
      <c r="H1190" s="19">
        <v>300</v>
      </c>
      <c r="I1190" s="19">
        <v>0</v>
      </c>
      <c r="J1190" s="19">
        <v>300</v>
      </c>
      <c r="K1190" s="19">
        <v>0</v>
      </c>
      <c r="L1190" s="9">
        <f t="shared" si="62"/>
        <v>0</v>
      </c>
      <c r="M1190" s="19">
        <v>0</v>
      </c>
    </row>
    <row r="1191" spans="1:13">
      <c r="A1191" s="17" t="s">
        <v>320</v>
      </c>
      <c r="B1191" s="17" t="s">
        <v>339</v>
      </c>
      <c r="C1191" s="2" t="str">
        <f>VLOOKUP(B1191,Hoja1!B:C,2,FALSE)</f>
        <v>Formación para el Empleo</v>
      </c>
      <c r="D1191" s="3" t="str">
        <f t="shared" si="63"/>
        <v>2</v>
      </c>
      <c r="E1191" s="3" t="str">
        <f t="shared" si="64"/>
        <v>22</v>
      </c>
      <c r="F1191" s="17" t="s">
        <v>92</v>
      </c>
      <c r="G1191" s="18" t="s">
        <v>93</v>
      </c>
      <c r="H1191" s="19">
        <v>14000</v>
      </c>
      <c r="I1191" s="19">
        <v>0</v>
      </c>
      <c r="J1191" s="19">
        <v>14000</v>
      </c>
      <c r="K1191" s="19">
        <v>3903.88</v>
      </c>
      <c r="L1191" s="9">
        <f t="shared" si="62"/>
        <v>0.27884857142857145</v>
      </c>
      <c r="M1191" s="19">
        <v>1927.09</v>
      </c>
    </row>
    <row r="1192" spans="1:13">
      <c r="A1192" s="17" t="s">
        <v>320</v>
      </c>
      <c r="B1192" s="17" t="s">
        <v>339</v>
      </c>
      <c r="C1192" s="2" t="str">
        <f>VLOOKUP(B1192,Hoja1!B:C,2,FALSE)</f>
        <v>Formación para el Empleo</v>
      </c>
      <c r="D1192" s="3" t="str">
        <f t="shared" si="63"/>
        <v>2</v>
      </c>
      <c r="E1192" s="3" t="str">
        <f t="shared" si="64"/>
        <v>22</v>
      </c>
      <c r="F1192" s="17" t="s">
        <v>144</v>
      </c>
      <c r="G1192" s="18" t="s">
        <v>434</v>
      </c>
      <c r="H1192" s="19">
        <v>14500</v>
      </c>
      <c r="I1192" s="19">
        <v>0</v>
      </c>
      <c r="J1192" s="19">
        <v>14500</v>
      </c>
      <c r="K1192" s="19">
        <v>4882.33</v>
      </c>
      <c r="L1192" s="9">
        <f t="shared" si="62"/>
        <v>0.33671241379310346</v>
      </c>
      <c r="M1192" s="19">
        <v>4882.33</v>
      </c>
    </row>
    <row r="1193" spans="1:13">
      <c r="A1193" s="17" t="s">
        <v>320</v>
      </c>
      <c r="B1193" s="17" t="s">
        <v>339</v>
      </c>
      <c r="C1193" s="2" t="str">
        <f>VLOOKUP(B1193,Hoja1!B:C,2,FALSE)</f>
        <v>Formación para el Empleo</v>
      </c>
      <c r="D1193" s="3" t="str">
        <f t="shared" si="63"/>
        <v>2</v>
      </c>
      <c r="E1193" s="3" t="str">
        <f t="shared" si="64"/>
        <v>22</v>
      </c>
      <c r="F1193" s="17" t="s">
        <v>79</v>
      </c>
      <c r="G1193" s="18" t="s">
        <v>80</v>
      </c>
      <c r="H1193" s="19">
        <v>4500</v>
      </c>
      <c r="I1193" s="19">
        <v>0</v>
      </c>
      <c r="J1193" s="19">
        <v>4500</v>
      </c>
      <c r="K1193" s="19">
        <v>1016</v>
      </c>
      <c r="L1193" s="9">
        <f t="shared" si="62"/>
        <v>0.22577777777777777</v>
      </c>
      <c r="M1193" s="19">
        <v>0</v>
      </c>
    </row>
    <row r="1194" spans="1:13">
      <c r="A1194" s="17" t="s">
        <v>320</v>
      </c>
      <c r="B1194" s="17" t="s">
        <v>339</v>
      </c>
      <c r="C1194" s="2" t="str">
        <f>VLOOKUP(B1194,Hoja1!B:C,2,FALSE)</f>
        <v>Formación para el Empleo</v>
      </c>
      <c r="D1194" s="3" t="str">
        <f t="shared" si="63"/>
        <v>2</v>
      </c>
      <c r="E1194" s="3" t="str">
        <f t="shared" si="64"/>
        <v>22</v>
      </c>
      <c r="F1194" s="17" t="s">
        <v>81</v>
      </c>
      <c r="G1194" s="18" t="s">
        <v>82</v>
      </c>
      <c r="H1194" s="19">
        <v>9902</v>
      </c>
      <c r="I1194" s="19">
        <v>600</v>
      </c>
      <c r="J1194" s="19">
        <v>10502</v>
      </c>
      <c r="K1194" s="19">
        <v>0</v>
      </c>
      <c r="L1194" s="9">
        <f t="shared" si="62"/>
        <v>0</v>
      </c>
      <c r="M1194" s="19">
        <v>0</v>
      </c>
    </row>
    <row r="1195" spans="1:13">
      <c r="A1195" s="17" t="s">
        <v>320</v>
      </c>
      <c r="B1195" s="17" t="s">
        <v>339</v>
      </c>
      <c r="C1195" s="2" t="str">
        <f>VLOOKUP(B1195,Hoja1!B:C,2,FALSE)</f>
        <v>Formación para el Empleo</v>
      </c>
      <c r="D1195" s="3" t="str">
        <f t="shared" si="63"/>
        <v>2</v>
      </c>
      <c r="E1195" s="3" t="str">
        <f t="shared" si="64"/>
        <v>22</v>
      </c>
      <c r="F1195" s="17" t="s">
        <v>210</v>
      </c>
      <c r="G1195" s="18" t="s">
        <v>211</v>
      </c>
      <c r="H1195" s="19">
        <v>950</v>
      </c>
      <c r="I1195" s="19">
        <v>0</v>
      </c>
      <c r="J1195" s="19">
        <v>950</v>
      </c>
      <c r="K1195" s="19">
        <v>320.07</v>
      </c>
      <c r="L1195" s="9">
        <f t="shared" si="62"/>
        <v>0.33691578947368422</v>
      </c>
      <c r="M1195" s="19">
        <v>320.07</v>
      </c>
    </row>
    <row r="1196" spans="1:13">
      <c r="A1196" s="17" t="s">
        <v>320</v>
      </c>
      <c r="B1196" s="17" t="s">
        <v>339</v>
      </c>
      <c r="C1196" s="2" t="str">
        <f>VLOOKUP(B1196,Hoja1!B:C,2,FALSE)</f>
        <v>Formación para el Empleo</v>
      </c>
      <c r="D1196" s="3" t="str">
        <f t="shared" si="63"/>
        <v>2</v>
      </c>
      <c r="E1196" s="3" t="str">
        <f t="shared" si="64"/>
        <v>22</v>
      </c>
      <c r="F1196" s="17" t="s">
        <v>83</v>
      </c>
      <c r="G1196" s="18" t="s">
        <v>84</v>
      </c>
      <c r="H1196" s="19">
        <v>900</v>
      </c>
      <c r="I1196" s="19">
        <v>100</v>
      </c>
      <c r="J1196" s="19">
        <v>1000</v>
      </c>
      <c r="K1196" s="19">
        <v>0</v>
      </c>
      <c r="L1196" s="9">
        <f t="shared" si="62"/>
        <v>0</v>
      </c>
      <c r="M1196" s="19">
        <v>0</v>
      </c>
    </row>
    <row r="1197" spans="1:13">
      <c r="A1197" s="17" t="s">
        <v>320</v>
      </c>
      <c r="B1197" s="17" t="s">
        <v>339</v>
      </c>
      <c r="C1197" s="2" t="str">
        <f>VLOOKUP(B1197,Hoja1!B:C,2,FALSE)</f>
        <v>Formación para el Empleo</v>
      </c>
      <c r="D1197" s="3" t="str">
        <f t="shared" si="63"/>
        <v>2</v>
      </c>
      <c r="E1197" s="3" t="str">
        <f t="shared" si="64"/>
        <v>22</v>
      </c>
      <c r="F1197" s="17" t="s">
        <v>85</v>
      </c>
      <c r="G1197" s="18" t="s">
        <v>86</v>
      </c>
      <c r="H1197" s="19">
        <v>35846</v>
      </c>
      <c r="I1197" s="19">
        <v>16292</v>
      </c>
      <c r="J1197" s="19">
        <v>52138</v>
      </c>
      <c r="K1197" s="19">
        <v>22846.01</v>
      </c>
      <c r="L1197" s="9">
        <f t="shared" si="62"/>
        <v>0.43818347462503354</v>
      </c>
      <c r="M1197" s="19">
        <v>16489.96</v>
      </c>
    </row>
    <row r="1198" spans="1:13">
      <c r="A1198" s="17" t="s">
        <v>320</v>
      </c>
      <c r="B1198" s="17" t="s">
        <v>339</v>
      </c>
      <c r="C1198" s="2" t="str">
        <f>VLOOKUP(B1198,Hoja1!B:C,2,FALSE)</f>
        <v>Formación para el Empleo</v>
      </c>
      <c r="D1198" s="3" t="str">
        <f t="shared" si="63"/>
        <v>2</v>
      </c>
      <c r="E1198" s="3" t="str">
        <f t="shared" si="64"/>
        <v>22</v>
      </c>
      <c r="F1198" s="17" t="s">
        <v>172</v>
      </c>
      <c r="G1198" s="18" t="s">
        <v>173</v>
      </c>
      <c r="H1198" s="19">
        <v>2500</v>
      </c>
      <c r="I1198" s="19">
        <v>0</v>
      </c>
      <c r="J1198" s="19">
        <v>2500</v>
      </c>
      <c r="K1198" s="19">
        <v>616.86</v>
      </c>
      <c r="L1198" s="9">
        <f t="shared" si="62"/>
        <v>0.24674400000000002</v>
      </c>
      <c r="M1198" s="19">
        <v>616.86</v>
      </c>
    </row>
    <row r="1199" spans="1:13">
      <c r="A1199" s="17" t="s">
        <v>320</v>
      </c>
      <c r="B1199" s="17" t="s">
        <v>339</v>
      </c>
      <c r="C1199" s="2" t="str">
        <f>VLOOKUP(B1199,Hoja1!B:C,2,FALSE)</f>
        <v>Formación para el Empleo</v>
      </c>
      <c r="D1199" s="3" t="str">
        <f t="shared" si="63"/>
        <v>2</v>
      </c>
      <c r="E1199" s="3" t="str">
        <f t="shared" si="64"/>
        <v>22</v>
      </c>
      <c r="F1199" s="17" t="s">
        <v>31</v>
      </c>
      <c r="G1199" s="18" t="s">
        <v>32</v>
      </c>
      <c r="H1199" s="19">
        <v>3500</v>
      </c>
      <c r="I1199" s="19">
        <v>0</v>
      </c>
      <c r="J1199" s="19">
        <v>3500</v>
      </c>
      <c r="K1199" s="19">
        <v>2804.86</v>
      </c>
      <c r="L1199" s="9">
        <f t="shared" si="62"/>
        <v>0.80138857142857145</v>
      </c>
      <c r="M1199" s="19">
        <v>1970.71</v>
      </c>
    </row>
    <row r="1200" spans="1:13">
      <c r="A1200" s="17" t="s">
        <v>320</v>
      </c>
      <c r="B1200" s="17" t="s">
        <v>339</v>
      </c>
      <c r="C1200" s="2" t="str">
        <f>VLOOKUP(B1200,Hoja1!B:C,2,FALSE)</f>
        <v>Formación para el Empleo</v>
      </c>
      <c r="D1200" s="3" t="str">
        <f t="shared" si="63"/>
        <v>2</v>
      </c>
      <c r="E1200" s="3" t="str">
        <f t="shared" si="64"/>
        <v>22</v>
      </c>
      <c r="F1200" s="17" t="s">
        <v>197</v>
      </c>
      <c r="G1200" s="18" t="s">
        <v>198</v>
      </c>
      <c r="H1200" s="19">
        <v>1500</v>
      </c>
      <c r="I1200" s="19">
        <v>0</v>
      </c>
      <c r="J1200" s="19">
        <v>1500</v>
      </c>
      <c r="K1200" s="19">
        <v>249.9</v>
      </c>
      <c r="L1200" s="9">
        <f t="shared" si="62"/>
        <v>0.1666</v>
      </c>
      <c r="M1200" s="19">
        <v>249.9</v>
      </c>
    </row>
    <row r="1201" spans="1:13">
      <c r="A1201" s="17" t="s">
        <v>320</v>
      </c>
      <c r="B1201" s="17" t="s">
        <v>339</v>
      </c>
      <c r="C1201" s="2" t="str">
        <f>VLOOKUP(B1201,Hoja1!B:C,2,FALSE)</f>
        <v>Formación para el Empleo</v>
      </c>
      <c r="D1201" s="3" t="str">
        <f t="shared" si="63"/>
        <v>2</v>
      </c>
      <c r="E1201" s="3" t="str">
        <f t="shared" si="64"/>
        <v>22</v>
      </c>
      <c r="F1201" s="17" t="s">
        <v>62</v>
      </c>
      <c r="G1201" s="18" t="s">
        <v>63</v>
      </c>
      <c r="H1201" s="19">
        <v>14546</v>
      </c>
      <c r="I1201" s="19">
        <v>0</v>
      </c>
      <c r="J1201" s="19">
        <v>14546</v>
      </c>
      <c r="K1201" s="19">
        <v>3353.47</v>
      </c>
      <c r="L1201" s="9">
        <f t="shared" si="62"/>
        <v>0.2305424171593565</v>
      </c>
      <c r="M1201" s="19">
        <v>3353.47</v>
      </c>
    </row>
    <row r="1202" spans="1:13">
      <c r="A1202" s="17" t="s">
        <v>320</v>
      </c>
      <c r="B1202" s="17" t="s">
        <v>339</v>
      </c>
      <c r="C1202" s="2" t="str">
        <f>VLOOKUP(B1202,Hoja1!B:C,2,FALSE)</f>
        <v>Formación para el Empleo</v>
      </c>
      <c r="D1202" s="3" t="str">
        <f t="shared" si="63"/>
        <v>2</v>
      </c>
      <c r="E1202" s="3" t="str">
        <f t="shared" si="64"/>
        <v>22</v>
      </c>
      <c r="F1202" s="17" t="s">
        <v>146</v>
      </c>
      <c r="G1202" s="18" t="s">
        <v>147</v>
      </c>
      <c r="H1202" s="19">
        <v>30500</v>
      </c>
      <c r="I1202" s="19">
        <v>0</v>
      </c>
      <c r="J1202" s="19">
        <v>30500</v>
      </c>
      <c r="K1202" s="19">
        <v>6153.18</v>
      </c>
      <c r="L1202" s="9">
        <f t="shared" si="62"/>
        <v>0.20174360655737705</v>
      </c>
      <c r="M1202" s="19">
        <v>4203.3999999999996</v>
      </c>
    </row>
    <row r="1203" spans="1:13">
      <c r="A1203" s="17" t="s">
        <v>320</v>
      </c>
      <c r="B1203" s="17" t="s">
        <v>339</v>
      </c>
      <c r="C1203" s="2" t="str">
        <f>VLOOKUP(B1203,Hoja1!B:C,2,FALSE)</f>
        <v>Formación para el Empleo</v>
      </c>
      <c r="D1203" s="3" t="str">
        <f t="shared" si="63"/>
        <v>2</v>
      </c>
      <c r="E1203" s="3" t="str">
        <f t="shared" si="64"/>
        <v>22</v>
      </c>
      <c r="F1203" s="17" t="s">
        <v>95</v>
      </c>
      <c r="G1203" s="18" t="s">
        <v>96</v>
      </c>
      <c r="H1203" s="19">
        <v>8363</v>
      </c>
      <c r="I1203" s="19">
        <v>300</v>
      </c>
      <c r="J1203" s="19">
        <v>8663</v>
      </c>
      <c r="K1203" s="19">
        <v>0</v>
      </c>
      <c r="L1203" s="9">
        <f t="shared" si="62"/>
        <v>0</v>
      </c>
      <c r="M1203" s="19">
        <v>0</v>
      </c>
    </row>
    <row r="1204" spans="1:13">
      <c r="A1204" s="17" t="s">
        <v>320</v>
      </c>
      <c r="B1204" s="17" t="s">
        <v>339</v>
      </c>
      <c r="C1204" s="2" t="str">
        <f>VLOOKUP(B1204,Hoja1!B:C,2,FALSE)</f>
        <v>Formación para el Empleo</v>
      </c>
      <c r="D1204" s="3" t="str">
        <f t="shared" si="63"/>
        <v>2</v>
      </c>
      <c r="E1204" s="3" t="str">
        <f t="shared" si="64"/>
        <v>22</v>
      </c>
      <c r="F1204" s="17" t="s">
        <v>64</v>
      </c>
      <c r="G1204" s="18" t="s">
        <v>65</v>
      </c>
      <c r="H1204" s="19">
        <v>141000</v>
      </c>
      <c r="I1204" s="19">
        <v>0</v>
      </c>
      <c r="J1204" s="19">
        <v>141000</v>
      </c>
      <c r="K1204" s="19">
        <v>8423.64</v>
      </c>
      <c r="L1204" s="9">
        <f t="shared" si="62"/>
        <v>5.9742127659574464E-2</v>
      </c>
      <c r="M1204" s="19">
        <v>6531.2</v>
      </c>
    </row>
    <row r="1205" spans="1:13">
      <c r="A1205" s="17" t="s">
        <v>320</v>
      </c>
      <c r="B1205" s="17" t="s">
        <v>339</v>
      </c>
      <c r="C1205" s="2" t="str">
        <f>VLOOKUP(B1205,Hoja1!B:C,2,FALSE)</f>
        <v>Formación para el Empleo</v>
      </c>
      <c r="D1205" s="3" t="str">
        <f t="shared" si="63"/>
        <v>4</v>
      </c>
      <c r="E1205" s="3" t="str">
        <f t="shared" si="64"/>
        <v>48</v>
      </c>
      <c r="F1205" s="17" t="s">
        <v>45</v>
      </c>
      <c r="G1205" s="18" t="s">
        <v>46</v>
      </c>
      <c r="H1205" s="19">
        <v>158230</v>
      </c>
      <c r="I1205" s="19">
        <v>0</v>
      </c>
      <c r="J1205" s="19">
        <v>158230</v>
      </c>
      <c r="K1205" s="19">
        <v>0</v>
      </c>
      <c r="L1205" s="9">
        <f t="shared" si="62"/>
        <v>0</v>
      </c>
      <c r="M1205" s="19">
        <v>0</v>
      </c>
    </row>
    <row r="1206" spans="1:13">
      <c r="A1206" s="17" t="s">
        <v>320</v>
      </c>
      <c r="B1206" s="17" t="s">
        <v>339</v>
      </c>
      <c r="C1206" s="2" t="str">
        <f>VLOOKUP(B1206,Hoja1!B:C,2,FALSE)</f>
        <v>Formación para el Empleo</v>
      </c>
      <c r="D1206" s="3" t="str">
        <f t="shared" si="63"/>
        <v>6</v>
      </c>
      <c r="E1206" s="3" t="str">
        <f t="shared" si="64"/>
        <v>63</v>
      </c>
      <c r="F1206" s="17" t="s">
        <v>129</v>
      </c>
      <c r="G1206" s="18" t="s">
        <v>128</v>
      </c>
      <c r="H1206" s="19">
        <v>42000</v>
      </c>
      <c r="I1206" s="19">
        <v>0</v>
      </c>
      <c r="J1206" s="19">
        <v>42000</v>
      </c>
      <c r="K1206" s="19">
        <v>4235</v>
      </c>
      <c r="L1206" s="9">
        <f t="shared" si="62"/>
        <v>0.10083333333333333</v>
      </c>
      <c r="M1206" s="19">
        <v>4235</v>
      </c>
    </row>
    <row r="1207" spans="1:13">
      <c r="A1207" s="17" t="s">
        <v>320</v>
      </c>
      <c r="B1207" s="17" t="s">
        <v>339</v>
      </c>
      <c r="C1207" s="2" t="str">
        <f>VLOOKUP(B1207,Hoja1!B:C,2,FALSE)</f>
        <v>Formación para el Empleo</v>
      </c>
      <c r="D1207" s="3" t="str">
        <f t="shared" si="63"/>
        <v>6</v>
      </c>
      <c r="E1207" s="3" t="str">
        <f t="shared" si="64"/>
        <v>63</v>
      </c>
      <c r="F1207" s="17" t="s">
        <v>130</v>
      </c>
      <c r="G1207" s="18" t="s">
        <v>98</v>
      </c>
      <c r="H1207" s="19">
        <v>9500</v>
      </c>
      <c r="I1207" s="19">
        <v>0</v>
      </c>
      <c r="J1207" s="19">
        <v>9500</v>
      </c>
      <c r="K1207" s="19">
        <v>1594.78</v>
      </c>
      <c r="L1207" s="9">
        <f t="shared" si="62"/>
        <v>0.16787157894736843</v>
      </c>
      <c r="M1207" s="19">
        <v>1594.78</v>
      </c>
    </row>
    <row r="1208" spans="1:13">
      <c r="A1208" s="17" t="s">
        <v>320</v>
      </c>
      <c r="B1208" s="17" t="s">
        <v>339</v>
      </c>
      <c r="C1208" s="2" t="str">
        <f>VLOOKUP(B1208,Hoja1!B:C,2,FALSE)</f>
        <v>Formación para el Empleo</v>
      </c>
      <c r="D1208" s="3" t="str">
        <f t="shared" si="63"/>
        <v>6</v>
      </c>
      <c r="E1208" s="3" t="str">
        <f t="shared" si="64"/>
        <v>63</v>
      </c>
      <c r="F1208" s="17" t="s">
        <v>188</v>
      </c>
      <c r="G1208" s="18" t="s">
        <v>175</v>
      </c>
      <c r="H1208" s="19">
        <v>5500</v>
      </c>
      <c r="I1208" s="19">
        <v>0</v>
      </c>
      <c r="J1208" s="19">
        <v>5500</v>
      </c>
      <c r="K1208" s="19">
        <v>0</v>
      </c>
      <c r="L1208" s="9">
        <f t="shared" si="62"/>
        <v>0</v>
      </c>
      <c r="M1208" s="19">
        <v>0</v>
      </c>
    </row>
    <row r="1209" spans="1:13">
      <c r="A1209" s="17" t="s">
        <v>320</v>
      </c>
      <c r="B1209" s="17" t="s">
        <v>411</v>
      </c>
      <c r="C1209" s="2" t="str">
        <f>VLOOKUP(B1209,Hoja1!B:C,2,FALSE)</f>
        <v>Patrimonio I.F.S. Area 10</v>
      </c>
      <c r="D1209" s="3" t="str">
        <f t="shared" si="63"/>
        <v>6</v>
      </c>
      <c r="E1209" s="3" t="str">
        <f t="shared" si="64"/>
        <v>63</v>
      </c>
      <c r="F1209" s="17" t="s">
        <v>129</v>
      </c>
      <c r="G1209" s="18" t="s">
        <v>128</v>
      </c>
      <c r="H1209" s="19">
        <v>0</v>
      </c>
      <c r="I1209" s="19">
        <v>884727.46</v>
      </c>
      <c r="J1209" s="19">
        <v>884727.46</v>
      </c>
      <c r="K1209" s="19">
        <v>39533.82</v>
      </c>
      <c r="L1209" s="9">
        <f t="shared" si="62"/>
        <v>4.4684743932329171E-2</v>
      </c>
      <c r="M1209" s="19">
        <v>39533.82</v>
      </c>
    </row>
    <row r="1210" spans="1:13">
      <c r="A1210" s="2"/>
    </row>
    <row r="1211" spans="1:13">
      <c r="A1211" s="2"/>
      <c r="H1211" s="7">
        <f>SUBTOTAL(9,H1:H1209)</f>
        <v>265030000</v>
      </c>
      <c r="I1211" s="7">
        <f>SUBTOTAL(9,I1:I1209)</f>
        <v>9863763.5199999996</v>
      </c>
      <c r="J1211" s="7">
        <f>SUBTOTAL(9,J1:J1209)</f>
        <v>274893763.51999998</v>
      </c>
      <c r="K1211" s="7">
        <f>SUBTOTAL(9,K1:K1209)</f>
        <v>62459168.749999985</v>
      </c>
      <c r="L1211" s="9">
        <f t="shared" ref="L1211" si="65">K1211/J1211</f>
        <v>0.22721202529374862</v>
      </c>
      <c r="M1211" s="7">
        <f>SUBTOTAL(9,M1:M1209)</f>
        <v>59097132.030000016</v>
      </c>
    </row>
  </sheetData>
  <autoFilter ref="A1:M1209"/>
  <printOptions horizontalCentered="1"/>
  <pageMargins left="0.23622047244094491" right="0.74803149606299213" top="0.43307086614173229" bottom="0.98425196850393704" header="0" footer="0"/>
  <pageSetup paperSize="9" scale="75" orientation="landscape" verticalDpi="0" r:id="rId1"/>
  <headerFooter alignWithMargins="0">
    <oddHeader>&amp;C&amp;UEJECUCIÓN DEL ESTADO DE GASTOS DEL PRIMER TRIMESTRE DE 2017 DEL AYUNTAMIENTO DE VALLADOLID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C67"/>
  <sheetViews>
    <sheetView workbookViewId="0">
      <selection sqref="A1:C69"/>
    </sheetView>
  </sheetViews>
  <sheetFormatPr baseColWidth="10" defaultRowHeight="12.5" customHeight="1"/>
  <cols>
    <col min="1" max="1" width="48.5" style="15" customWidth="1"/>
    <col min="2" max="2" width="7.19921875" style="15" customWidth="1"/>
    <col min="3" max="3" width="48.5" style="15" customWidth="1"/>
  </cols>
  <sheetData>
    <row r="1" spans="1:3" ht="12.5" customHeight="1">
      <c r="A1" s="12" t="s">
        <v>436</v>
      </c>
      <c r="B1" s="12" t="str">
        <f t="shared" ref="B1:B32" si="0">MID(A1,1,4)</f>
        <v>9121</v>
      </c>
      <c r="C1" s="12" t="str">
        <f t="shared" ref="C1:C32" si="1">MID(A1,6,80)</f>
        <v>Órganos de Gobierno</v>
      </c>
    </row>
    <row r="2" spans="1:3" ht="12.5" customHeight="1">
      <c r="A2" s="12" t="s">
        <v>437</v>
      </c>
      <c r="B2" s="12" t="str">
        <f t="shared" si="0"/>
        <v>9201</v>
      </c>
      <c r="C2" s="12" t="str">
        <f t="shared" si="1"/>
        <v>Secretaría General</v>
      </c>
    </row>
    <row r="3" spans="1:3" ht="12.5" customHeight="1">
      <c r="A3" s="12" t="s">
        <v>438</v>
      </c>
      <c r="B3" s="12" t="str">
        <f t="shared" si="0"/>
        <v>9203</v>
      </c>
      <c r="C3" s="12" t="str">
        <f t="shared" si="1"/>
        <v>Unidad de Régimen Interior</v>
      </c>
    </row>
    <row r="4" spans="1:3" ht="12.5" customHeight="1">
      <c r="A4" s="12" t="s">
        <v>439</v>
      </c>
      <c r="B4" s="12" t="str">
        <f t="shared" si="0"/>
        <v>9205</v>
      </c>
      <c r="C4" s="12" t="str">
        <f t="shared" si="1"/>
        <v>Imprenta Municipal</v>
      </c>
    </row>
    <row r="5" spans="1:3" ht="12.5" customHeight="1">
      <c r="A5" s="12" t="s">
        <v>440</v>
      </c>
      <c r="B5" s="12" t="str">
        <f t="shared" si="0"/>
        <v>9206</v>
      </c>
      <c r="C5" s="12" t="str">
        <f t="shared" si="1"/>
        <v>Archivo Municipal</v>
      </c>
    </row>
    <row r="6" spans="1:3" ht="12.5" customHeight="1">
      <c r="A6" s="12" t="s">
        <v>441</v>
      </c>
      <c r="B6" s="12" t="str">
        <f t="shared" si="0"/>
        <v>9207</v>
      </c>
      <c r="C6" s="12" t="str">
        <f t="shared" si="1"/>
        <v>Gobierno y Relaciones</v>
      </c>
    </row>
    <row r="7" spans="1:3" ht="12.5" customHeight="1">
      <c r="A7" s="12" t="s">
        <v>442</v>
      </c>
      <c r="B7" s="12" t="str">
        <f t="shared" si="0"/>
        <v>9312</v>
      </c>
      <c r="C7" s="12" t="str">
        <f t="shared" si="1"/>
        <v>Intervención General</v>
      </c>
    </row>
    <row r="8" spans="1:3" ht="12.5" customHeight="1">
      <c r="A8" s="12" t="s">
        <v>443</v>
      </c>
      <c r="B8" s="12" t="str">
        <f t="shared" si="0"/>
        <v>1501</v>
      </c>
      <c r="C8" s="12" t="str">
        <f t="shared" si="1"/>
        <v>Dirección del Área de Urbanismo</v>
      </c>
    </row>
    <row r="9" spans="1:3" ht="12.5" customHeight="1">
      <c r="A9" s="13" t="s">
        <v>444</v>
      </c>
      <c r="B9" s="12" t="str">
        <f t="shared" si="0"/>
        <v>1511</v>
      </c>
      <c r="C9" s="13" t="str">
        <f t="shared" si="1"/>
        <v>Planificación y Gestión del Urbanismo</v>
      </c>
    </row>
    <row r="10" spans="1:3" ht="12.5" customHeight="1">
      <c r="A10" s="13" t="s">
        <v>445</v>
      </c>
      <c r="B10" s="12" t="str">
        <f t="shared" si="0"/>
        <v>1512</v>
      </c>
      <c r="C10" s="13" t="str">
        <f t="shared" si="1"/>
        <v>Conservación y Ampliación del Patrimonio Municipal del Suelo</v>
      </c>
    </row>
    <row r="11" spans="1:3" ht="12.5" customHeight="1">
      <c r="A11" s="14" t="s">
        <v>446</v>
      </c>
      <c r="B11" s="12" t="str">
        <f t="shared" si="0"/>
        <v>1532</v>
      </c>
      <c r="C11" s="14" t="str">
        <f t="shared" si="1"/>
        <v>Pavimentación de vías públicas y otros servicios urbanísticos</v>
      </c>
    </row>
    <row r="12" spans="1:3" ht="12.5" customHeight="1">
      <c r="A12" s="12" t="s">
        <v>447</v>
      </c>
      <c r="B12" s="12" t="str">
        <f t="shared" si="0"/>
        <v>1651</v>
      </c>
      <c r="C12" s="12" t="str">
        <f t="shared" si="1"/>
        <v>Alumbrado Público</v>
      </c>
    </row>
    <row r="13" spans="1:3" ht="12.5" customHeight="1">
      <c r="A13" s="12" t="s">
        <v>448</v>
      </c>
      <c r="B13" s="12" t="str">
        <f t="shared" si="0"/>
        <v>9332</v>
      </c>
      <c r="C13" s="12" t="str">
        <f t="shared" si="1"/>
        <v>Mantenimiento de Edificios e Instalaciones</v>
      </c>
    </row>
    <row r="14" spans="1:3" ht="12.5" customHeight="1">
      <c r="A14" s="12" t="s">
        <v>449</v>
      </c>
      <c r="B14" s="12" t="str">
        <f t="shared" si="0"/>
        <v>2314</v>
      </c>
      <c r="C14" s="12" t="str">
        <f t="shared" si="1"/>
        <v>Centro de programas juveniles</v>
      </c>
    </row>
    <row r="15" spans="1:3" ht="12.5" customHeight="1">
      <c r="A15" s="15" t="s">
        <v>450</v>
      </c>
      <c r="B15" s="12" t="str">
        <f t="shared" si="0"/>
        <v>3411</v>
      </c>
      <c r="C15" s="15" t="str">
        <f t="shared" si="1"/>
        <v>Promoción y Fomento del Deportes</v>
      </c>
    </row>
    <row r="16" spans="1:3" ht="12.5" customHeight="1">
      <c r="A16" s="12" t="s">
        <v>451</v>
      </c>
      <c r="B16" s="12" t="str">
        <f t="shared" si="0"/>
        <v>4911</v>
      </c>
      <c r="C16" s="12" t="str">
        <f t="shared" si="1"/>
        <v>Sociedad de la Información</v>
      </c>
    </row>
    <row r="17" spans="1:3" ht="12.5" customHeight="1">
      <c r="A17" s="12" t="s">
        <v>452</v>
      </c>
      <c r="B17" s="12" t="str">
        <f t="shared" si="0"/>
        <v>9200</v>
      </c>
      <c r="C17" s="12" t="str">
        <f t="shared" si="1"/>
        <v>Dirección del Área de Participación Ciudadana</v>
      </c>
    </row>
    <row r="18" spans="1:3" ht="12.5" customHeight="1">
      <c r="A18" s="12" t="s">
        <v>453</v>
      </c>
      <c r="B18" s="12" t="str">
        <f t="shared" si="0"/>
        <v>9204</v>
      </c>
      <c r="C18" s="12" t="str">
        <f t="shared" si="1"/>
        <v>Tecnolog. de Información y Comunicación</v>
      </c>
    </row>
    <row r="19" spans="1:3" ht="12.5" customHeight="1">
      <c r="A19" s="12" t="s">
        <v>454</v>
      </c>
      <c r="B19" s="12" t="str">
        <f t="shared" si="0"/>
        <v>9231</v>
      </c>
      <c r="C19" s="12" t="str">
        <f t="shared" si="1"/>
        <v xml:space="preserve">Información, Registro y Gestión del Padrón </v>
      </c>
    </row>
    <row r="20" spans="1:3" ht="12.5" customHeight="1">
      <c r="A20" s="12" t="s">
        <v>455</v>
      </c>
      <c r="B20" s="12" t="str">
        <f t="shared" si="0"/>
        <v>9241</v>
      </c>
      <c r="C20" s="12" t="str">
        <f t="shared" si="1"/>
        <v>Participación Ciudadana</v>
      </c>
    </row>
    <row r="21" spans="1:3" ht="12.5" customHeight="1">
      <c r="A21" s="12" t="s">
        <v>456</v>
      </c>
      <c r="B21" s="12" t="str">
        <f t="shared" si="0"/>
        <v>9333</v>
      </c>
      <c r="C21" s="12" t="str">
        <f t="shared" si="1"/>
        <v>Patrimonio I.F.S. Area 03</v>
      </c>
    </row>
    <row r="22" spans="1:3" ht="12.5" customHeight="1">
      <c r="A22" s="12" t="s">
        <v>457</v>
      </c>
      <c r="B22" s="12" t="str">
        <f t="shared" si="0"/>
        <v>0111</v>
      </c>
      <c r="C22" s="12" t="str">
        <f t="shared" si="1"/>
        <v>Deuda Pública</v>
      </c>
    </row>
    <row r="23" spans="1:3" ht="12.5" customHeight="1">
      <c r="A23" s="12" t="s">
        <v>458</v>
      </c>
      <c r="B23" s="12" t="str">
        <f t="shared" si="0"/>
        <v>2411</v>
      </c>
      <c r="C23" s="12" t="str">
        <f t="shared" si="1"/>
        <v>Agencia de Innovación y Desarrollo Económico</v>
      </c>
    </row>
    <row r="24" spans="1:3" ht="12.5" customHeight="1">
      <c r="A24" s="12" t="s">
        <v>459</v>
      </c>
      <c r="B24" s="12" t="str">
        <f t="shared" si="0"/>
        <v>3121</v>
      </c>
      <c r="C24" s="12" t="str">
        <f t="shared" si="1"/>
        <v>Prevención y Salud Laboral</v>
      </c>
    </row>
    <row r="25" spans="1:3" ht="12.5" customHeight="1">
      <c r="A25" s="12" t="s">
        <v>460</v>
      </c>
      <c r="B25" s="12" t="str">
        <f t="shared" si="0"/>
        <v>4314</v>
      </c>
      <c r="C25" s="12" t="str">
        <f t="shared" si="1"/>
        <v xml:space="preserve">Fomento del Comercio </v>
      </c>
    </row>
    <row r="26" spans="1:3" ht="12.5" customHeight="1">
      <c r="A26" s="14" t="s">
        <v>461</v>
      </c>
      <c r="B26" s="12" t="str">
        <f t="shared" si="0"/>
        <v>9202</v>
      </c>
      <c r="C26" s="14" t="str">
        <f t="shared" si="1"/>
        <v>Gestión de Recursos Humanos</v>
      </c>
    </row>
    <row r="27" spans="1:3" s="11" customFormat="1" ht="12.5" customHeight="1">
      <c r="A27" s="14" t="s">
        <v>462</v>
      </c>
      <c r="B27" s="12" t="str">
        <f t="shared" si="0"/>
        <v>9208</v>
      </c>
      <c r="C27" s="14" t="str">
        <f t="shared" si="1"/>
        <v>Innovación y Formación Continua</v>
      </c>
    </row>
    <row r="28" spans="1:3" ht="12.5" customHeight="1">
      <c r="A28" s="12" t="s">
        <v>463</v>
      </c>
      <c r="B28" s="12" t="str">
        <f t="shared" si="0"/>
        <v>9209</v>
      </c>
      <c r="C28" s="12" t="str">
        <f t="shared" si="1"/>
        <v>Dirección del Área de Hacienda</v>
      </c>
    </row>
    <row r="29" spans="1:3" ht="12.5" customHeight="1">
      <c r="A29" s="16" t="s">
        <v>464</v>
      </c>
      <c r="B29" s="12" t="str">
        <f t="shared" si="0"/>
        <v>9291</v>
      </c>
      <c r="C29" s="16" t="str">
        <f t="shared" si="1"/>
        <v>Imprevistos y contingencias de ejecución</v>
      </c>
    </row>
    <row r="30" spans="1:3" ht="12.5" customHeight="1">
      <c r="A30" s="12" t="s">
        <v>465</v>
      </c>
      <c r="B30" s="12" t="str">
        <f t="shared" si="0"/>
        <v>9311</v>
      </c>
      <c r="C30" s="12" t="str">
        <f t="shared" si="1"/>
        <v>Planificación Económico-financiera</v>
      </c>
    </row>
    <row r="31" spans="1:3" ht="12.5" customHeight="1">
      <c r="A31" s="14" t="s">
        <v>466</v>
      </c>
      <c r="B31" s="12" t="str">
        <f t="shared" si="0"/>
        <v>9321</v>
      </c>
      <c r="C31" s="14" t="str">
        <f t="shared" si="1"/>
        <v>Gestión Ingresos e Inspección</v>
      </c>
    </row>
    <row r="32" spans="1:3" ht="12.5" customHeight="1">
      <c r="A32" s="12" t="s">
        <v>467</v>
      </c>
      <c r="B32" s="12" t="str">
        <f t="shared" si="0"/>
        <v>9331</v>
      </c>
      <c r="C32" s="12" t="str">
        <f t="shared" si="1"/>
        <v>Gestión del Patrimonio</v>
      </c>
    </row>
    <row r="33" spans="1:3" ht="12.5" customHeight="1">
      <c r="A33" s="12" t="s">
        <v>468</v>
      </c>
      <c r="B33" s="12" t="str">
        <f t="shared" ref="B33:B64" si="2">MID(A33,1,4)</f>
        <v>9341</v>
      </c>
      <c r="C33" s="12" t="str">
        <f t="shared" ref="C33:C67" si="3">MID(A33,6,80)</f>
        <v>Tesorería y Recaudación</v>
      </c>
    </row>
    <row r="34" spans="1:3" ht="12.5" customHeight="1">
      <c r="A34" s="12" t="s">
        <v>469</v>
      </c>
      <c r="B34" s="12" t="str">
        <f t="shared" si="2"/>
        <v>2315</v>
      </c>
      <c r="C34" s="12" t="str">
        <f t="shared" si="3"/>
        <v>Politicas de Igualdad e infancia</v>
      </c>
    </row>
    <row r="35" spans="1:3" ht="12.5" customHeight="1">
      <c r="A35" s="12" t="s">
        <v>470</v>
      </c>
      <c r="B35" s="12" t="str">
        <f t="shared" si="2"/>
        <v>3232</v>
      </c>
      <c r="C35" s="12" t="str">
        <f t="shared" si="3"/>
        <v>Conservación centros de educación infantil y primaria</v>
      </c>
    </row>
    <row r="36" spans="1:3" ht="12.5" customHeight="1">
      <c r="A36" s="12" t="s">
        <v>471</v>
      </c>
      <c r="B36" s="12" t="str">
        <f t="shared" si="2"/>
        <v>3202</v>
      </c>
      <c r="C36" s="12" t="str">
        <f t="shared" si="3"/>
        <v>Dirección del Área de Educación</v>
      </c>
    </row>
    <row r="37" spans="1:3" ht="12.5" customHeight="1">
      <c r="A37" s="12" t="s">
        <v>472</v>
      </c>
      <c r="B37" s="12" t="str">
        <f t="shared" si="2"/>
        <v>3231</v>
      </c>
      <c r="C37" s="12" t="str">
        <f t="shared" si="3"/>
        <v>Escuelas Infantiles</v>
      </c>
    </row>
    <row r="38" spans="1:3" ht="12.5" customHeight="1">
      <c r="A38" s="12" t="s">
        <v>473</v>
      </c>
      <c r="B38" s="12" t="str">
        <f t="shared" si="2"/>
        <v>3261</v>
      </c>
      <c r="C38" s="12" t="str">
        <f t="shared" si="3"/>
        <v>Servicios Complementarios Educación</v>
      </c>
    </row>
    <row r="39" spans="1:3" ht="12.5" customHeight="1">
      <c r="A39" s="12" t="s">
        <v>474</v>
      </c>
      <c r="B39" s="12" t="str">
        <f t="shared" si="2"/>
        <v>3321</v>
      </c>
      <c r="C39" s="12" t="str">
        <f t="shared" si="3"/>
        <v>Bibliotecas Públicas</v>
      </c>
    </row>
    <row r="40" spans="1:3" ht="12.5" customHeight="1">
      <c r="A40" s="12" t="s">
        <v>475</v>
      </c>
      <c r="B40" s="12" t="str">
        <f t="shared" si="2"/>
        <v>9334</v>
      </c>
      <c r="C40" s="12" t="str">
        <f t="shared" si="3"/>
        <v>Patrimonio I.F.S. Area 06</v>
      </c>
    </row>
    <row r="41" spans="1:3" ht="12.5" customHeight="1">
      <c r="A41" s="12" t="s">
        <v>476</v>
      </c>
      <c r="B41" s="12" t="str">
        <f t="shared" si="2"/>
        <v>1611</v>
      </c>
      <c r="C41" s="12" t="str">
        <f t="shared" si="3"/>
        <v>Control del Ciclo Integral del Agua</v>
      </c>
    </row>
    <row r="42" spans="1:3" ht="12.5" customHeight="1">
      <c r="A42" s="12" t="s">
        <v>477</v>
      </c>
      <c r="B42" s="12" t="str">
        <f t="shared" si="2"/>
        <v>1621</v>
      </c>
      <c r="C42" s="12" t="str">
        <f t="shared" si="3"/>
        <v>Servicio de Limpieza</v>
      </c>
    </row>
    <row r="43" spans="1:3" ht="12.5" customHeight="1">
      <c r="A43" s="14" t="s">
        <v>478</v>
      </c>
      <c r="B43" s="12" t="str">
        <f t="shared" si="2"/>
        <v>1623</v>
      </c>
      <c r="C43" s="14" t="str">
        <f t="shared" si="3"/>
        <v>Tratamiento de residuos</v>
      </c>
    </row>
    <row r="44" spans="1:3" ht="12.5" customHeight="1">
      <c r="A44" s="12" t="s">
        <v>479</v>
      </c>
      <c r="B44" s="12" t="str">
        <f t="shared" si="2"/>
        <v>1631</v>
      </c>
      <c r="C44" s="12" t="str">
        <f t="shared" si="3"/>
        <v>Limpieza viaria</v>
      </c>
    </row>
    <row r="45" spans="1:3" ht="12.5" customHeight="1">
      <c r="A45" s="12" t="s">
        <v>480</v>
      </c>
      <c r="B45" s="12" t="str">
        <f t="shared" si="2"/>
        <v>1701</v>
      </c>
      <c r="C45" s="12" t="str">
        <f t="shared" si="3"/>
        <v>Dirección del Área de M. Ambiente</v>
      </c>
    </row>
    <row r="46" spans="1:3" ht="12.5" customHeight="1">
      <c r="A46" s="12" t="s">
        <v>481</v>
      </c>
      <c r="B46" s="12" t="str">
        <f t="shared" si="2"/>
        <v>1711</v>
      </c>
      <c r="C46" s="12" t="str">
        <f t="shared" si="3"/>
        <v>Parques y Jardines</v>
      </c>
    </row>
    <row r="47" spans="1:3" ht="12.5" customHeight="1">
      <c r="A47" s="12" t="s">
        <v>482</v>
      </c>
      <c r="B47" s="12" t="str">
        <f t="shared" si="2"/>
        <v>1721</v>
      </c>
      <c r="C47" s="12" t="str">
        <f t="shared" si="3"/>
        <v>Protección del Medio Ambiente</v>
      </c>
    </row>
    <row r="48" spans="1:3" ht="12.5" customHeight="1">
      <c r="A48" s="14" t="s">
        <v>483</v>
      </c>
      <c r="B48" s="12" t="str">
        <f t="shared" si="2"/>
        <v>3111</v>
      </c>
      <c r="C48" s="14" t="str">
        <f t="shared" si="3"/>
        <v>Protección de la Salubridad Pública</v>
      </c>
    </row>
    <row r="49" spans="1:3" ht="12.5" customHeight="1">
      <c r="A49" s="14" t="s">
        <v>484</v>
      </c>
      <c r="B49" s="12" t="str">
        <f t="shared" si="2"/>
        <v>4312</v>
      </c>
      <c r="C49" s="14" t="str">
        <f t="shared" si="3"/>
        <v>Mercados, abastos y lonjas</v>
      </c>
    </row>
    <row r="50" spans="1:3" ht="12.5" customHeight="1">
      <c r="A50" s="12" t="s">
        <v>485</v>
      </c>
      <c r="B50" s="12" t="str">
        <f t="shared" si="2"/>
        <v>9335</v>
      </c>
      <c r="C50" s="12" t="str">
        <f t="shared" si="3"/>
        <v>Patrimonio I.F.S. Area 07</v>
      </c>
    </row>
    <row r="51" spans="1:3" ht="12.5" customHeight="1">
      <c r="A51" s="12" t="s">
        <v>486</v>
      </c>
      <c r="B51" s="12" t="str">
        <f t="shared" si="2"/>
        <v>1301</v>
      </c>
      <c r="C51" s="12" t="str">
        <f t="shared" si="3"/>
        <v>Dirección del Área de Seguridad</v>
      </c>
    </row>
    <row r="52" spans="1:3" ht="12.5" customHeight="1">
      <c r="A52" s="12" t="s">
        <v>487</v>
      </c>
      <c r="B52" s="12" t="str">
        <f t="shared" si="2"/>
        <v>1321</v>
      </c>
      <c r="C52" s="12" t="str">
        <f t="shared" si="3"/>
        <v>Policía Municipal</v>
      </c>
    </row>
    <row r="53" spans="1:3" ht="12.5" customHeight="1">
      <c r="A53" s="12" t="s">
        <v>488</v>
      </c>
      <c r="B53" s="12" t="str">
        <f t="shared" si="2"/>
        <v>1331</v>
      </c>
      <c r="C53" s="12" t="str">
        <f t="shared" si="3"/>
        <v>Ordenación del trafico y del estacionamiento</v>
      </c>
    </row>
    <row r="54" spans="1:3" ht="12.5" customHeight="1">
      <c r="A54" s="12" t="s">
        <v>489</v>
      </c>
      <c r="B54" s="12" t="str">
        <f t="shared" si="2"/>
        <v>1341</v>
      </c>
      <c r="C54" s="12" t="str">
        <f t="shared" si="3"/>
        <v>Movilidad</v>
      </c>
    </row>
    <row r="55" spans="1:3" ht="12.5" customHeight="1">
      <c r="A55" s="12" t="s">
        <v>490</v>
      </c>
      <c r="B55" s="12" t="str">
        <f t="shared" si="2"/>
        <v>1351</v>
      </c>
      <c r="C55" s="12" t="str">
        <f t="shared" si="3"/>
        <v>Protección Civil</v>
      </c>
    </row>
    <row r="56" spans="1:3" ht="12.5" customHeight="1">
      <c r="A56" s="12" t="s">
        <v>491</v>
      </c>
      <c r="B56" s="12" t="str">
        <f t="shared" si="2"/>
        <v>1361</v>
      </c>
      <c r="C56" s="12" t="str">
        <f t="shared" si="3"/>
        <v>Prevención y Extinción Incendios</v>
      </c>
    </row>
    <row r="57" spans="1:3" ht="12.5" customHeight="1">
      <c r="A57" s="12" t="s">
        <v>492</v>
      </c>
      <c r="B57" s="12" t="str">
        <f t="shared" si="2"/>
        <v>4411</v>
      </c>
      <c r="C57" s="12" t="str">
        <f t="shared" si="3"/>
        <v>Transporte colectivo urbano de viajeros</v>
      </c>
    </row>
    <row r="58" spans="1:3" ht="12.5" customHeight="1">
      <c r="A58" s="12" t="s">
        <v>493</v>
      </c>
      <c r="B58" s="12" t="str">
        <f t="shared" si="2"/>
        <v>9336</v>
      </c>
      <c r="C58" s="12" t="str">
        <f t="shared" si="3"/>
        <v>Patrimonio I.F.S. Area 08</v>
      </c>
    </row>
    <row r="59" spans="1:3" ht="12.5" customHeight="1">
      <c r="A59" s="14" t="s">
        <v>494</v>
      </c>
      <c r="B59" s="12" t="str">
        <f t="shared" si="2"/>
        <v>3301</v>
      </c>
      <c r="C59" s="14" t="str">
        <f t="shared" si="3"/>
        <v>Dirección del Área de Cultura</v>
      </c>
    </row>
    <row r="60" spans="1:3" ht="12.5" customHeight="1">
      <c r="A60" s="14" t="s">
        <v>495</v>
      </c>
      <c r="B60" s="12" t="str">
        <f t="shared" si="2"/>
        <v>3341</v>
      </c>
      <c r="C60" s="14" t="str">
        <f t="shared" si="3"/>
        <v>Coordinación de políticas culturales</v>
      </c>
    </row>
    <row r="61" spans="1:3" ht="12.5" customHeight="1">
      <c r="A61" s="12" t="s">
        <v>496</v>
      </c>
      <c r="B61" s="12" t="str">
        <f t="shared" si="2"/>
        <v>4321</v>
      </c>
      <c r="C61" s="12" t="str">
        <f t="shared" si="3"/>
        <v>Turismo</v>
      </c>
    </row>
    <row r="62" spans="1:3" ht="12.5" customHeight="1">
      <c r="A62" s="12" t="s">
        <v>497</v>
      </c>
      <c r="B62" s="12" t="str">
        <f t="shared" si="2"/>
        <v>9337</v>
      </c>
      <c r="C62" s="12" t="str">
        <f t="shared" si="3"/>
        <v>Patrimonio I.F.S. Area 09</v>
      </c>
    </row>
    <row r="63" spans="1:3" ht="12.5" customHeight="1">
      <c r="A63" s="12" t="s">
        <v>498</v>
      </c>
      <c r="B63" s="12" t="str">
        <f t="shared" si="2"/>
        <v>2311</v>
      </c>
      <c r="C63" s="12" t="str">
        <f t="shared" si="3"/>
        <v>Intervención social</v>
      </c>
    </row>
    <row r="64" spans="1:3" ht="12.5" customHeight="1">
      <c r="A64" s="12" t="s">
        <v>499</v>
      </c>
      <c r="B64" s="12" t="str">
        <f t="shared" si="2"/>
        <v>2312</v>
      </c>
      <c r="C64" s="12" t="str">
        <f t="shared" si="3"/>
        <v>Iniciativas sociales</v>
      </c>
    </row>
    <row r="65" spans="1:3" ht="12.5" customHeight="1">
      <c r="A65" s="12" t="s">
        <v>500</v>
      </c>
      <c r="B65" s="12" t="str">
        <f t="shared" ref="B65:B67" si="4">MID(A65,1,4)</f>
        <v>2313</v>
      </c>
      <c r="C65" s="12" t="str">
        <f t="shared" si="3"/>
        <v>Dirección del Área de Servicios Sociales</v>
      </c>
    </row>
    <row r="66" spans="1:3" ht="12.5" customHeight="1">
      <c r="A66" s="12" t="s">
        <v>501</v>
      </c>
      <c r="B66" s="12" t="str">
        <f t="shared" si="4"/>
        <v>2412</v>
      </c>
      <c r="C66" s="12" t="str">
        <f t="shared" si="3"/>
        <v>Formación para el Empleo</v>
      </c>
    </row>
    <row r="67" spans="1:3" ht="12.5" customHeight="1">
      <c r="A67" s="12" t="s">
        <v>502</v>
      </c>
      <c r="B67" s="12" t="str">
        <f t="shared" si="4"/>
        <v>9338</v>
      </c>
      <c r="C67" s="12" t="str">
        <f t="shared" si="3"/>
        <v>Patrimonio I.F.S. Area 10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</vt:lpstr>
      <vt:lpstr>Ejecución 1º trimestre</vt:lpstr>
      <vt:lpstr>Hoja1</vt:lpstr>
      <vt:lpstr>TD!Títulos_a_imprimir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2017-05-11T11:51:54Z</cp:lastPrinted>
  <dcterms:created xsi:type="dcterms:W3CDTF">2016-04-19T12:18:23Z</dcterms:created>
  <dcterms:modified xsi:type="dcterms:W3CDTF">2017-05-11T12:13:45Z</dcterms:modified>
</cp:coreProperties>
</file>