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Ayuntamiento\"/>
    </mc:Choice>
  </mc:AlternateContent>
  <bookViews>
    <workbookView xWindow="0" yWindow="30" windowWidth="7490" windowHeight="4140"/>
  </bookViews>
  <sheets>
    <sheet name="EJECUCIÓN INGRESOS 2º TRIMESTRE" sheetId="1" r:id="rId1"/>
    <sheet name="Hoja1" sheetId="2" r:id="rId2"/>
  </sheets>
  <definedNames>
    <definedName name="_xlnm._FilterDatabase" localSheetId="0" hidden="1">'EJECUCIÓN INGRESOS 2º TRIMESTRE'!$A$5:$P$159</definedName>
    <definedName name="_xlnm.Print_Titles" localSheetId="0">'EJECUCIÓN INGRESOS 2º TRIMESTRE'!$5:$5</definedName>
  </definedNames>
  <calcPr calcId="162913"/>
</workbook>
</file>

<file path=xl/calcChain.xml><?xml version="1.0" encoding="utf-8"?>
<calcChain xmlns="http://schemas.openxmlformats.org/spreadsheetml/2006/main">
  <c r="P119" i="1" l="1"/>
  <c r="P120" i="1"/>
  <c r="P121" i="1"/>
  <c r="P122" i="1"/>
  <c r="P123" i="1"/>
  <c r="P124" i="1"/>
  <c r="P125" i="1"/>
  <c r="P126" i="1"/>
  <c r="P127" i="1"/>
  <c r="P128" i="1"/>
  <c r="P154" i="1"/>
  <c r="P155" i="1"/>
  <c r="P156" i="1"/>
  <c r="P157" i="1"/>
  <c r="P158" i="1"/>
  <c r="P159" i="1"/>
  <c r="P160" i="1"/>
  <c r="N154" i="1"/>
  <c r="N155" i="1"/>
  <c r="N156" i="1"/>
  <c r="N157" i="1"/>
  <c r="N158" i="1"/>
  <c r="N159" i="1"/>
  <c r="N160" i="1"/>
  <c r="N161" i="1"/>
  <c r="N162" i="1"/>
  <c r="J154" i="1"/>
  <c r="J155" i="1"/>
  <c r="J156" i="1"/>
  <c r="J157" i="1"/>
  <c r="J158" i="1"/>
  <c r="J159" i="1"/>
  <c r="J160" i="1"/>
  <c r="J161" i="1"/>
  <c r="J162" i="1"/>
  <c r="F163" i="1" l="1"/>
  <c r="B157" i="1"/>
  <c r="C157" i="1"/>
  <c r="D157" i="1"/>
  <c r="P142" i="1"/>
  <c r="P143" i="1"/>
  <c r="P144" i="1"/>
  <c r="P145" i="1"/>
  <c r="P146" i="1"/>
  <c r="N141" i="1"/>
  <c r="N142" i="1"/>
  <c r="N143" i="1"/>
  <c r="N144" i="1"/>
  <c r="N145" i="1"/>
  <c r="N146" i="1"/>
  <c r="N147" i="1"/>
  <c r="J141" i="1"/>
  <c r="J142" i="1"/>
  <c r="J143" i="1"/>
  <c r="J144" i="1"/>
  <c r="J145" i="1"/>
  <c r="J146" i="1"/>
  <c r="J147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P161" i="1" l="1"/>
  <c r="P162" i="1"/>
  <c r="B154" i="1"/>
  <c r="C154" i="1"/>
  <c r="D154" i="1"/>
  <c r="B155" i="1"/>
  <c r="C155" i="1"/>
  <c r="D155" i="1"/>
  <c r="B156" i="1"/>
  <c r="C156" i="1"/>
  <c r="D156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P140" i="1"/>
  <c r="P141" i="1"/>
  <c r="P147" i="1"/>
  <c r="P148" i="1"/>
  <c r="P149" i="1"/>
  <c r="P150" i="1"/>
  <c r="N140" i="1"/>
  <c r="N148" i="1"/>
  <c r="N149" i="1"/>
  <c r="N150" i="1"/>
  <c r="J140" i="1"/>
  <c r="J148" i="1"/>
  <c r="J149" i="1"/>
  <c r="J150" i="1"/>
  <c r="J139" i="1"/>
  <c r="B140" i="1"/>
  <c r="C140" i="1"/>
  <c r="D140" i="1"/>
  <c r="B141" i="1"/>
  <c r="C141" i="1"/>
  <c r="D141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P131" i="1"/>
  <c r="P132" i="1"/>
  <c r="P133" i="1"/>
  <c r="P134" i="1"/>
  <c r="P135" i="1"/>
  <c r="P136" i="1"/>
  <c r="N131" i="1"/>
  <c r="N132" i="1"/>
  <c r="N133" i="1"/>
  <c r="N134" i="1"/>
  <c r="N135" i="1"/>
  <c r="N136" i="1"/>
  <c r="J131" i="1"/>
  <c r="J132" i="1"/>
  <c r="J133" i="1"/>
  <c r="J134" i="1"/>
  <c r="J135" i="1"/>
  <c r="J136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6" i="1"/>
  <c r="D127" i="1"/>
  <c r="D128" i="1"/>
  <c r="D129" i="1"/>
  <c r="D130" i="1"/>
  <c r="N153" i="1"/>
  <c r="N139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6" i="1"/>
  <c r="N127" i="1"/>
  <c r="N128" i="1"/>
  <c r="N129" i="1"/>
  <c r="N13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53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6" i="1"/>
  <c r="J127" i="1"/>
  <c r="J128" i="1"/>
  <c r="J129" i="1"/>
  <c r="J1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O163" i="1"/>
  <c r="M163" i="1"/>
  <c r="L163" i="1"/>
  <c r="K163" i="1"/>
  <c r="I163" i="1"/>
  <c r="H163" i="1"/>
  <c r="G163" i="1"/>
  <c r="G151" i="1"/>
  <c r="H151" i="1"/>
  <c r="I151" i="1"/>
  <c r="N151" i="1" s="1"/>
  <c r="F151" i="1"/>
  <c r="O137" i="1"/>
  <c r="L137" i="1"/>
  <c r="M137" i="1"/>
  <c r="K137" i="1"/>
  <c r="G137" i="1"/>
  <c r="H137" i="1"/>
  <c r="H165" i="1" s="1"/>
  <c r="I137" i="1"/>
  <c r="F137" i="1"/>
  <c r="F165" i="1" s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29" i="1"/>
  <c r="P130" i="1"/>
  <c r="P139" i="1"/>
  <c r="P153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6" i="1"/>
  <c r="C126" i="1"/>
  <c r="B127" i="1"/>
  <c r="C127" i="1"/>
  <c r="B128" i="1"/>
  <c r="C128" i="1"/>
  <c r="B129" i="1"/>
  <c r="C129" i="1"/>
  <c r="B130" i="1"/>
  <c r="C130" i="1"/>
  <c r="B139" i="1"/>
  <c r="C139" i="1"/>
  <c r="D139" i="1"/>
  <c r="B153" i="1"/>
  <c r="C153" i="1"/>
  <c r="D153" i="1"/>
  <c r="C6" i="1"/>
  <c r="B6" i="1"/>
  <c r="K165" i="1" l="1"/>
  <c r="O165" i="1"/>
  <c r="N137" i="1"/>
  <c r="G165" i="1"/>
  <c r="I165" i="1"/>
  <c r="J165" i="1" s="1"/>
  <c r="L165" i="1"/>
  <c r="M165" i="1"/>
  <c r="P163" i="1"/>
  <c r="P151" i="1"/>
  <c r="N163" i="1"/>
  <c r="J137" i="1"/>
  <c r="J151" i="1"/>
  <c r="J163" i="1"/>
  <c r="P6" i="1"/>
  <c r="N165" i="1" l="1"/>
  <c r="P137" i="1"/>
  <c r="P165" i="1" s="1"/>
</calcChain>
</file>

<file path=xl/sharedStrings.xml><?xml version="1.0" encoding="utf-8"?>
<sst xmlns="http://schemas.openxmlformats.org/spreadsheetml/2006/main" count="329" uniqueCount="329">
  <si>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</si>
  <si>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</si>
  <si>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</si>
  <si>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</si>
  <si>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</si>
  <si>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</si>
  <si>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</si>
  <si>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</si>
  <si>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</si>
  <si>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</si>
  <si>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</si>
  <si>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</si>
  <si>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</si>
  <si>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</si>
  <si>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</si>
  <si>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</si>
  <si>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11200</t>
  </si>
  <si>
    <t>11300</t>
  </si>
  <si>
    <t>11500</t>
  </si>
  <si>
    <t>11600</t>
  </si>
  <si>
    <t>13000</t>
  </si>
  <si>
    <t>21000</t>
  </si>
  <si>
    <t>22000</t>
  </si>
  <si>
    <t>22001</t>
  </si>
  <si>
    <t>22003</t>
  </si>
  <si>
    <t>22004</t>
  </si>
  <si>
    <t>22006</t>
  </si>
  <si>
    <t>29000</t>
  </si>
  <si>
    <t>30200</t>
  </si>
  <si>
    <t>31900</t>
  </si>
  <si>
    <t>32100</t>
  </si>
  <si>
    <t>32300</t>
  </si>
  <si>
    <t>32500</t>
  </si>
  <si>
    <t>32600</t>
  </si>
  <si>
    <t>32900</t>
  </si>
  <si>
    <t>32901</t>
  </si>
  <si>
    <t>32902</t>
  </si>
  <si>
    <t>32903</t>
  </si>
  <si>
    <t>32904</t>
  </si>
  <si>
    <t>33000</t>
  </si>
  <si>
    <t>33100</t>
  </si>
  <si>
    <t>33400</t>
  </si>
  <si>
    <t>33501</t>
  </si>
  <si>
    <t>33502</t>
  </si>
  <si>
    <t>33503</t>
  </si>
  <si>
    <t>33504</t>
  </si>
  <si>
    <t>33505</t>
  </si>
  <si>
    <t>33800</t>
  </si>
  <si>
    <t>34200</t>
  </si>
  <si>
    <t>34201</t>
  </si>
  <si>
    <t>34901</t>
  </si>
  <si>
    <t>34902</t>
  </si>
  <si>
    <t>34903</t>
  </si>
  <si>
    <t>34904</t>
  </si>
  <si>
    <t>35100</t>
  </si>
  <si>
    <t>36002</t>
  </si>
  <si>
    <t>36003</t>
  </si>
  <si>
    <t>36004</t>
  </si>
  <si>
    <t>36005</t>
  </si>
  <si>
    <t>36006</t>
  </si>
  <si>
    <t>36007</t>
  </si>
  <si>
    <t>36009</t>
  </si>
  <si>
    <t>38900</t>
  </si>
  <si>
    <t>38901</t>
  </si>
  <si>
    <t>39101</t>
  </si>
  <si>
    <t>39110</t>
  </si>
  <si>
    <t>39120</t>
  </si>
  <si>
    <t>39200</t>
  </si>
  <si>
    <t>39210</t>
  </si>
  <si>
    <t>39211</t>
  </si>
  <si>
    <t>39300</t>
  </si>
  <si>
    <t>39800</t>
  </si>
  <si>
    <t>39900</t>
  </si>
  <si>
    <t>39902</t>
  </si>
  <si>
    <t>39903</t>
  </si>
  <si>
    <t>39906</t>
  </si>
  <si>
    <t>39907</t>
  </si>
  <si>
    <t>39908</t>
  </si>
  <si>
    <t>42010</t>
  </si>
  <si>
    <t>42090</t>
  </si>
  <si>
    <t>45002</t>
  </si>
  <si>
    <t>45003</t>
  </si>
  <si>
    <t>45004</t>
  </si>
  <si>
    <t>45005</t>
  </si>
  <si>
    <t>45006</t>
  </si>
  <si>
    <t>45007</t>
  </si>
  <si>
    <t>45008</t>
  </si>
  <si>
    <t>45009</t>
  </si>
  <si>
    <t>45010</t>
  </si>
  <si>
    <t>45011</t>
  </si>
  <si>
    <t>45016</t>
  </si>
  <si>
    <t>45017</t>
  </si>
  <si>
    <t>45018</t>
  </si>
  <si>
    <t>45060</t>
  </si>
  <si>
    <t>45081</t>
  </si>
  <si>
    <t>45082</t>
  </si>
  <si>
    <t>45083</t>
  </si>
  <si>
    <t>45084</t>
  </si>
  <si>
    <t>45085</t>
  </si>
  <si>
    <t>45087</t>
  </si>
  <si>
    <t>45088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</si>
  <si>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</si>
  <si>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</si>
  <si>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</si>
  <si>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</si>
  <si>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</si>
  <si>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</si>
  <si>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</si>
  <si>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</si>
  <si>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45113</t>
  </si>
  <si>
    <t>45114</t>
  </si>
  <si>
    <t>45115</t>
  </si>
  <si>
    <t>45128</t>
  </si>
  <si>
    <t>46100</t>
  </si>
  <si>
    <t>46607</t>
  </si>
  <si>
    <t>47002</t>
  </si>
  <si>
    <t>49012</t>
  </si>
  <si>
    <t>49700</t>
  </si>
  <si>
    <t>49706</t>
  </si>
  <si>
    <t>52000</t>
  </si>
  <si>
    <t>53400</t>
  </si>
  <si>
    <t>54100</t>
  </si>
  <si>
    <t>54101</t>
  </si>
  <si>
    <t>55000</t>
  </si>
  <si>
    <t>55001</t>
  </si>
  <si>
    <t>55003</t>
  </si>
  <si>
    <t>55004</t>
  </si>
  <si>
    <t>55400</t>
  </si>
  <si>
    <t>59901</t>
  </si>
  <si>
    <t>60301</t>
  </si>
  <si>
    <t>Patrimonio público del suelo.</t>
  </si>
  <si>
    <t>60900</t>
  </si>
  <si>
    <t>Otros terrenos.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</si>
  <si>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</si>
  <si>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</si>
  <si>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</si>
  <si>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</si>
  <si>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</si>
  <si>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</si>
  <si>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</si>
  <si>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</si>
  <si>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</si>
  <si>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</si>
  <si>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</si>
  <si>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</si>
  <si>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</si>
  <si>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</si>
  <si>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</si>
  <si>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</si>
  <si>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</si>
  <si>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</si>
  <si>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</si>
  <si>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45129</t>
  </si>
  <si>
    <t>46300</t>
  </si>
  <si>
    <t>79702</t>
  </si>
  <si>
    <t>R2 CITIES (REHABILIT.Bº CUATRO DE MARZO)</t>
  </si>
  <si>
    <t>87000</t>
  </si>
  <si>
    <t>Para gastos generales.</t>
  </si>
  <si>
    <t>45116</t>
  </si>
  <si>
    <t>45117</t>
  </si>
  <si>
    <t>45118</t>
  </si>
  <si>
    <t>49705</t>
  </si>
  <si>
    <t>75081</t>
  </si>
  <si>
    <t>SUBV.INFRAEST.PUNTOS RECARGA VEHÍCULOS ELÉCTRICOS</t>
  </si>
  <si>
    <t>79700</t>
  </si>
  <si>
    <t>Total operaciones corrientes</t>
  </si>
  <si>
    <t>Total operaciones de capital</t>
  </si>
  <si>
    <t>Total operaciones financieras</t>
  </si>
  <si>
    <t>TOTALES</t>
  </si>
  <si>
    <t>45131</t>
  </si>
  <si>
    <t>49013</t>
  </si>
  <si>
    <t>49707</t>
  </si>
  <si>
    <t>49708</t>
  </si>
  <si>
    <t>49709</t>
  </si>
  <si>
    <t>55005</t>
  </si>
  <si>
    <t>FONDOS EUROPEOS PROY.COMMONENERGY (APORT.CONSORCIO VAL)</t>
  </si>
  <si>
    <t>91300</t>
  </si>
  <si>
    <t>Préstam recibidos a l/p de entes de fuera del sector público</t>
  </si>
  <si>
    <t>34906</t>
  </si>
  <si>
    <t>53700</t>
  </si>
  <si>
    <t>Cesión Impuestos sobre la Renta de las Personas Físicas.</t>
  </si>
  <si>
    <t>Impto sobre Bienes Inmuebles. Bienes Inmueb de Nat Rústica</t>
  </si>
  <si>
    <t>I.B.I. Urbana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</si>
  <si>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</si>
  <si>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</si>
  <si>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</si>
  <si>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</si>
  <si>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</si>
  <si>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</si>
  <si>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</si>
  <si>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</si>
  <si>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</si>
  <si>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</si>
  <si>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</si>
  <si>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</si>
  <si>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</si>
  <si>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</si>
  <si>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</si>
  <si>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</si>
  <si>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</si>
  <si>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</si>
  <si>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</si>
  <si>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</si>
  <si>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</si>
  <si>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</si>
  <si>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</si>
  <si>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apertura de calas y zanjas.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</si>
  <si>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</si>
  <si>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</si>
  <si>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</si>
  <si>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</si>
  <si>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</si>
  <si>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</si>
  <si>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</si>
  <si>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</si>
  <si>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Actividades en centros cívicos</t>
  </si>
  <si>
    <t>Libros, fotocopias, cartografía...</t>
  </si>
  <si>
    <t>Celebración matrimonios civiles</t>
  </si>
  <si>
    <t>ESCENARIOS Y GRADAS</t>
  </si>
  <si>
    <t>REPARACIÓN ACERAS CON SALFALTO FUNDIDO</t>
  </si>
  <si>
    <t>C. Especiales establecimiento o ampliación de servicios.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</si>
  <si>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</si>
  <si>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</si>
  <si>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</si>
  <si>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</si>
  <si>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</si>
  <si>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COMPENSACIÓN EMISIONES CO2</t>
  </si>
  <si>
    <t>LIQUIDACION MATERIAL ALMACEN ASVA</t>
  </si>
  <si>
    <t>Otros reintegros de operaciones corrientes.</t>
  </si>
  <si>
    <t>REGULARIZ.TRIBUNAL DE CUENTAS NÓMINAS 2012.</t>
  </si>
  <si>
    <t>Multas por infracciones ordenanzas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</si>
  <si>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</si>
  <si>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</si>
  <si>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</si>
  <si>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</si>
  <si>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</si>
  <si>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</si>
  <si>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Indemnizaciones de seguros de no vida.</t>
  </si>
  <si>
    <t>Otros ingresos diversos.</t>
  </si>
  <si>
    <t>Ingresos Centro de Formación</t>
  </si>
  <si>
    <t>Recursos eventuales.</t>
  </si>
  <si>
    <t>COMPENSACIÓN GASTOS DE NÓMINA</t>
  </si>
  <si>
    <t>Compensación por gastos de luz concesionario de La Cúpula</t>
  </si>
  <si>
    <t>Ingresos del Centro Mpal. de Acústica</t>
  </si>
  <si>
    <t>Fondo Complementario de Financiación.</t>
  </si>
  <si>
    <t>Subvención para el transporte público</t>
  </si>
  <si>
    <t>Junta CyL: Ayuda a domicilio</t>
  </si>
  <si>
    <t>Junta CyL: Teleasistencia</t>
  </si>
  <si>
    <t>Junta CyL: Equipos de acción social básica</t>
  </si>
  <si>
    <t>Junta CyL: Apoyo a familias</t>
  </si>
  <si>
    <t>JUNTA C-L: APOYO A INMIGRANTES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</si>
  <si>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</si>
  <si>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</si>
  <si>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</si>
  <si>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</si>
  <si>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</si>
  <si>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</si>
  <si>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Subvención Junta CyL: Atención a la Dependencia (EPAP)</t>
  </si>
  <si>
    <t>Junta CyL: cursos de formación a cuidadores</t>
  </si>
  <si>
    <t>Junta CyL: prevención drogodependencia</t>
  </si>
  <si>
    <t>Junta CyL: comedor transeuntes</t>
  </si>
  <si>
    <t>Subv. Junta Castilla y León: Centros de Personas Mayore</t>
  </si>
  <si>
    <t>Junta CyL: Fondo particip.tributos Comunidad (condic.)</t>
  </si>
  <si>
    <t>Junta CyL: Fondo particip.tributos Comunidad (incondic.)</t>
  </si>
  <si>
    <t>Plan de Formación Continua</t>
  </si>
  <si>
    <t>Junta CyL: estancias temporales centro de integración</t>
  </si>
  <si>
    <t>Gerencia Servicios Sociales: Renta garantizada de ciudadanía</t>
  </si>
  <si>
    <t>Proyecto europeo PACT: programa EASY-PACT</t>
  </si>
  <si>
    <t>ECYL: programa mixto F. y E. Rehab. espacios naturales</t>
  </si>
  <si>
    <t>ECYL: programa mixto: F.y E. Pintura</t>
  </si>
  <si>
    <t>ECYL: programa mixto: F. y E. Viveros y jardines</t>
  </si>
  <si>
    <t>ECYL: programa mixto: Carpintería y mueble</t>
  </si>
  <si>
    <t>ECYL: programa mixto F. y E. Atención sociosanitaria</t>
  </si>
  <si>
    <t>ECYL: programa mixto F. y E. Turismo</t>
  </si>
  <si>
    <t>ECYL: Curso fod: ""trabajos de carpintería y mueble""</t>
  </si>
  <si>
    <t>ECYL: Servicios a la comunidad</t>
  </si>
  <si>
    <t>ECYL: Prog. mixto f y e: ""pintura""</t>
  </si>
  <si>
    <t>Subvención ECYL E.T. Jardines</t>
  </si>
  <si>
    <t>Subvención ECYL E.T. reformas y edificaciones</t>
  </si>
  <si>
    <t>ECYL: programa mixto F.E. Valladolid Social Duplo</t>
  </si>
  <si>
    <t>ECYL: programa mixto F.E. carpintería Duplo</t>
  </si>
  <si>
    <t>ECYL: programa mixto F.E. Barrio España</t>
  </si>
  <si>
    <t>ECYL.- CONTRAT.DESEMPLEADOS (VENTEL 2014)</t>
  </si>
  <si>
    <t>ECYL.- CONTRAT.PERCEPT.RENTA GARANTIZ.DE CIUDADANÍA</t>
  </si>
  <si>
    <t>CURSO PLAN FOD 144/FOD/47/2016</t>
  </si>
  <si>
    <t>Aportación de la Diputación Provincial</t>
  </si>
  <si>
    <t>MANCOMUNIDAD MPAL.TIERRAS DE VALLADOLID</t>
  </si>
  <si>
    <t>FEMP.- PROGRAMA EDUCACIÓN SALUD</t>
  </si>
  <si>
    <t>EUROPAC: Convenio servicio comedor social</t>
  </si>
  <si>
    <t>FEDER.- PROYECTO CENCYL</t>
  </si>
  <si>
    <t>PROYECTO CAMPUS 21 (FONDOS EUROPEOS)</t>
  </si>
  <si>
    <t>STORM CLOUD.- Nube Cerbernética</t>
  </si>
  <si>
    <t>COMMONNERGY</t>
  </si>
  <si>
    <t>ERASMUS PLUS: programa CARESS</t>
  </si>
  <si>
    <t>Proyecto REMOURBAN</t>
  </si>
  <si>
    <t>Proyecto IN LIFE</t>
  </si>
  <si>
    <t>Proyecto TT BIGA DATA</t>
  </si>
  <si>
    <t>Intereses de cuentas corrientes</t>
  </si>
  <si>
    <t>De soc y entidades dependientes de las entidades locales.</t>
  </si>
  <si>
    <t>De empresas privadas.</t>
  </si>
  <si>
    <t>Arrendamientos de fincas urbanas.</t>
  </si>
  <si>
    <t>Arrendamiento de la Cúpula del Milenio</t>
  </si>
  <si>
    <t>Concesiones admtivas con contraprestación periódica</t>
  </si>
  <si>
    <t>Canon del agua y alcantarillado</t>
  </si>
  <si>
    <t>Canon depuración</t>
  </si>
  <si>
    <t>Abastecimiento y depuración de agua pueblos del alfoz</t>
  </si>
  <si>
    <t>Depuración aguas de municipios de Alfoz</t>
  </si>
  <si>
    <t>Producto de explotaciones forestales.</t>
  </si>
  <si>
    <t>Ingresos por publicidad en vallas y marquesinas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</si>
  <si>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</si>
  <si>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</si>
  <si>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</si>
  <si>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</si>
  <si>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</si>
  <si>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</si>
  <si>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76700</t>
  </si>
  <si>
    <t>INGRESOS POR LIQUIDACIÓN CONSORCIO MERCADO DEL VAL</t>
  </si>
  <si>
    <t>87010</t>
  </si>
  <si>
    <t>Para gastos con financiación afectada.</t>
  </si>
  <si>
    <t>42191</t>
  </si>
  <si>
    <t>INE. ACTUALIZACION CENSO ELECTORAL</t>
  </si>
  <si>
    <t>45130</t>
  </si>
  <si>
    <t>ECYL.- SUBV.CONTRATACIÓN AGENTES DE IGUALDAD</t>
  </si>
  <si>
    <t>75086</t>
  </si>
  <si>
    <t>SUBV.JCYL.- REHABILITACIÓN VIVIENDAS CALLE ZORZAL</t>
  </si>
  <si>
    <t>79703</t>
  </si>
  <si>
    <t>PROYECTO EUROPEO URBAN GREEN UP</t>
  </si>
  <si>
    <t>86000</t>
  </si>
  <si>
    <t>Enajenación de acciones y participaciones de fuera del secto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</si>
</sst>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11" fillId="3" borderId="0" applyNumberFormat="0" applyBorder="0" applyAlignment="0" applyProtection="0"/>
    <xf numFmtId="0" fontId="2" fillId="0" borderId="0"/>
    <xf numFmtId="0" fontId="10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21" fontId="8" fillId="0" borderId="0" xfId="0" applyNumberFormat="1" applyFont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wrapText="1"/>
    </xf>
    <xf numFmtId="1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 applyProtection="1"/>
    <xf numFmtId="10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4" fontId="6" fillId="0" borderId="0" xfId="3" applyNumberFormat="1" applyFont="1"/>
    <xf numFmtId="1" fontId="6" fillId="0" borderId="0" xfId="2" applyNumberFormat="1" applyFont="1"/>
    <xf numFmtId="1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  <xf numFmtId="4" fontId="6" fillId="0" borderId="0" xfId="7" applyNumberFormat="1" applyFont="1"/>
  </cellXfs>
  <cellStyles count="8">
    <cellStyle name="Buena" xfId="4"/>
    <cellStyle name="Normal" xfId="0" builtinId="0"/>
    <cellStyle name="Normal_EJECUCIÓN INGRESOS" xfId="1"/>
    <cellStyle name="Normal_EJECUCIÓN INGRESOS 2º TRIMESTRE" xfId="2"/>
    <cellStyle name="Normal_EJECUCIÓN INGRESOS 2º TRIMESTRE_1" xfId="3"/>
    <cellStyle name="Normal_EJECUCIÓN INGRESOS 2º TRIMESTRE_2" xfId="5"/>
    <cellStyle name="Normal_EJECUCIÓN INGRESOS 2º TRIMESTRE_3" xfId="7"/>
    <cellStyle name="Título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abSelected="1" view="pageLayout" zoomScaleNormal="85" workbookViewId="0"/>
  </sheetViews>
  <sheetFormatPr baseColWidth="10" defaultColWidth="11.3984375" defaultRowHeight="13" x14ac:dyDescent="0.3"/>
  <cols>
    <col min="1" max="1" width="11.0976562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2017</v>
      </c>
      <c r="G2" s="11"/>
    </row>
    <row r="3" spans="1:16" x14ac:dyDescent="0.3">
      <c r="A3" s="12" t="s">
        <v>147</v>
      </c>
      <c r="B3" s="12"/>
      <c r="C3" s="12"/>
      <c r="D3" s="12"/>
      <c r="F3" s="13">
        <v>43008</v>
      </c>
      <c r="G3" s="14"/>
    </row>
    <row r="5" spans="1:16" s="17" customFormat="1" ht="36" customHeight="1" x14ac:dyDescent="0.3">
      <c r="A5" s="15" t="s">
        <v>2</v>
      </c>
      <c r="B5" s="15" t="s">
        <v>148</v>
      </c>
      <c r="C5" s="15" t="s">
        <v>149</v>
      </c>
      <c r="D5" s="15" t="s">
        <v>150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4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5" t="s">
        <v>180</v>
      </c>
      <c r="F6" s="26">
        <v>6938000</v>
      </c>
      <c r="G6" s="26">
        <v>0</v>
      </c>
      <c r="H6" s="26">
        <v>6938000</v>
      </c>
      <c r="I6" s="26">
        <v>5456114.5099999998</v>
      </c>
      <c r="J6" s="18">
        <f>IF(H6=0," ",I6/H6)</f>
        <v>0.78641027817814924</v>
      </c>
      <c r="K6" s="26">
        <v>5495337.9500000002</v>
      </c>
      <c r="L6" s="26">
        <v>39223.440000000002</v>
      </c>
      <c r="M6" s="26">
        <v>5456114.5099999998</v>
      </c>
      <c r="N6" s="18">
        <f>IF(I6=0," ",M6/I6)</f>
        <v>1</v>
      </c>
      <c r="O6" s="26">
        <v>0</v>
      </c>
      <c r="P6" s="19">
        <f>I6-H6</f>
        <v>-1481885.4900000002</v>
      </c>
    </row>
    <row r="7" spans="1:16" x14ac:dyDescent="0.3">
      <c r="A7" s="24" t="s">
        <v>16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5" t="s">
        <v>181</v>
      </c>
      <c r="F7" s="26">
        <v>163000</v>
      </c>
      <c r="G7" s="26">
        <v>0</v>
      </c>
      <c r="H7" s="26">
        <v>163000</v>
      </c>
      <c r="I7" s="26">
        <v>343946.03</v>
      </c>
      <c r="J7" s="18">
        <f t="shared" ref="J7:J70" si="3">IF(H7=0," ",I7/H7)</f>
        <v>2.1100983435582825</v>
      </c>
      <c r="K7" s="26">
        <v>290951.11</v>
      </c>
      <c r="L7" s="26">
        <v>2570.8000000000002</v>
      </c>
      <c r="M7" s="26">
        <v>288380.31</v>
      </c>
      <c r="N7" s="18">
        <f t="shared" ref="N7:N70" si="4">IF(I7=0," ",M7/I7)</f>
        <v>0.83844639811658817</v>
      </c>
      <c r="O7" s="26">
        <v>55565.72</v>
      </c>
      <c r="P7" s="19">
        <f t="shared" ref="P7:P70" si="5">I7-H7</f>
        <v>180946.03000000003</v>
      </c>
    </row>
    <row r="8" spans="1:16" x14ac:dyDescent="0.3">
      <c r="A8" s="24" t="s">
        <v>17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5" t="s">
        <v>182</v>
      </c>
      <c r="F8" s="26">
        <v>70600000</v>
      </c>
      <c r="G8" s="26">
        <v>0</v>
      </c>
      <c r="H8" s="26">
        <v>70600000</v>
      </c>
      <c r="I8" s="26">
        <v>70088197.189999998</v>
      </c>
      <c r="J8" s="18">
        <f t="shared" si="3"/>
        <v>0.99275066841359771</v>
      </c>
      <c r="K8" s="26">
        <v>64814524.229999997</v>
      </c>
      <c r="L8" s="26">
        <v>28386.62</v>
      </c>
      <c r="M8" s="26">
        <v>64786137.609999999</v>
      </c>
      <c r="N8" s="18">
        <f t="shared" si="4"/>
        <v>0.92435160565441843</v>
      </c>
      <c r="O8" s="26">
        <v>5302059.58</v>
      </c>
      <c r="P8" s="19">
        <f t="shared" si="5"/>
        <v>-511802.81000000238</v>
      </c>
    </row>
    <row r="9" spans="1:16" x14ac:dyDescent="0.3">
      <c r="A9" s="24" t="s">
        <v>18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5" t="s">
        <v>183</v>
      </c>
      <c r="F9" s="26">
        <v>16850000</v>
      </c>
      <c r="G9" s="26">
        <v>0</v>
      </c>
      <c r="H9" s="26">
        <v>16850000</v>
      </c>
      <c r="I9" s="26">
        <v>15482055.83</v>
      </c>
      <c r="J9" s="18">
        <f t="shared" si="3"/>
        <v>0.91881636973293768</v>
      </c>
      <c r="K9" s="26">
        <v>13928815.17</v>
      </c>
      <c r="L9" s="26">
        <v>307512.87</v>
      </c>
      <c r="M9" s="26">
        <v>13621302.300000001</v>
      </c>
      <c r="N9" s="18">
        <f t="shared" si="4"/>
        <v>0.87981224519327939</v>
      </c>
      <c r="O9" s="26">
        <v>1860753.53</v>
      </c>
      <c r="P9" s="19">
        <f t="shared" si="5"/>
        <v>-1367944.17</v>
      </c>
    </row>
    <row r="10" spans="1:16" x14ac:dyDescent="0.3">
      <c r="A10" s="24" t="s">
        <v>19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5" t="s">
        <v>184</v>
      </c>
      <c r="F10" s="26">
        <v>6000000</v>
      </c>
      <c r="G10" s="26">
        <v>0</v>
      </c>
      <c r="H10" s="26">
        <v>6000000</v>
      </c>
      <c r="I10" s="26">
        <v>5179334.93</v>
      </c>
      <c r="J10" s="18">
        <f t="shared" si="3"/>
        <v>0.86322248833333326</v>
      </c>
      <c r="K10" s="26">
        <v>4916019.74</v>
      </c>
      <c r="L10" s="26">
        <v>17457.93</v>
      </c>
      <c r="M10" s="26">
        <v>4898561.8099999996</v>
      </c>
      <c r="N10" s="18">
        <f t="shared" si="4"/>
        <v>0.94578973482218887</v>
      </c>
      <c r="O10" s="26">
        <v>280773.12</v>
      </c>
      <c r="P10" s="19">
        <f t="shared" si="5"/>
        <v>-820665.0700000003</v>
      </c>
    </row>
    <row r="11" spans="1:16" x14ac:dyDescent="0.3">
      <c r="A11" s="24" t="s">
        <v>20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5" t="s">
        <v>185</v>
      </c>
      <c r="F11" s="26">
        <v>11500000</v>
      </c>
      <c r="G11" s="26">
        <v>0</v>
      </c>
      <c r="H11" s="26">
        <v>11500000</v>
      </c>
      <c r="I11" s="26">
        <v>10669254.300000001</v>
      </c>
      <c r="J11" s="18">
        <f t="shared" si="3"/>
        <v>0.92776124347826094</v>
      </c>
      <c r="K11" s="26">
        <v>1486978.4</v>
      </c>
      <c r="L11" s="26">
        <v>31515.41</v>
      </c>
      <c r="M11" s="26">
        <v>1455462.99</v>
      </c>
      <c r="N11" s="18">
        <f t="shared" si="4"/>
        <v>0.1364165619334802</v>
      </c>
      <c r="O11" s="26">
        <v>9213791.3100000005</v>
      </c>
      <c r="P11" s="19">
        <f t="shared" si="5"/>
        <v>-830745.69999999925</v>
      </c>
    </row>
    <row r="12" spans="1:16" x14ac:dyDescent="0.3">
      <c r="A12" s="24" t="s">
        <v>21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5" t="s">
        <v>186</v>
      </c>
      <c r="F12" s="26">
        <v>4915000</v>
      </c>
      <c r="G12" s="26">
        <v>0</v>
      </c>
      <c r="H12" s="26">
        <v>4915000</v>
      </c>
      <c r="I12" s="26">
        <v>4002788.37</v>
      </c>
      <c r="J12" s="18">
        <f t="shared" si="3"/>
        <v>0.81440251678535103</v>
      </c>
      <c r="K12" s="26">
        <v>4114716.51</v>
      </c>
      <c r="L12" s="26">
        <v>111928.14</v>
      </c>
      <c r="M12" s="26">
        <v>4002788.37</v>
      </c>
      <c r="N12" s="18">
        <f t="shared" si="4"/>
        <v>1</v>
      </c>
      <c r="O12" s="26">
        <v>0</v>
      </c>
      <c r="P12" s="19">
        <f t="shared" si="5"/>
        <v>-912211.62999999989</v>
      </c>
    </row>
    <row r="13" spans="1:16" x14ac:dyDescent="0.3">
      <c r="A13" s="24" t="s">
        <v>22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5" t="s">
        <v>187</v>
      </c>
      <c r="F13" s="26">
        <v>78930</v>
      </c>
      <c r="G13" s="26">
        <v>0</v>
      </c>
      <c r="H13" s="26">
        <v>78930</v>
      </c>
      <c r="I13" s="26">
        <v>55787.86</v>
      </c>
      <c r="J13" s="18">
        <f t="shared" si="3"/>
        <v>0.70680172304573674</v>
      </c>
      <c r="K13" s="26">
        <v>59452.05</v>
      </c>
      <c r="L13" s="26">
        <v>3664.19</v>
      </c>
      <c r="M13" s="26">
        <v>55787.86</v>
      </c>
      <c r="N13" s="18">
        <f t="shared" si="4"/>
        <v>1</v>
      </c>
      <c r="O13" s="26">
        <v>0</v>
      </c>
      <c r="P13" s="19">
        <f t="shared" si="5"/>
        <v>-23142.14</v>
      </c>
    </row>
    <row r="14" spans="1:16" x14ac:dyDescent="0.3">
      <c r="A14" s="24" t="s">
        <v>23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5" t="s">
        <v>188</v>
      </c>
      <c r="F14" s="26">
        <v>26660</v>
      </c>
      <c r="G14" s="26">
        <v>0</v>
      </c>
      <c r="H14" s="26">
        <v>26660</v>
      </c>
      <c r="I14" s="26">
        <v>22539.24</v>
      </c>
      <c r="J14" s="18">
        <f t="shared" si="3"/>
        <v>0.84543285821455372</v>
      </c>
      <c r="K14" s="26">
        <v>22539.24</v>
      </c>
      <c r="L14" s="26">
        <v>0</v>
      </c>
      <c r="M14" s="26">
        <v>22539.24</v>
      </c>
      <c r="N14" s="18">
        <f t="shared" si="4"/>
        <v>1</v>
      </c>
      <c r="O14" s="26">
        <v>0</v>
      </c>
      <c r="P14" s="19">
        <f t="shared" si="5"/>
        <v>-4120.7599999999984</v>
      </c>
    </row>
    <row r="15" spans="1:16" x14ac:dyDescent="0.3">
      <c r="A15" s="24" t="s">
        <v>24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5" t="s">
        <v>189</v>
      </c>
      <c r="F15" s="26">
        <v>631580</v>
      </c>
      <c r="G15" s="26">
        <v>0</v>
      </c>
      <c r="H15" s="26">
        <v>631580</v>
      </c>
      <c r="I15" s="26">
        <v>532555.99</v>
      </c>
      <c r="J15" s="18">
        <f t="shared" si="3"/>
        <v>0.84321224547959084</v>
      </c>
      <c r="K15" s="26">
        <v>532555.99</v>
      </c>
      <c r="L15" s="26">
        <v>0</v>
      </c>
      <c r="M15" s="26">
        <v>532555.99</v>
      </c>
      <c r="N15" s="18">
        <f t="shared" si="4"/>
        <v>1</v>
      </c>
      <c r="O15" s="26">
        <v>0</v>
      </c>
      <c r="P15" s="19">
        <f t="shared" si="5"/>
        <v>-99024.010000000009</v>
      </c>
    </row>
    <row r="16" spans="1:16" x14ac:dyDescent="0.3">
      <c r="A16" s="24" t="s">
        <v>25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5" t="s">
        <v>190</v>
      </c>
      <c r="F16" s="26">
        <v>1246200</v>
      </c>
      <c r="G16" s="26">
        <v>0</v>
      </c>
      <c r="H16" s="26">
        <v>1246200</v>
      </c>
      <c r="I16" s="26">
        <v>1052945.03</v>
      </c>
      <c r="J16" s="18">
        <f t="shared" si="3"/>
        <v>0.84492459476809501</v>
      </c>
      <c r="K16" s="26">
        <v>1055349.1100000001</v>
      </c>
      <c r="L16" s="26">
        <v>2404.08</v>
      </c>
      <c r="M16" s="26">
        <v>1052945.03</v>
      </c>
      <c r="N16" s="18">
        <f t="shared" si="4"/>
        <v>1</v>
      </c>
      <c r="O16" s="26">
        <v>0</v>
      </c>
      <c r="P16" s="19">
        <f t="shared" si="5"/>
        <v>-193254.96999999997</v>
      </c>
    </row>
    <row r="17" spans="1:16" x14ac:dyDescent="0.3">
      <c r="A17" s="24" t="s">
        <v>26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5" t="s">
        <v>191</v>
      </c>
      <c r="F17" s="26">
        <v>1820</v>
      </c>
      <c r="G17" s="26">
        <v>0</v>
      </c>
      <c r="H17" s="26">
        <v>1820</v>
      </c>
      <c r="I17" s="26">
        <v>1475.55</v>
      </c>
      <c r="J17" s="18">
        <f t="shared" si="3"/>
        <v>0.8107417582417582</v>
      </c>
      <c r="K17" s="26">
        <v>1475.55</v>
      </c>
      <c r="L17" s="26">
        <v>0</v>
      </c>
      <c r="M17" s="26">
        <v>1475.55</v>
      </c>
      <c r="N17" s="18">
        <f t="shared" si="4"/>
        <v>1</v>
      </c>
      <c r="O17" s="26">
        <v>0</v>
      </c>
      <c r="P17" s="19">
        <f t="shared" si="5"/>
        <v>-344.45000000000005</v>
      </c>
    </row>
    <row r="18" spans="1:16" x14ac:dyDescent="0.3">
      <c r="A18" s="24" t="s">
        <v>27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5" t="s">
        <v>192</v>
      </c>
      <c r="F18" s="26">
        <v>2600000</v>
      </c>
      <c r="G18" s="26">
        <v>0</v>
      </c>
      <c r="H18" s="26">
        <v>2600000</v>
      </c>
      <c r="I18" s="26">
        <v>3628220.52</v>
      </c>
      <c r="J18" s="18">
        <f t="shared" si="3"/>
        <v>1.3954694307692308</v>
      </c>
      <c r="K18" s="26">
        <v>3469520.8</v>
      </c>
      <c r="L18" s="26">
        <v>433811.29</v>
      </c>
      <c r="M18" s="26">
        <v>3035709.51</v>
      </c>
      <c r="N18" s="18">
        <f t="shared" si="4"/>
        <v>0.8366937713036251</v>
      </c>
      <c r="O18" s="26">
        <v>592511.01</v>
      </c>
      <c r="P18" s="19">
        <f t="shared" si="5"/>
        <v>1028220.52</v>
      </c>
    </row>
    <row r="19" spans="1:16" x14ac:dyDescent="0.3">
      <c r="A19" s="24" t="s">
        <v>28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5" t="s">
        <v>193</v>
      </c>
      <c r="F19" s="26">
        <v>0</v>
      </c>
      <c r="G19" s="26">
        <v>0</v>
      </c>
      <c r="H19" s="26">
        <v>0</v>
      </c>
      <c r="I19" s="26">
        <v>14782.44</v>
      </c>
      <c r="J19" s="18" t="str">
        <f t="shared" si="3"/>
        <v xml:space="preserve"> </v>
      </c>
      <c r="K19" s="26">
        <v>13427</v>
      </c>
      <c r="L19" s="26">
        <v>2263.56</v>
      </c>
      <c r="M19" s="26">
        <v>11163.44</v>
      </c>
      <c r="N19" s="18">
        <f t="shared" si="4"/>
        <v>0.75518250031794476</v>
      </c>
      <c r="O19" s="26">
        <v>3619</v>
      </c>
      <c r="P19" s="19">
        <f t="shared" si="5"/>
        <v>14782.44</v>
      </c>
    </row>
    <row r="20" spans="1:16" x14ac:dyDescent="0.3">
      <c r="A20" s="24" t="s">
        <v>29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5" t="s">
        <v>194</v>
      </c>
      <c r="F20" s="26">
        <v>40000</v>
      </c>
      <c r="G20" s="26">
        <v>0</v>
      </c>
      <c r="H20" s="26">
        <v>40000</v>
      </c>
      <c r="I20" s="26">
        <v>32911.03</v>
      </c>
      <c r="J20" s="18">
        <f t="shared" si="3"/>
        <v>0.82277574999999992</v>
      </c>
      <c r="K20" s="26">
        <v>15791.94</v>
      </c>
      <c r="L20" s="26">
        <v>226.88</v>
      </c>
      <c r="M20" s="26">
        <v>15565.06</v>
      </c>
      <c r="N20" s="18">
        <f t="shared" si="4"/>
        <v>0.47294356937476584</v>
      </c>
      <c r="O20" s="26">
        <v>17345.97</v>
      </c>
      <c r="P20" s="19">
        <f t="shared" si="5"/>
        <v>-7088.9700000000012</v>
      </c>
    </row>
    <row r="21" spans="1:16" x14ac:dyDescent="0.3">
      <c r="A21" s="24" t="s">
        <v>30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5" t="s">
        <v>195</v>
      </c>
      <c r="F21" s="26">
        <v>1700000</v>
      </c>
      <c r="G21" s="26">
        <v>0</v>
      </c>
      <c r="H21" s="26">
        <v>1700000</v>
      </c>
      <c r="I21" s="26">
        <v>1740824.53</v>
      </c>
      <c r="J21" s="18">
        <f t="shared" si="3"/>
        <v>1.0240144294117648</v>
      </c>
      <c r="K21" s="26">
        <v>1738200.71</v>
      </c>
      <c r="L21" s="26">
        <v>3475.36</v>
      </c>
      <c r="M21" s="26">
        <v>1734725.35</v>
      </c>
      <c r="N21" s="18">
        <f t="shared" si="4"/>
        <v>0.99649638438860921</v>
      </c>
      <c r="O21" s="26">
        <v>6099.18</v>
      </c>
      <c r="P21" s="19">
        <f t="shared" si="5"/>
        <v>40824.530000000028</v>
      </c>
    </row>
    <row r="22" spans="1:16" x14ac:dyDescent="0.3">
      <c r="A22" s="24" t="s">
        <v>31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5" t="s">
        <v>196</v>
      </c>
      <c r="F22" s="26">
        <v>220000</v>
      </c>
      <c r="G22" s="26">
        <v>0</v>
      </c>
      <c r="H22" s="26">
        <v>220000</v>
      </c>
      <c r="I22" s="26">
        <v>170045.59</v>
      </c>
      <c r="J22" s="18">
        <f t="shared" si="3"/>
        <v>0.77293449999999997</v>
      </c>
      <c r="K22" s="26">
        <v>170738.06</v>
      </c>
      <c r="L22" s="26">
        <v>5742.96</v>
      </c>
      <c r="M22" s="26">
        <v>164995.1</v>
      </c>
      <c r="N22" s="18">
        <f t="shared" si="4"/>
        <v>0.9702992003497416</v>
      </c>
      <c r="O22" s="26">
        <v>5050.49</v>
      </c>
      <c r="P22" s="19">
        <f t="shared" si="5"/>
        <v>-49954.41</v>
      </c>
    </row>
    <row r="23" spans="1:16" x14ac:dyDescent="0.3">
      <c r="A23" s="24" t="s">
        <v>32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5" t="s">
        <v>197</v>
      </c>
      <c r="F23" s="26">
        <v>150000</v>
      </c>
      <c r="G23" s="26">
        <v>0</v>
      </c>
      <c r="H23" s="26">
        <v>150000</v>
      </c>
      <c r="I23" s="26">
        <v>116706.05</v>
      </c>
      <c r="J23" s="18">
        <f t="shared" si="3"/>
        <v>0.77804033333333333</v>
      </c>
      <c r="K23" s="26">
        <v>100328.89</v>
      </c>
      <c r="L23" s="26">
        <v>1242.99</v>
      </c>
      <c r="M23" s="26">
        <v>99085.9</v>
      </c>
      <c r="N23" s="18">
        <f t="shared" si="4"/>
        <v>0.84902110901705607</v>
      </c>
      <c r="O23" s="26">
        <v>17620.150000000001</v>
      </c>
      <c r="P23" s="19">
        <f t="shared" si="5"/>
        <v>-33293.949999999997</v>
      </c>
    </row>
    <row r="24" spans="1:16" x14ac:dyDescent="0.3">
      <c r="A24" s="24" t="s">
        <v>33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5" t="s">
        <v>198</v>
      </c>
      <c r="F24" s="26">
        <v>280000</v>
      </c>
      <c r="G24" s="26">
        <v>0</v>
      </c>
      <c r="H24" s="26">
        <v>280000</v>
      </c>
      <c r="I24" s="26">
        <v>190096.56</v>
      </c>
      <c r="J24" s="18">
        <f t="shared" si="3"/>
        <v>0.67891628571428575</v>
      </c>
      <c r="K24" s="26">
        <v>178828.06</v>
      </c>
      <c r="L24" s="26">
        <v>1336.19</v>
      </c>
      <c r="M24" s="26">
        <v>177491.87</v>
      </c>
      <c r="N24" s="18">
        <f t="shared" si="4"/>
        <v>0.93369322411725908</v>
      </c>
      <c r="O24" s="26">
        <v>12604.69</v>
      </c>
      <c r="P24" s="19">
        <f t="shared" si="5"/>
        <v>-89903.44</v>
      </c>
    </row>
    <row r="25" spans="1:16" x14ac:dyDescent="0.3">
      <c r="A25" s="24" t="s">
        <v>34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5" t="s">
        <v>199</v>
      </c>
      <c r="F25" s="26">
        <v>2500</v>
      </c>
      <c r="G25" s="26">
        <v>0</v>
      </c>
      <c r="H25" s="26">
        <v>2500</v>
      </c>
      <c r="I25" s="26">
        <v>10495.16</v>
      </c>
      <c r="J25" s="18">
        <f t="shared" si="3"/>
        <v>4.1980639999999996</v>
      </c>
      <c r="K25" s="26">
        <v>10523.59</v>
      </c>
      <c r="L25" s="26">
        <v>28.43</v>
      </c>
      <c r="M25" s="26">
        <v>10495.16</v>
      </c>
      <c r="N25" s="18">
        <f t="shared" si="4"/>
        <v>1</v>
      </c>
      <c r="O25" s="26">
        <v>0</v>
      </c>
      <c r="P25" s="19">
        <f t="shared" si="5"/>
        <v>7995.16</v>
      </c>
    </row>
    <row r="26" spans="1:16" x14ac:dyDescent="0.3">
      <c r="A26" s="24" t="s">
        <v>35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5" t="s">
        <v>200</v>
      </c>
      <c r="F26" s="26">
        <v>800000</v>
      </c>
      <c r="G26" s="26">
        <v>0</v>
      </c>
      <c r="H26" s="26">
        <v>800000</v>
      </c>
      <c r="I26" s="26">
        <v>234878.27</v>
      </c>
      <c r="J26" s="18">
        <f t="shared" si="3"/>
        <v>0.29359783750000001</v>
      </c>
      <c r="K26" s="26">
        <v>203348.62</v>
      </c>
      <c r="L26" s="26">
        <v>0</v>
      </c>
      <c r="M26" s="26">
        <v>203348.62</v>
      </c>
      <c r="N26" s="18">
        <f t="shared" si="4"/>
        <v>0.86576174117767468</v>
      </c>
      <c r="O26" s="26">
        <v>31529.65</v>
      </c>
      <c r="P26" s="19">
        <f t="shared" si="5"/>
        <v>-565121.73</v>
      </c>
    </row>
    <row r="27" spans="1:16" x14ac:dyDescent="0.3">
      <c r="A27" s="24" t="s">
        <v>36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5" t="s">
        <v>201</v>
      </c>
      <c r="F27" s="26">
        <v>10000</v>
      </c>
      <c r="G27" s="26">
        <v>0</v>
      </c>
      <c r="H27" s="26">
        <v>10000</v>
      </c>
      <c r="I27" s="26">
        <v>9170.43</v>
      </c>
      <c r="J27" s="18">
        <f t="shared" si="3"/>
        <v>0.91704300000000005</v>
      </c>
      <c r="K27" s="26">
        <v>6297.48</v>
      </c>
      <c r="L27" s="26">
        <v>125.85</v>
      </c>
      <c r="M27" s="26">
        <v>6171.63</v>
      </c>
      <c r="N27" s="18">
        <f t="shared" si="4"/>
        <v>0.67299243328829728</v>
      </c>
      <c r="O27" s="26">
        <v>2998.8</v>
      </c>
      <c r="P27" s="19">
        <f t="shared" si="5"/>
        <v>-829.56999999999971</v>
      </c>
    </row>
    <row r="28" spans="1:16" x14ac:dyDescent="0.3">
      <c r="A28" s="24" t="s">
        <v>37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5" t="s">
        <v>202</v>
      </c>
      <c r="F28" s="26">
        <v>15000</v>
      </c>
      <c r="G28" s="26">
        <v>0</v>
      </c>
      <c r="H28" s="26">
        <v>15000</v>
      </c>
      <c r="I28" s="26">
        <v>6288.74</v>
      </c>
      <c r="J28" s="18">
        <f t="shared" si="3"/>
        <v>0.41924933333333331</v>
      </c>
      <c r="K28" s="26">
        <v>1833.09</v>
      </c>
      <c r="L28" s="26">
        <v>0</v>
      </c>
      <c r="M28" s="26">
        <v>1833.09</v>
      </c>
      <c r="N28" s="18">
        <f t="shared" si="4"/>
        <v>0.29148764299366803</v>
      </c>
      <c r="O28" s="26">
        <v>4455.6499999999996</v>
      </c>
      <c r="P28" s="19">
        <f t="shared" si="5"/>
        <v>-8711.26</v>
      </c>
    </row>
    <row r="29" spans="1:16" x14ac:dyDescent="0.3">
      <c r="A29" s="24" t="s">
        <v>38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5" t="s">
        <v>203</v>
      </c>
      <c r="F29" s="26">
        <v>0</v>
      </c>
      <c r="G29" s="26">
        <v>0</v>
      </c>
      <c r="H29" s="26">
        <v>0</v>
      </c>
      <c r="I29" s="26">
        <v>4186.59</v>
      </c>
      <c r="J29" s="18" t="str">
        <f t="shared" si="3"/>
        <v xml:space="preserve"> </v>
      </c>
      <c r="K29" s="26">
        <v>3580.4</v>
      </c>
      <c r="L29" s="26">
        <v>0</v>
      </c>
      <c r="M29" s="26">
        <v>3580.4</v>
      </c>
      <c r="N29" s="18">
        <f t="shared" si="4"/>
        <v>0.85520674343558833</v>
      </c>
      <c r="O29" s="26">
        <v>606.19000000000005</v>
      </c>
      <c r="P29" s="19">
        <f t="shared" si="5"/>
        <v>4186.59</v>
      </c>
    </row>
    <row r="30" spans="1:16" x14ac:dyDescent="0.3">
      <c r="A30" s="24" t="s">
        <v>39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5" t="s">
        <v>204</v>
      </c>
      <c r="F30" s="26">
        <v>4500000</v>
      </c>
      <c r="G30" s="26">
        <v>0</v>
      </c>
      <c r="H30" s="26">
        <v>4500000</v>
      </c>
      <c r="I30" s="26">
        <v>3068952.16</v>
      </c>
      <c r="J30" s="18">
        <f t="shared" si="3"/>
        <v>0.68198936888888895</v>
      </c>
      <c r="K30" s="26">
        <v>3069843.59</v>
      </c>
      <c r="L30" s="26">
        <v>891.43</v>
      </c>
      <c r="M30" s="26">
        <v>3068952.16</v>
      </c>
      <c r="N30" s="18">
        <f t="shared" si="4"/>
        <v>1</v>
      </c>
      <c r="O30" s="26">
        <v>0</v>
      </c>
      <c r="P30" s="19">
        <f t="shared" si="5"/>
        <v>-1431047.8399999999</v>
      </c>
    </row>
    <row r="31" spans="1:16" x14ac:dyDescent="0.3">
      <c r="A31" s="24" t="s">
        <v>40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5" t="s">
        <v>205</v>
      </c>
      <c r="F31" s="26">
        <v>1600000</v>
      </c>
      <c r="G31" s="26">
        <v>0</v>
      </c>
      <c r="H31" s="26">
        <v>1600000</v>
      </c>
      <c r="I31" s="26">
        <v>1534851.17</v>
      </c>
      <c r="J31" s="18">
        <f t="shared" si="3"/>
        <v>0.95928198124999997</v>
      </c>
      <c r="K31" s="26">
        <v>83062.94</v>
      </c>
      <c r="L31" s="26">
        <v>579.23</v>
      </c>
      <c r="M31" s="26">
        <v>82483.710000000006</v>
      </c>
      <c r="N31" s="18">
        <f t="shared" si="4"/>
        <v>5.3740526516326666E-2</v>
      </c>
      <c r="O31" s="26">
        <v>1452367.46</v>
      </c>
      <c r="P31" s="19">
        <f t="shared" si="5"/>
        <v>-65148.830000000075</v>
      </c>
    </row>
    <row r="32" spans="1:16" x14ac:dyDescent="0.3">
      <c r="A32" s="24" t="s">
        <v>41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5" t="s">
        <v>206</v>
      </c>
      <c r="F32" s="26">
        <v>20000</v>
      </c>
      <c r="G32" s="26">
        <v>0</v>
      </c>
      <c r="H32" s="26">
        <v>20000</v>
      </c>
      <c r="I32" s="26">
        <v>13029.59</v>
      </c>
      <c r="J32" s="18">
        <f t="shared" si="3"/>
        <v>0.65147949999999999</v>
      </c>
      <c r="K32" s="26">
        <v>13318.81</v>
      </c>
      <c r="L32" s="26">
        <v>289.22000000000003</v>
      </c>
      <c r="M32" s="26">
        <v>13029.59</v>
      </c>
      <c r="N32" s="18">
        <f t="shared" si="4"/>
        <v>1</v>
      </c>
      <c r="O32" s="26">
        <v>0</v>
      </c>
      <c r="P32" s="19">
        <f t="shared" si="5"/>
        <v>-6970.41</v>
      </c>
    </row>
    <row r="33" spans="1:16" x14ac:dyDescent="0.3">
      <c r="A33" s="24" t="s">
        <v>42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5" t="s">
        <v>207</v>
      </c>
      <c r="F33" s="26">
        <v>900000</v>
      </c>
      <c r="G33" s="26">
        <v>0</v>
      </c>
      <c r="H33" s="26">
        <v>900000</v>
      </c>
      <c r="I33" s="26">
        <v>796610.65</v>
      </c>
      <c r="J33" s="18">
        <f t="shared" si="3"/>
        <v>0.8851229444444445</v>
      </c>
      <c r="K33" s="26">
        <v>778068.44</v>
      </c>
      <c r="L33" s="26">
        <v>1194.8</v>
      </c>
      <c r="M33" s="26">
        <v>776873.64</v>
      </c>
      <c r="N33" s="18">
        <f t="shared" si="4"/>
        <v>0.97522376834906743</v>
      </c>
      <c r="O33" s="26">
        <v>19737.009999999998</v>
      </c>
      <c r="P33" s="19">
        <f t="shared" si="5"/>
        <v>-103389.34999999998</v>
      </c>
    </row>
    <row r="34" spans="1:16" x14ac:dyDescent="0.3">
      <c r="A34" s="24" t="s">
        <v>43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5" t="s">
        <v>208</v>
      </c>
      <c r="F34" s="26">
        <v>80000</v>
      </c>
      <c r="G34" s="26">
        <v>0</v>
      </c>
      <c r="H34" s="26">
        <v>80000</v>
      </c>
      <c r="I34" s="26">
        <v>56876.22</v>
      </c>
      <c r="J34" s="18">
        <f t="shared" si="3"/>
        <v>0.71095275000000002</v>
      </c>
      <c r="K34" s="26">
        <v>3799.68</v>
      </c>
      <c r="L34" s="26">
        <v>0</v>
      </c>
      <c r="M34" s="26">
        <v>3799.68</v>
      </c>
      <c r="N34" s="18">
        <f t="shared" si="4"/>
        <v>6.6806127411420793E-2</v>
      </c>
      <c r="O34" s="26">
        <v>53076.54</v>
      </c>
      <c r="P34" s="19">
        <f t="shared" si="5"/>
        <v>-23123.78</v>
      </c>
    </row>
    <row r="35" spans="1:16" x14ac:dyDescent="0.3">
      <c r="A35" s="24" t="s">
        <v>44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5" t="s">
        <v>209</v>
      </c>
      <c r="F35" s="26">
        <v>500000</v>
      </c>
      <c r="G35" s="26">
        <v>0</v>
      </c>
      <c r="H35" s="26">
        <v>500000</v>
      </c>
      <c r="I35" s="26">
        <v>285491.93</v>
      </c>
      <c r="J35" s="18">
        <f t="shared" si="3"/>
        <v>0.57098386000000001</v>
      </c>
      <c r="K35" s="26">
        <v>162971.82999999999</v>
      </c>
      <c r="L35" s="26">
        <v>233.43</v>
      </c>
      <c r="M35" s="26">
        <v>162738.4</v>
      </c>
      <c r="N35" s="18">
        <f t="shared" si="4"/>
        <v>0.57002802145755926</v>
      </c>
      <c r="O35" s="26">
        <v>122753.53</v>
      </c>
      <c r="P35" s="19">
        <f t="shared" si="5"/>
        <v>-214508.07</v>
      </c>
    </row>
    <row r="36" spans="1:16" x14ac:dyDescent="0.3">
      <c r="A36" s="24" t="s">
        <v>45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5" t="s">
        <v>210</v>
      </c>
      <c r="F36" s="26">
        <v>4550000</v>
      </c>
      <c r="G36" s="26">
        <v>0</v>
      </c>
      <c r="H36" s="26">
        <v>4550000</v>
      </c>
      <c r="I36" s="26">
        <v>3361640.15</v>
      </c>
      <c r="J36" s="18">
        <f t="shared" si="3"/>
        <v>0.73882201098901101</v>
      </c>
      <c r="K36" s="26">
        <v>2803392.45</v>
      </c>
      <c r="L36" s="26">
        <v>32429.29</v>
      </c>
      <c r="M36" s="26">
        <v>2770963.16</v>
      </c>
      <c r="N36" s="18">
        <f t="shared" si="4"/>
        <v>0.82428904830875493</v>
      </c>
      <c r="O36" s="26">
        <v>590676.99</v>
      </c>
      <c r="P36" s="19">
        <f t="shared" si="5"/>
        <v>-1188359.8500000001</v>
      </c>
    </row>
    <row r="37" spans="1:16" x14ac:dyDescent="0.3">
      <c r="A37" s="24" t="s">
        <v>46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5" t="s">
        <v>211</v>
      </c>
      <c r="F37" s="26">
        <v>600000</v>
      </c>
      <c r="G37" s="26">
        <v>0</v>
      </c>
      <c r="H37" s="26">
        <v>600000</v>
      </c>
      <c r="I37" s="26">
        <v>197634.98</v>
      </c>
      <c r="J37" s="18">
        <f t="shared" si="3"/>
        <v>0.32939163333333338</v>
      </c>
      <c r="K37" s="26">
        <v>161217.03</v>
      </c>
      <c r="L37" s="26">
        <v>1390.98</v>
      </c>
      <c r="M37" s="26">
        <v>159826.04999999999</v>
      </c>
      <c r="N37" s="18">
        <f t="shared" si="4"/>
        <v>0.8086931270972374</v>
      </c>
      <c r="O37" s="26">
        <v>37808.93</v>
      </c>
      <c r="P37" s="19">
        <f t="shared" si="5"/>
        <v>-402365.02</v>
      </c>
    </row>
    <row r="38" spans="1:16" x14ac:dyDescent="0.3">
      <c r="A38" s="24" t="s">
        <v>47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5" t="s">
        <v>212</v>
      </c>
      <c r="F38" s="26">
        <v>1100000</v>
      </c>
      <c r="G38" s="26">
        <v>0</v>
      </c>
      <c r="H38" s="26">
        <v>1100000</v>
      </c>
      <c r="I38" s="26">
        <v>615235.43999999994</v>
      </c>
      <c r="J38" s="18">
        <f t="shared" si="3"/>
        <v>0.55930494545454545</v>
      </c>
      <c r="K38" s="26">
        <v>615235.43999999994</v>
      </c>
      <c r="L38" s="26">
        <v>0</v>
      </c>
      <c r="M38" s="26">
        <v>615235.43999999994</v>
      </c>
      <c r="N38" s="18">
        <f t="shared" si="4"/>
        <v>1</v>
      </c>
      <c r="O38" s="26">
        <v>0</v>
      </c>
      <c r="P38" s="19">
        <f t="shared" si="5"/>
        <v>-484764.56000000006</v>
      </c>
    </row>
    <row r="39" spans="1:16" x14ac:dyDescent="0.3">
      <c r="A39" s="24" t="s">
        <v>48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5" t="s">
        <v>213</v>
      </c>
      <c r="F39" s="26">
        <v>54000</v>
      </c>
      <c r="G39" s="26">
        <v>0</v>
      </c>
      <c r="H39" s="26">
        <v>54000</v>
      </c>
      <c r="I39" s="26">
        <v>-116</v>
      </c>
      <c r="J39" s="18">
        <f t="shared" si="3"/>
        <v>-2.1481481481481482E-3</v>
      </c>
      <c r="K39" s="26">
        <v>41</v>
      </c>
      <c r="L39" s="26">
        <v>157</v>
      </c>
      <c r="M39" s="26">
        <v>-116</v>
      </c>
      <c r="N39" s="18">
        <f t="shared" si="4"/>
        <v>1</v>
      </c>
      <c r="O39" s="26">
        <v>0</v>
      </c>
      <c r="P39" s="19">
        <f t="shared" si="5"/>
        <v>-54116</v>
      </c>
    </row>
    <row r="40" spans="1:16" x14ac:dyDescent="0.3">
      <c r="A40" s="24" t="s">
        <v>49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5" t="s">
        <v>214</v>
      </c>
      <c r="F40" s="26">
        <v>1109000</v>
      </c>
      <c r="G40" s="26">
        <v>0</v>
      </c>
      <c r="H40" s="26">
        <v>1109000</v>
      </c>
      <c r="I40" s="26">
        <v>643675.77</v>
      </c>
      <c r="J40" s="18">
        <f t="shared" si="3"/>
        <v>0.58041097385031559</v>
      </c>
      <c r="K40" s="26">
        <v>643675.77</v>
      </c>
      <c r="L40" s="26">
        <v>0</v>
      </c>
      <c r="M40" s="26">
        <v>643675.77</v>
      </c>
      <c r="N40" s="18">
        <f t="shared" si="4"/>
        <v>1</v>
      </c>
      <c r="O40" s="26">
        <v>0</v>
      </c>
      <c r="P40" s="19">
        <f t="shared" si="5"/>
        <v>-465324.23</v>
      </c>
    </row>
    <row r="41" spans="1:16" x14ac:dyDescent="0.3">
      <c r="A41" s="24" t="s">
        <v>50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5" t="s">
        <v>215</v>
      </c>
      <c r="F41" s="26">
        <v>20000</v>
      </c>
      <c r="G41" s="26">
        <v>0</v>
      </c>
      <c r="H41" s="26">
        <v>20000</v>
      </c>
      <c r="I41" s="26">
        <v>10516.53</v>
      </c>
      <c r="J41" s="18">
        <f t="shared" si="3"/>
        <v>0.52582650000000009</v>
      </c>
      <c r="K41" s="26">
        <v>10516.53</v>
      </c>
      <c r="L41" s="26">
        <v>0</v>
      </c>
      <c r="M41" s="26">
        <v>10516.53</v>
      </c>
      <c r="N41" s="18">
        <f t="shared" si="4"/>
        <v>1</v>
      </c>
      <c r="O41" s="26">
        <v>0</v>
      </c>
      <c r="P41" s="19">
        <f t="shared" si="5"/>
        <v>-9483.4699999999993</v>
      </c>
    </row>
    <row r="42" spans="1:16" x14ac:dyDescent="0.3">
      <c r="A42" s="24" t="s">
        <v>51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5" t="s">
        <v>216</v>
      </c>
      <c r="F42" s="26">
        <v>20000</v>
      </c>
      <c r="G42" s="26">
        <v>0</v>
      </c>
      <c r="H42" s="26">
        <v>20000</v>
      </c>
      <c r="I42" s="26">
        <v>14176.63</v>
      </c>
      <c r="J42" s="18">
        <f t="shared" si="3"/>
        <v>0.70883149999999995</v>
      </c>
      <c r="K42" s="26">
        <v>13751.47</v>
      </c>
      <c r="L42" s="26">
        <v>45.66</v>
      </c>
      <c r="M42" s="26">
        <v>13705.81</v>
      </c>
      <c r="N42" s="18">
        <f t="shared" si="4"/>
        <v>0.96678900415684121</v>
      </c>
      <c r="O42" s="26">
        <v>470.82</v>
      </c>
      <c r="P42" s="19">
        <f t="shared" si="5"/>
        <v>-5823.3700000000008</v>
      </c>
    </row>
    <row r="43" spans="1:16" x14ac:dyDescent="0.3">
      <c r="A43" s="24" t="s">
        <v>52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5" t="s">
        <v>217</v>
      </c>
      <c r="F43" s="26">
        <v>15000</v>
      </c>
      <c r="G43" s="26">
        <v>0</v>
      </c>
      <c r="H43" s="26">
        <v>15000</v>
      </c>
      <c r="I43" s="26">
        <v>11983.47</v>
      </c>
      <c r="J43" s="18">
        <f t="shared" si="3"/>
        <v>0.798898</v>
      </c>
      <c r="K43" s="26">
        <v>11983.47</v>
      </c>
      <c r="L43" s="26">
        <v>0</v>
      </c>
      <c r="M43" s="26">
        <v>11983.47</v>
      </c>
      <c r="N43" s="18">
        <f t="shared" si="4"/>
        <v>1</v>
      </c>
      <c r="O43" s="26">
        <v>0</v>
      </c>
      <c r="P43" s="19">
        <f t="shared" si="5"/>
        <v>-3016.5300000000007</v>
      </c>
    </row>
    <row r="44" spans="1:16" x14ac:dyDescent="0.3">
      <c r="A44" s="24" t="s">
        <v>53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5" t="s">
        <v>218</v>
      </c>
      <c r="F44" s="26">
        <v>0</v>
      </c>
      <c r="G44" s="26">
        <v>0</v>
      </c>
      <c r="H44" s="26">
        <v>0</v>
      </c>
      <c r="I44" s="26">
        <v>859.48</v>
      </c>
      <c r="J44" s="18" t="str">
        <f t="shared" si="3"/>
        <v xml:space="preserve"> </v>
      </c>
      <c r="K44" s="26">
        <v>603.29</v>
      </c>
      <c r="L44" s="26">
        <v>165.29</v>
      </c>
      <c r="M44" s="26">
        <v>438</v>
      </c>
      <c r="N44" s="18">
        <f t="shared" si="4"/>
        <v>0.50961046213989858</v>
      </c>
      <c r="O44" s="26">
        <v>421.48</v>
      </c>
      <c r="P44" s="19">
        <f t="shared" si="5"/>
        <v>859.48</v>
      </c>
    </row>
    <row r="45" spans="1:16" x14ac:dyDescent="0.3">
      <c r="A45" s="24" t="s">
        <v>178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5" t="s">
        <v>219</v>
      </c>
      <c r="F45" s="26">
        <v>0</v>
      </c>
      <c r="G45" s="26">
        <v>0</v>
      </c>
      <c r="H45" s="26">
        <v>0</v>
      </c>
      <c r="I45" s="26">
        <v>1720.08</v>
      </c>
      <c r="J45" s="18" t="str">
        <f t="shared" si="3"/>
        <v xml:space="preserve"> </v>
      </c>
      <c r="K45" s="26">
        <v>1720.08</v>
      </c>
      <c r="L45" s="26">
        <v>0</v>
      </c>
      <c r="M45" s="26">
        <v>1720.08</v>
      </c>
      <c r="N45" s="18">
        <f t="shared" si="4"/>
        <v>1</v>
      </c>
      <c r="O45" s="26">
        <v>0</v>
      </c>
      <c r="P45" s="19">
        <f t="shared" si="5"/>
        <v>1720.08</v>
      </c>
    </row>
    <row r="46" spans="1:16" x14ac:dyDescent="0.3">
      <c r="A46" s="24" t="s">
        <v>54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5" t="s">
        <v>220</v>
      </c>
      <c r="F46" s="26">
        <v>1240000</v>
      </c>
      <c r="G46" s="26">
        <v>0</v>
      </c>
      <c r="H46" s="26">
        <v>1240000</v>
      </c>
      <c r="I46" s="26">
        <v>1087088.1299999999</v>
      </c>
      <c r="J46" s="18">
        <f t="shared" si="3"/>
        <v>0.87668397580645152</v>
      </c>
      <c r="K46" s="26">
        <v>0</v>
      </c>
      <c r="L46" s="26">
        <v>0</v>
      </c>
      <c r="M46" s="26">
        <v>0</v>
      </c>
      <c r="N46" s="18">
        <f t="shared" si="4"/>
        <v>0</v>
      </c>
      <c r="O46" s="26">
        <v>1087088.1299999999</v>
      </c>
      <c r="P46" s="19">
        <f t="shared" si="5"/>
        <v>-152911.87000000011</v>
      </c>
    </row>
    <row r="47" spans="1:16" x14ac:dyDescent="0.3">
      <c r="A47" s="24" t="s">
        <v>55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5" t="s">
        <v>221</v>
      </c>
      <c r="F47" s="26">
        <v>125000</v>
      </c>
      <c r="G47" s="26">
        <v>0</v>
      </c>
      <c r="H47" s="26">
        <v>125000</v>
      </c>
      <c r="I47" s="26">
        <v>148838.32999999999</v>
      </c>
      <c r="J47" s="18">
        <f t="shared" si="3"/>
        <v>1.1907066399999999</v>
      </c>
      <c r="K47" s="26">
        <v>121182.56</v>
      </c>
      <c r="L47" s="26">
        <v>0</v>
      </c>
      <c r="M47" s="26">
        <v>121182.56</v>
      </c>
      <c r="N47" s="18">
        <f t="shared" si="4"/>
        <v>0.81418919440980031</v>
      </c>
      <c r="O47" s="26">
        <v>27655.77</v>
      </c>
      <c r="P47" s="19">
        <f t="shared" si="5"/>
        <v>23838.329999999987</v>
      </c>
    </row>
    <row r="48" spans="1:16" x14ac:dyDescent="0.3">
      <c r="A48" s="24" t="s">
        <v>56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5" t="s">
        <v>222</v>
      </c>
      <c r="F48" s="26">
        <v>75000</v>
      </c>
      <c r="G48" s="26">
        <v>0</v>
      </c>
      <c r="H48" s="26">
        <v>75000</v>
      </c>
      <c r="I48" s="26">
        <v>93669.9</v>
      </c>
      <c r="J48" s="18">
        <f t="shared" si="3"/>
        <v>1.2489319999999999</v>
      </c>
      <c r="K48" s="26">
        <v>93669.9</v>
      </c>
      <c r="L48" s="26">
        <v>0</v>
      </c>
      <c r="M48" s="26">
        <v>93669.9</v>
      </c>
      <c r="N48" s="18">
        <f t="shared" si="4"/>
        <v>1</v>
      </c>
      <c r="O48" s="26">
        <v>0</v>
      </c>
      <c r="P48" s="19">
        <f t="shared" si="5"/>
        <v>18669.899999999994</v>
      </c>
    </row>
    <row r="49" spans="1:16" x14ac:dyDescent="0.3">
      <c r="A49" s="24" t="s">
        <v>57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5" t="s">
        <v>223</v>
      </c>
      <c r="F49" s="26">
        <v>14000</v>
      </c>
      <c r="G49" s="26">
        <v>0</v>
      </c>
      <c r="H49" s="26">
        <v>14000</v>
      </c>
      <c r="I49" s="26">
        <v>7521.6</v>
      </c>
      <c r="J49" s="18">
        <f t="shared" si="3"/>
        <v>0.53725714285714288</v>
      </c>
      <c r="K49" s="26">
        <v>7521.6</v>
      </c>
      <c r="L49" s="26">
        <v>0</v>
      </c>
      <c r="M49" s="26">
        <v>7521.6</v>
      </c>
      <c r="N49" s="18">
        <f t="shared" si="4"/>
        <v>1</v>
      </c>
      <c r="O49" s="26">
        <v>0</v>
      </c>
      <c r="P49" s="19">
        <f t="shared" si="5"/>
        <v>-6478.4</v>
      </c>
    </row>
    <row r="50" spans="1:16" x14ac:dyDescent="0.3">
      <c r="A50" s="24" t="s">
        <v>58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5" t="s">
        <v>224</v>
      </c>
      <c r="F50" s="26">
        <v>90000</v>
      </c>
      <c r="G50" s="26">
        <v>0</v>
      </c>
      <c r="H50" s="26">
        <v>90000</v>
      </c>
      <c r="I50" s="26">
        <v>85922.22</v>
      </c>
      <c r="J50" s="18">
        <f t="shared" si="3"/>
        <v>0.95469133333333334</v>
      </c>
      <c r="K50" s="26">
        <v>0</v>
      </c>
      <c r="L50" s="26">
        <v>0</v>
      </c>
      <c r="M50" s="26">
        <v>0</v>
      </c>
      <c r="N50" s="18">
        <f t="shared" si="4"/>
        <v>0</v>
      </c>
      <c r="O50" s="26">
        <v>85922.22</v>
      </c>
      <c r="P50" s="19">
        <f t="shared" si="5"/>
        <v>-4077.7799999999988</v>
      </c>
    </row>
    <row r="51" spans="1:16" x14ac:dyDescent="0.3">
      <c r="A51" s="24" t="s">
        <v>59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5" t="s">
        <v>225</v>
      </c>
      <c r="F51" s="26">
        <v>1100000</v>
      </c>
      <c r="G51" s="26">
        <v>0</v>
      </c>
      <c r="H51" s="26">
        <v>1100000</v>
      </c>
      <c r="I51" s="26">
        <v>543992.81000000006</v>
      </c>
      <c r="J51" s="18">
        <f t="shared" si="3"/>
        <v>0.49453891818181822</v>
      </c>
      <c r="K51" s="26">
        <v>543992.81000000006</v>
      </c>
      <c r="L51" s="26">
        <v>0</v>
      </c>
      <c r="M51" s="26">
        <v>543992.81000000006</v>
      </c>
      <c r="N51" s="18">
        <f t="shared" si="4"/>
        <v>1</v>
      </c>
      <c r="O51" s="26">
        <v>0</v>
      </c>
      <c r="P51" s="19">
        <f t="shared" si="5"/>
        <v>-556007.18999999994</v>
      </c>
    </row>
    <row r="52" spans="1:16" x14ac:dyDescent="0.3">
      <c r="A52" s="24" t="s">
        <v>60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5" t="s">
        <v>226</v>
      </c>
      <c r="F52" s="26">
        <v>0</v>
      </c>
      <c r="G52" s="26">
        <v>0</v>
      </c>
      <c r="H52" s="26">
        <v>0</v>
      </c>
      <c r="I52" s="26">
        <v>140</v>
      </c>
      <c r="J52" s="18" t="str">
        <f t="shared" si="3"/>
        <v xml:space="preserve"> </v>
      </c>
      <c r="K52" s="26">
        <v>0</v>
      </c>
      <c r="L52" s="26">
        <v>0</v>
      </c>
      <c r="M52" s="26">
        <v>0</v>
      </c>
      <c r="N52" s="18">
        <f t="shared" si="4"/>
        <v>0</v>
      </c>
      <c r="O52" s="26">
        <v>140</v>
      </c>
      <c r="P52" s="19">
        <f t="shared" si="5"/>
        <v>140</v>
      </c>
    </row>
    <row r="53" spans="1:16" x14ac:dyDescent="0.3">
      <c r="A53" s="24" t="s">
        <v>61</v>
      </c>
      <c r="B53" s="14" t="str">
        <f t="shared" si="0"/>
        <v>3</v>
      </c>
      <c r="C53" s="14" t="str">
        <f t="shared" si="1"/>
        <v>36</v>
      </c>
      <c r="D53" s="14" t="str">
        <f t="shared" si="2"/>
        <v>360</v>
      </c>
      <c r="E53" s="25" t="s">
        <v>227</v>
      </c>
      <c r="F53" s="26">
        <v>0</v>
      </c>
      <c r="G53" s="26">
        <v>0</v>
      </c>
      <c r="H53" s="26">
        <v>0</v>
      </c>
      <c r="I53" s="26">
        <v>41.6</v>
      </c>
      <c r="J53" s="18" t="str">
        <f t="shared" si="3"/>
        <v xml:space="preserve"> </v>
      </c>
      <c r="K53" s="26">
        <v>41.6</v>
      </c>
      <c r="L53" s="26">
        <v>0</v>
      </c>
      <c r="M53" s="26">
        <v>41.6</v>
      </c>
      <c r="N53" s="18">
        <f t="shared" si="4"/>
        <v>1</v>
      </c>
      <c r="O53" s="26">
        <v>0</v>
      </c>
      <c r="P53" s="19">
        <f t="shared" si="5"/>
        <v>41.6</v>
      </c>
    </row>
    <row r="54" spans="1:16" x14ac:dyDescent="0.3">
      <c r="A54" s="24" t="s">
        <v>62</v>
      </c>
      <c r="B54" s="14" t="str">
        <f t="shared" si="0"/>
        <v>3</v>
      </c>
      <c r="C54" s="14" t="str">
        <f t="shared" si="1"/>
        <v>38</v>
      </c>
      <c r="D54" s="14" t="str">
        <f t="shared" si="2"/>
        <v>389</v>
      </c>
      <c r="E54" s="25" t="s">
        <v>228</v>
      </c>
      <c r="F54" s="26">
        <v>150000</v>
      </c>
      <c r="G54" s="26">
        <v>0</v>
      </c>
      <c r="H54" s="26">
        <v>150000</v>
      </c>
      <c r="I54" s="26">
        <v>281155.67</v>
      </c>
      <c r="J54" s="18">
        <f t="shared" si="3"/>
        <v>1.8743711333333333</v>
      </c>
      <c r="K54" s="26">
        <v>282631.87</v>
      </c>
      <c r="L54" s="26">
        <v>1476.2</v>
      </c>
      <c r="M54" s="26">
        <v>281155.67</v>
      </c>
      <c r="N54" s="18">
        <f t="shared" si="4"/>
        <v>1</v>
      </c>
      <c r="O54" s="26">
        <v>0</v>
      </c>
      <c r="P54" s="19">
        <f t="shared" si="5"/>
        <v>131155.66999999998</v>
      </c>
    </row>
    <row r="55" spans="1:16" x14ac:dyDescent="0.3">
      <c r="A55" s="24" t="s">
        <v>63</v>
      </c>
      <c r="B55" s="14" t="str">
        <f t="shared" si="0"/>
        <v>3</v>
      </c>
      <c r="C55" s="14" t="str">
        <f t="shared" si="1"/>
        <v>38</v>
      </c>
      <c r="D55" s="14" t="str">
        <f t="shared" si="2"/>
        <v>389</v>
      </c>
      <c r="E55" s="25" t="s">
        <v>229</v>
      </c>
      <c r="F55" s="26">
        <v>0</v>
      </c>
      <c r="G55" s="26">
        <v>0</v>
      </c>
      <c r="H55" s="26">
        <v>0</v>
      </c>
      <c r="I55" s="26">
        <v>921.9</v>
      </c>
      <c r="J55" s="18" t="str">
        <f t="shared" si="3"/>
        <v xml:space="preserve"> </v>
      </c>
      <c r="K55" s="26">
        <v>921.9</v>
      </c>
      <c r="L55" s="26">
        <v>0</v>
      </c>
      <c r="M55" s="26">
        <v>921.9</v>
      </c>
      <c r="N55" s="18">
        <f t="shared" si="4"/>
        <v>1</v>
      </c>
      <c r="O55" s="26">
        <v>0</v>
      </c>
      <c r="P55" s="19">
        <f t="shared" si="5"/>
        <v>921.9</v>
      </c>
    </row>
    <row r="56" spans="1:16" x14ac:dyDescent="0.3">
      <c r="A56" s="24" t="s">
        <v>64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5" t="s">
        <v>230</v>
      </c>
      <c r="F56" s="26">
        <v>250000</v>
      </c>
      <c r="G56" s="26">
        <v>0</v>
      </c>
      <c r="H56" s="26">
        <v>250000</v>
      </c>
      <c r="I56" s="26">
        <v>198783.62</v>
      </c>
      <c r="J56" s="18">
        <f t="shared" si="3"/>
        <v>0.79513447999999998</v>
      </c>
      <c r="K56" s="26">
        <v>68871.92</v>
      </c>
      <c r="L56" s="26">
        <v>1347.2</v>
      </c>
      <c r="M56" s="26">
        <v>67524.72</v>
      </c>
      <c r="N56" s="18">
        <f t="shared" si="4"/>
        <v>0.3396895579223278</v>
      </c>
      <c r="O56" s="26">
        <v>131258.9</v>
      </c>
      <c r="P56" s="19">
        <f t="shared" si="5"/>
        <v>-51216.380000000005</v>
      </c>
    </row>
    <row r="57" spans="1:16" x14ac:dyDescent="0.3">
      <c r="A57" s="24" t="s">
        <v>65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5" t="s">
        <v>231</v>
      </c>
      <c r="F57" s="26">
        <v>200000</v>
      </c>
      <c r="G57" s="26">
        <v>0</v>
      </c>
      <c r="H57" s="26">
        <v>200000</v>
      </c>
      <c r="I57" s="26">
        <v>136140.93</v>
      </c>
      <c r="J57" s="18">
        <f t="shared" si="3"/>
        <v>0.68070464999999991</v>
      </c>
      <c r="K57" s="26">
        <v>32539.98</v>
      </c>
      <c r="L57" s="26">
        <v>150</v>
      </c>
      <c r="M57" s="26">
        <v>32389.98</v>
      </c>
      <c r="N57" s="18">
        <f t="shared" si="4"/>
        <v>0.23791507814732865</v>
      </c>
      <c r="O57" s="26">
        <v>103750.95</v>
      </c>
      <c r="P57" s="19">
        <f t="shared" si="5"/>
        <v>-63859.070000000007</v>
      </c>
    </row>
    <row r="58" spans="1:16" x14ac:dyDescent="0.3">
      <c r="A58" s="24" t="s">
        <v>66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5" t="s">
        <v>232</v>
      </c>
      <c r="F58" s="26">
        <v>5800000</v>
      </c>
      <c r="G58" s="26">
        <v>0</v>
      </c>
      <c r="H58" s="26">
        <v>5800000</v>
      </c>
      <c r="I58" s="26">
        <v>3649229.77</v>
      </c>
      <c r="J58" s="18">
        <f t="shared" si="3"/>
        <v>0.62917754655172409</v>
      </c>
      <c r="K58" s="26">
        <v>2074878.79</v>
      </c>
      <c r="L58" s="26">
        <v>45823.77</v>
      </c>
      <c r="M58" s="26">
        <v>2029055.02</v>
      </c>
      <c r="N58" s="18">
        <f t="shared" si="4"/>
        <v>0.55602281793289221</v>
      </c>
      <c r="O58" s="26">
        <v>1620174.75</v>
      </c>
      <c r="P58" s="19">
        <f t="shared" si="5"/>
        <v>-2150770.23</v>
      </c>
    </row>
    <row r="59" spans="1:16" x14ac:dyDescent="0.3">
      <c r="A59" s="24" t="s">
        <v>67</v>
      </c>
      <c r="B59" s="14" t="str">
        <f t="shared" si="0"/>
        <v>3</v>
      </c>
      <c r="C59" s="14" t="str">
        <f t="shared" si="1"/>
        <v>39</v>
      </c>
      <c r="D59" s="14" t="str">
        <f t="shared" si="2"/>
        <v>392</v>
      </c>
      <c r="E59" s="25" t="s">
        <v>233</v>
      </c>
      <c r="F59" s="26">
        <v>40000</v>
      </c>
      <c r="G59" s="26">
        <v>0</v>
      </c>
      <c r="H59" s="26">
        <v>40000</v>
      </c>
      <c r="I59" s="26">
        <v>125691.26</v>
      </c>
      <c r="J59" s="18">
        <f t="shared" si="3"/>
        <v>3.1422814999999997</v>
      </c>
      <c r="K59" s="26">
        <v>125747.66</v>
      </c>
      <c r="L59" s="26">
        <v>229.73</v>
      </c>
      <c r="M59" s="26">
        <v>125517.93</v>
      </c>
      <c r="N59" s="18">
        <f t="shared" si="4"/>
        <v>0.99862098605742355</v>
      </c>
      <c r="O59" s="26">
        <v>173.33</v>
      </c>
      <c r="P59" s="19">
        <f t="shared" si="5"/>
        <v>85691.26</v>
      </c>
    </row>
    <row r="60" spans="1:16" x14ac:dyDescent="0.3">
      <c r="A60" s="24" t="s">
        <v>68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5" t="s">
        <v>234</v>
      </c>
      <c r="F60" s="26">
        <v>100000</v>
      </c>
      <c r="G60" s="26">
        <v>0</v>
      </c>
      <c r="H60" s="26">
        <v>100000</v>
      </c>
      <c r="I60" s="26">
        <v>71900.08</v>
      </c>
      <c r="J60" s="18">
        <f t="shared" si="3"/>
        <v>0.7190008</v>
      </c>
      <c r="K60" s="26">
        <v>72113.009999999995</v>
      </c>
      <c r="L60" s="26">
        <v>212.93</v>
      </c>
      <c r="M60" s="26">
        <v>71900.08</v>
      </c>
      <c r="N60" s="18">
        <f t="shared" si="4"/>
        <v>1</v>
      </c>
      <c r="O60" s="26">
        <v>0</v>
      </c>
      <c r="P60" s="19">
        <f t="shared" si="5"/>
        <v>-28099.919999999998</v>
      </c>
    </row>
    <row r="61" spans="1:16" x14ac:dyDescent="0.3">
      <c r="A61" s="24" t="s">
        <v>69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5" t="s">
        <v>235</v>
      </c>
      <c r="F61" s="26">
        <v>900000</v>
      </c>
      <c r="G61" s="26">
        <v>0</v>
      </c>
      <c r="H61" s="26">
        <v>900000</v>
      </c>
      <c r="I61" s="26">
        <v>596455.23</v>
      </c>
      <c r="J61" s="18">
        <f t="shared" si="3"/>
        <v>0.6627280333333333</v>
      </c>
      <c r="K61" s="26">
        <v>607178.31999999995</v>
      </c>
      <c r="L61" s="26">
        <v>10723.09</v>
      </c>
      <c r="M61" s="26">
        <v>596455.23</v>
      </c>
      <c r="N61" s="18">
        <f t="shared" si="4"/>
        <v>1</v>
      </c>
      <c r="O61" s="26">
        <v>0</v>
      </c>
      <c r="P61" s="19">
        <f t="shared" si="5"/>
        <v>-303544.77</v>
      </c>
    </row>
    <row r="62" spans="1:16" x14ac:dyDescent="0.3">
      <c r="A62" s="24" t="s">
        <v>70</v>
      </c>
      <c r="B62" s="14" t="str">
        <f t="shared" si="0"/>
        <v>3</v>
      </c>
      <c r="C62" s="14" t="str">
        <f t="shared" si="1"/>
        <v>39</v>
      </c>
      <c r="D62" s="14" t="str">
        <f t="shared" si="2"/>
        <v>393</v>
      </c>
      <c r="E62" s="25" t="s">
        <v>236</v>
      </c>
      <c r="F62" s="26">
        <v>370000</v>
      </c>
      <c r="G62" s="26">
        <v>0</v>
      </c>
      <c r="H62" s="26">
        <v>370000</v>
      </c>
      <c r="I62" s="26">
        <v>259140.25</v>
      </c>
      <c r="J62" s="18">
        <f t="shared" si="3"/>
        <v>0.7003790540540541</v>
      </c>
      <c r="K62" s="26">
        <v>261720.63</v>
      </c>
      <c r="L62" s="26">
        <v>3202.21</v>
      </c>
      <c r="M62" s="26">
        <v>258518.42</v>
      </c>
      <c r="N62" s="18">
        <f t="shared" si="4"/>
        <v>0.99760041136025768</v>
      </c>
      <c r="O62" s="26">
        <v>621.83000000000004</v>
      </c>
      <c r="P62" s="19">
        <f t="shared" si="5"/>
        <v>-110859.75</v>
      </c>
    </row>
    <row r="63" spans="1:16" x14ac:dyDescent="0.3">
      <c r="A63" s="24" t="s">
        <v>71</v>
      </c>
      <c r="B63" s="14" t="str">
        <f t="shared" si="0"/>
        <v>3</v>
      </c>
      <c r="C63" s="14" t="str">
        <f t="shared" si="1"/>
        <v>39</v>
      </c>
      <c r="D63" s="14" t="str">
        <f t="shared" si="2"/>
        <v>398</v>
      </c>
      <c r="E63" s="25" t="s">
        <v>237</v>
      </c>
      <c r="F63" s="26">
        <v>5000</v>
      </c>
      <c r="G63" s="26">
        <v>0</v>
      </c>
      <c r="H63" s="26">
        <v>5000</v>
      </c>
      <c r="I63" s="26">
        <v>0</v>
      </c>
      <c r="J63" s="18">
        <f t="shared" si="3"/>
        <v>0</v>
      </c>
      <c r="K63" s="26">
        <v>0</v>
      </c>
      <c r="L63" s="26">
        <v>0</v>
      </c>
      <c r="M63" s="26">
        <v>0</v>
      </c>
      <c r="N63" s="18" t="str">
        <f t="shared" si="4"/>
        <v xml:space="preserve"> </v>
      </c>
      <c r="O63" s="26">
        <v>0</v>
      </c>
      <c r="P63" s="19">
        <f t="shared" si="5"/>
        <v>-5000</v>
      </c>
    </row>
    <row r="64" spans="1:16" x14ac:dyDescent="0.3">
      <c r="A64" s="24" t="s">
        <v>72</v>
      </c>
      <c r="B64" s="14" t="str">
        <f t="shared" si="0"/>
        <v>3</v>
      </c>
      <c r="C64" s="14" t="str">
        <f t="shared" si="1"/>
        <v>39</v>
      </c>
      <c r="D64" s="14" t="str">
        <f t="shared" si="2"/>
        <v>399</v>
      </c>
      <c r="E64" s="25" t="s">
        <v>238</v>
      </c>
      <c r="F64" s="26">
        <v>4642</v>
      </c>
      <c r="G64" s="26">
        <v>0</v>
      </c>
      <c r="H64" s="26">
        <v>4642</v>
      </c>
      <c r="I64" s="26">
        <v>0</v>
      </c>
      <c r="J64" s="18">
        <f t="shared" si="3"/>
        <v>0</v>
      </c>
      <c r="K64" s="26">
        <v>0</v>
      </c>
      <c r="L64" s="26">
        <v>0</v>
      </c>
      <c r="M64" s="26">
        <v>0</v>
      </c>
      <c r="N64" s="18" t="str">
        <f t="shared" si="4"/>
        <v xml:space="preserve"> </v>
      </c>
      <c r="O64" s="26">
        <v>0</v>
      </c>
      <c r="P64" s="19">
        <f t="shared" si="5"/>
        <v>-4642</v>
      </c>
    </row>
    <row r="65" spans="1:16" x14ac:dyDescent="0.3">
      <c r="A65" s="24" t="s">
        <v>73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5" t="s">
        <v>239</v>
      </c>
      <c r="F65" s="26">
        <v>10000</v>
      </c>
      <c r="G65" s="26">
        <v>0</v>
      </c>
      <c r="H65" s="26">
        <v>10000</v>
      </c>
      <c r="I65" s="26">
        <v>0</v>
      </c>
      <c r="J65" s="18">
        <f t="shared" si="3"/>
        <v>0</v>
      </c>
      <c r="K65" s="26">
        <v>0</v>
      </c>
      <c r="L65" s="26">
        <v>0</v>
      </c>
      <c r="M65" s="26">
        <v>0</v>
      </c>
      <c r="N65" s="18" t="str">
        <f t="shared" si="4"/>
        <v xml:space="preserve"> </v>
      </c>
      <c r="O65" s="26">
        <v>0</v>
      </c>
      <c r="P65" s="19">
        <f t="shared" si="5"/>
        <v>-10000</v>
      </c>
    </row>
    <row r="66" spans="1:16" x14ac:dyDescent="0.3">
      <c r="A66" s="24" t="s">
        <v>74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5" t="s">
        <v>240</v>
      </c>
      <c r="F66" s="26">
        <v>200000</v>
      </c>
      <c r="G66" s="26">
        <v>0</v>
      </c>
      <c r="H66" s="26">
        <v>200000</v>
      </c>
      <c r="I66" s="26">
        <v>92691.36</v>
      </c>
      <c r="J66" s="18">
        <f t="shared" si="3"/>
        <v>0.4634568</v>
      </c>
      <c r="K66" s="26">
        <v>92859.02</v>
      </c>
      <c r="L66" s="26">
        <v>167.66</v>
      </c>
      <c r="M66" s="26">
        <v>92691.36</v>
      </c>
      <c r="N66" s="18">
        <f t="shared" si="4"/>
        <v>1</v>
      </c>
      <c r="O66" s="26">
        <v>0</v>
      </c>
      <c r="P66" s="19">
        <f t="shared" si="5"/>
        <v>-107308.64</v>
      </c>
    </row>
    <row r="67" spans="1:16" x14ac:dyDescent="0.3">
      <c r="A67" s="24" t="s">
        <v>75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5" t="s">
        <v>241</v>
      </c>
      <c r="F67" s="26">
        <v>0</v>
      </c>
      <c r="G67" s="26">
        <v>0</v>
      </c>
      <c r="H67" s="26">
        <v>0</v>
      </c>
      <c r="I67" s="26">
        <v>7441.24</v>
      </c>
      <c r="J67" s="18" t="str">
        <f t="shared" si="3"/>
        <v xml:space="preserve"> </v>
      </c>
      <c r="K67" s="26">
        <v>7441.24</v>
      </c>
      <c r="L67" s="26">
        <v>0</v>
      </c>
      <c r="M67" s="26">
        <v>7441.24</v>
      </c>
      <c r="N67" s="18">
        <f t="shared" si="4"/>
        <v>1</v>
      </c>
      <c r="O67" s="26">
        <v>0</v>
      </c>
      <c r="P67" s="19">
        <f t="shared" si="5"/>
        <v>7441.24</v>
      </c>
    </row>
    <row r="68" spans="1:16" x14ac:dyDescent="0.3">
      <c r="A68" s="24" t="s">
        <v>76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5" t="s">
        <v>242</v>
      </c>
      <c r="F68" s="26">
        <v>12000</v>
      </c>
      <c r="G68" s="26">
        <v>0</v>
      </c>
      <c r="H68" s="26">
        <v>12000</v>
      </c>
      <c r="I68" s="26">
        <v>8967.42</v>
      </c>
      <c r="J68" s="18">
        <f t="shared" si="3"/>
        <v>0.74728499999999998</v>
      </c>
      <c r="K68" s="26">
        <v>7880.24</v>
      </c>
      <c r="L68" s="26">
        <v>0</v>
      </c>
      <c r="M68" s="26">
        <v>7880.24</v>
      </c>
      <c r="N68" s="18">
        <f t="shared" si="4"/>
        <v>0.8787633455330518</v>
      </c>
      <c r="O68" s="26">
        <v>1087.18</v>
      </c>
      <c r="P68" s="19">
        <f t="shared" si="5"/>
        <v>-3032.58</v>
      </c>
    </row>
    <row r="69" spans="1:16" x14ac:dyDescent="0.3">
      <c r="A69" s="24" t="s">
        <v>77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5" t="s">
        <v>243</v>
      </c>
      <c r="F69" s="26">
        <v>85000</v>
      </c>
      <c r="G69" s="26">
        <v>0</v>
      </c>
      <c r="H69" s="26">
        <v>85000</v>
      </c>
      <c r="I69" s="26">
        <v>1550</v>
      </c>
      <c r="J69" s="18">
        <f t="shared" si="3"/>
        <v>1.8235294117647058E-2</v>
      </c>
      <c r="K69" s="26">
        <v>1550</v>
      </c>
      <c r="L69" s="26">
        <v>0</v>
      </c>
      <c r="M69" s="26">
        <v>1550</v>
      </c>
      <c r="N69" s="18">
        <f t="shared" si="4"/>
        <v>1</v>
      </c>
      <c r="O69" s="26">
        <v>0</v>
      </c>
      <c r="P69" s="19">
        <f t="shared" si="5"/>
        <v>-83450</v>
      </c>
    </row>
    <row r="70" spans="1:16" x14ac:dyDescent="0.3">
      <c r="A70" s="24" t="s">
        <v>78</v>
      </c>
      <c r="B70" s="14" t="str">
        <f t="shared" si="0"/>
        <v>4</v>
      </c>
      <c r="C70" s="14" t="str">
        <f t="shared" si="1"/>
        <v>42</v>
      </c>
      <c r="D70" s="14" t="str">
        <f t="shared" si="2"/>
        <v>420</v>
      </c>
      <c r="E70" s="25" t="s">
        <v>244</v>
      </c>
      <c r="F70" s="26">
        <v>66375000</v>
      </c>
      <c r="G70" s="26">
        <v>0</v>
      </c>
      <c r="H70" s="26">
        <v>66375000</v>
      </c>
      <c r="I70" s="26">
        <v>51598146.289999999</v>
      </c>
      <c r="J70" s="18">
        <f t="shared" si="3"/>
        <v>0.77737320210922789</v>
      </c>
      <c r="K70" s="26">
        <v>52329401.600000001</v>
      </c>
      <c r="L70" s="26">
        <v>731255.31</v>
      </c>
      <c r="M70" s="26">
        <v>51598146.289999999</v>
      </c>
      <c r="N70" s="18">
        <f t="shared" si="4"/>
        <v>1</v>
      </c>
      <c r="O70" s="26">
        <v>0</v>
      </c>
      <c r="P70" s="19">
        <f t="shared" si="5"/>
        <v>-14776853.710000001</v>
      </c>
    </row>
    <row r="71" spans="1:16" x14ac:dyDescent="0.3">
      <c r="A71" s="24" t="s">
        <v>79</v>
      </c>
      <c r="B71" s="14" t="str">
        <f t="shared" ref="B71:B130" si="6">LEFT(A71,1)</f>
        <v>4</v>
      </c>
      <c r="C71" s="14" t="str">
        <f t="shared" ref="C71:C130" si="7">LEFT(A71,2)</f>
        <v>42</v>
      </c>
      <c r="D71" s="14" t="str">
        <f t="shared" ref="D71:D130" si="8">LEFT(A71,3)</f>
        <v>420</v>
      </c>
      <c r="E71" s="25" t="s">
        <v>245</v>
      </c>
      <c r="F71" s="26">
        <v>1500000</v>
      </c>
      <c r="G71" s="26">
        <v>0</v>
      </c>
      <c r="H71" s="26">
        <v>1500000</v>
      </c>
      <c r="I71" s="26">
        <v>0</v>
      </c>
      <c r="J71" s="18">
        <f t="shared" ref="J71:J136" si="9">IF(H71=0," ",I71/H71)</f>
        <v>0</v>
      </c>
      <c r="K71" s="26">
        <v>0</v>
      </c>
      <c r="L71" s="26">
        <v>0</v>
      </c>
      <c r="M71" s="26">
        <v>0</v>
      </c>
      <c r="N71" s="18" t="str">
        <f t="shared" ref="N71:N136" si="10">IF(I71=0," ",M71/I71)</f>
        <v xml:space="preserve"> </v>
      </c>
      <c r="O71" s="26">
        <v>0</v>
      </c>
      <c r="P71" s="19">
        <f t="shared" ref="P71:P136" si="11">I71-H71</f>
        <v>-1500000</v>
      </c>
    </row>
    <row r="72" spans="1:16" x14ac:dyDescent="0.3">
      <c r="A72" s="24" t="s">
        <v>319</v>
      </c>
      <c r="B72" s="14" t="str">
        <f t="shared" si="6"/>
        <v>4</v>
      </c>
      <c r="C72" s="14" t="str">
        <f t="shared" si="7"/>
        <v>42</v>
      </c>
      <c r="D72" s="14" t="str">
        <f t="shared" si="8"/>
        <v>421</v>
      </c>
      <c r="E72" s="25" t="s">
        <v>320</v>
      </c>
      <c r="F72" s="26">
        <v>0</v>
      </c>
      <c r="G72" s="26">
        <v>0</v>
      </c>
      <c r="H72" s="26">
        <v>0</v>
      </c>
      <c r="I72" s="26">
        <v>3397.93</v>
      </c>
      <c r="J72" s="18" t="str">
        <f t="shared" si="9"/>
        <v xml:space="preserve"> </v>
      </c>
      <c r="K72" s="26">
        <v>3397.93</v>
      </c>
      <c r="L72" s="26">
        <v>0</v>
      </c>
      <c r="M72" s="26">
        <v>3397.93</v>
      </c>
      <c r="N72" s="18">
        <f t="shared" si="10"/>
        <v>1</v>
      </c>
      <c r="O72" s="26">
        <v>0</v>
      </c>
      <c r="P72" s="19">
        <f t="shared" si="11"/>
        <v>3397.93</v>
      </c>
    </row>
    <row r="73" spans="1:16" x14ac:dyDescent="0.3">
      <c r="A73" s="24" t="s">
        <v>80</v>
      </c>
      <c r="B73" s="14" t="str">
        <f t="shared" si="6"/>
        <v>4</v>
      </c>
      <c r="C73" s="14" t="str">
        <f t="shared" si="7"/>
        <v>45</v>
      </c>
      <c r="D73" s="14" t="str">
        <f t="shared" si="8"/>
        <v>450</v>
      </c>
      <c r="E73" s="25" t="s">
        <v>246</v>
      </c>
      <c r="F73" s="26">
        <v>4747080</v>
      </c>
      <c r="G73" s="26">
        <v>0</v>
      </c>
      <c r="H73" s="26">
        <v>4747080</v>
      </c>
      <c r="I73" s="26">
        <v>2769538.01</v>
      </c>
      <c r="J73" s="18">
        <f t="shared" si="9"/>
        <v>0.58341928301187251</v>
      </c>
      <c r="K73" s="26">
        <v>2769538.01</v>
      </c>
      <c r="L73" s="26">
        <v>0</v>
      </c>
      <c r="M73" s="26">
        <v>2769538.01</v>
      </c>
      <c r="N73" s="18">
        <f t="shared" si="10"/>
        <v>1</v>
      </c>
      <c r="O73" s="26">
        <v>0</v>
      </c>
      <c r="P73" s="19">
        <f t="shared" si="11"/>
        <v>-1977541.9900000002</v>
      </c>
    </row>
    <row r="74" spans="1:16" x14ac:dyDescent="0.3">
      <c r="A74" s="24" t="s">
        <v>81</v>
      </c>
      <c r="B74" s="14" t="str">
        <f t="shared" si="6"/>
        <v>4</v>
      </c>
      <c r="C74" s="14" t="str">
        <f t="shared" si="7"/>
        <v>45</v>
      </c>
      <c r="D74" s="14" t="str">
        <f t="shared" si="8"/>
        <v>450</v>
      </c>
      <c r="E74" s="25" t="s">
        <v>247</v>
      </c>
      <c r="F74" s="26">
        <v>128700</v>
      </c>
      <c r="G74" s="26">
        <v>0</v>
      </c>
      <c r="H74" s="26">
        <v>128700</v>
      </c>
      <c r="I74" s="26">
        <v>13455</v>
      </c>
      <c r="J74" s="18">
        <f t="shared" si="9"/>
        <v>0.10454545454545454</v>
      </c>
      <c r="K74" s="26">
        <v>13455</v>
      </c>
      <c r="L74" s="26">
        <v>0</v>
      </c>
      <c r="M74" s="26">
        <v>13455</v>
      </c>
      <c r="N74" s="18">
        <f t="shared" si="10"/>
        <v>1</v>
      </c>
      <c r="O74" s="26">
        <v>0</v>
      </c>
      <c r="P74" s="19">
        <f t="shared" si="11"/>
        <v>-115245</v>
      </c>
    </row>
    <row r="75" spans="1:16" x14ac:dyDescent="0.3">
      <c r="A75" s="24" t="s">
        <v>82</v>
      </c>
      <c r="B75" s="14" t="str">
        <f t="shared" si="6"/>
        <v>4</v>
      </c>
      <c r="C75" s="14" t="str">
        <f t="shared" si="7"/>
        <v>45</v>
      </c>
      <c r="D75" s="14" t="str">
        <f t="shared" si="8"/>
        <v>450</v>
      </c>
      <c r="E75" s="25" t="s">
        <v>248</v>
      </c>
      <c r="F75" s="26">
        <v>2276530</v>
      </c>
      <c r="G75" s="26">
        <v>0</v>
      </c>
      <c r="H75" s="26">
        <v>2276530</v>
      </c>
      <c r="I75" s="26">
        <v>1446411.85</v>
      </c>
      <c r="J75" s="18">
        <f t="shared" si="9"/>
        <v>0.63535813277224551</v>
      </c>
      <c r="K75" s="26">
        <v>1446411.85</v>
      </c>
      <c r="L75" s="26">
        <v>0</v>
      </c>
      <c r="M75" s="26">
        <v>1446411.85</v>
      </c>
      <c r="N75" s="18">
        <f t="shared" si="10"/>
        <v>1</v>
      </c>
      <c r="O75" s="26">
        <v>0</v>
      </c>
      <c r="P75" s="19">
        <f t="shared" si="11"/>
        <v>-830118.14999999991</v>
      </c>
    </row>
    <row r="76" spans="1:16" x14ac:dyDescent="0.3">
      <c r="A76" s="24" t="s">
        <v>83</v>
      </c>
      <c r="B76" s="14" t="str">
        <f t="shared" si="6"/>
        <v>4</v>
      </c>
      <c r="C76" s="14" t="str">
        <f t="shared" si="7"/>
        <v>45</v>
      </c>
      <c r="D76" s="14" t="str">
        <f t="shared" si="8"/>
        <v>450</v>
      </c>
      <c r="E76" s="25" t="s">
        <v>249</v>
      </c>
      <c r="F76" s="26">
        <v>491560</v>
      </c>
      <c r="G76" s="26">
        <v>0</v>
      </c>
      <c r="H76" s="26">
        <v>491560</v>
      </c>
      <c r="I76" s="26">
        <v>258792.4</v>
      </c>
      <c r="J76" s="18">
        <f t="shared" si="9"/>
        <v>0.52647164130523227</v>
      </c>
      <c r="K76" s="26">
        <v>258792.4</v>
      </c>
      <c r="L76" s="26">
        <v>0</v>
      </c>
      <c r="M76" s="26">
        <v>258792.4</v>
      </c>
      <c r="N76" s="18">
        <f t="shared" si="10"/>
        <v>1</v>
      </c>
      <c r="O76" s="26">
        <v>0</v>
      </c>
      <c r="P76" s="19">
        <f t="shared" si="11"/>
        <v>-232767.6</v>
      </c>
    </row>
    <row r="77" spans="1:16" x14ac:dyDescent="0.3">
      <c r="A77" s="24" t="s">
        <v>84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5" t="s">
        <v>250</v>
      </c>
      <c r="F77" s="26">
        <v>0</v>
      </c>
      <c r="G77" s="26">
        <v>0</v>
      </c>
      <c r="H77" s="26">
        <v>0</v>
      </c>
      <c r="I77" s="26">
        <v>12500</v>
      </c>
      <c r="J77" s="18" t="str">
        <f t="shared" si="9"/>
        <v xml:space="preserve"> </v>
      </c>
      <c r="K77" s="26">
        <v>12500</v>
      </c>
      <c r="L77" s="26">
        <v>0</v>
      </c>
      <c r="M77" s="26">
        <v>12500</v>
      </c>
      <c r="N77" s="18">
        <f t="shared" si="10"/>
        <v>1</v>
      </c>
      <c r="O77" s="26">
        <v>0</v>
      </c>
      <c r="P77" s="19">
        <f t="shared" si="11"/>
        <v>12500</v>
      </c>
    </row>
    <row r="78" spans="1:16" x14ac:dyDescent="0.3">
      <c r="A78" s="24" t="s">
        <v>85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5" t="s">
        <v>251</v>
      </c>
      <c r="F78" s="26">
        <v>525855</v>
      </c>
      <c r="G78" s="26">
        <v>0</v>
      </c>
      <c r="H78" s="26">
        <v>525855</v>
      </c>
      <c r="I78" s="26">
        <v>335596.75</v>
      </c>
      <c r="J78" s="18">
        <f t="shared" si="9"/>
        <v>0.63819256258854629</v>
      </c>
      <c r="K78" s="26">
        <v>335596.75</v>
      </c>
      <c r="L78" s="26">
        <v>0</v>
      </c>
      <c r="M78" s="26">
        <v>335596.75</v>
      </c>
      <c r="N78" s="18">
        <f t="shared" si="10"/>
        <v>1</v>
      </c>
      <c r="O78" s="26">
        <v>0</v>
      </c>
      <c r="P78" s="19">
        <f t="shared" si="11"/>
        <v>-190258.25</v>
      </c>
    </row>
    <row r="79" spans="1:16" x14ac:dyDescent="0.3">
      <c r="A79" s="24" t="s">
        <v>86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5" t="s">
        <v>252</v>
      </c>
      <c r="F79" s="26">
        <v>1375</v>
      </c>
      <c r="G79" s="26">
        <v>0</v>
      </c>
      <c r="H79" s="26">
        <v>1375</v>
      </c>
      <c r="I79" s="26">
        <v>975.54</v>
      </c>
      <c r="J79" s="18">
        <f t="shared" si="9"/>
        <v>0.70948363636363632</v>
      </c>
      <c r="K79" s="26">
        <v>975.54</v>
      </c>
      <c r="L79" s="26">
        <v>0</v>
      </c>
      <c r="M79" s="26">
        <v>975.54</v>
      </c>
      <c r="N79" s="18">
        <f t="shared" si="10"/>
        <v>1</v>
      </c>
      <c r="O79" s="26">
        <v>0</v>
      </c>
      <c r="P79" s="19">
        <f t="shared" si="11"/>
        <v>-399.46000000000004</v>
      </c>
    </row>
    <row r="80" spans="1:16" x14ac:dyDescent="0.3">
      <c r="A80" s="24" t="s">
        <v>87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5" t="s">
        <v>253</v>
      </c>
      <c r="F80" s="26">
        <v>9750</v>
      </c>
      <c r="G80" s="26">
        <v>0</v>
      </c>
      <c r="H80" s="26">
        <v>9750</v>
      </c>
      <c r="I80" s="26">
        <v>6922.5</v>
      </c>
      <c r="J80" s="18">
        <f t="shared" si="9"/>
        <v>0.71</v>
      </c>
      <c r="K80" s="26">
        <v>6922.5</v>
      </c>
      <c r="L80" s="26">
        <v>0</v>
      </c>
      <c r="M80" s="26">
        <v>6922.5</v>
      </c>
      <c r="N80" s="18">
        <f t="shared" si="10"/>
        <v>1</v>
      </c>
      <c r="O80" s="26">
        <v>0</v>
      </c>
      <c r="P80" s="19">
        <f t="shared" si="11"/>
        <v>-2827.5</v>
      </c>
    </row>
    <row r="81" spans="1:16" x14ac:dyDescent="0.3">
      <c r="A81" s="24" t="s">
        <v>88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5" t="s">
        <v>254</v>
      </c>
      <c r="F81" s="26">
        <v>88000</v>
      </c>
      <c r="G81" s="26">
        <v>0</v>
      </c>
      <c r="H81" s="26">
        <v>88000</v>
      </c>
      <c r="I81" s="26">
        <v>62480</v>
      </c>
      <c r="J81" s="18">
        <f t="shared" si="9"/>
        <v>0.71</v>
      </c>
      <c r="K81" s="26">
        <v>62480</v>
      </c>
      <c r="L81" s="26">
        <v>0</v>
      </c>
      <c r="M81" s="26">
        <v>62480</v>
      </c>
      <c r="N81" s="18">
        <f t="shared" si="10"/>
        <v>1</v>
      </c>
      <c r="O81" s="26">
        <v>0</v>
      </c>
      <c r="P81" s="19">
        <f t="shared" si="11"/>
        <v>-25520</v>
      </c>
    </row>
    <row r="82" spans="1:16" x14ac:dyDescent="0.3">
      <c r="A82" s="24" t="s">
        <v>89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5" t="s">
        <v>255</v>
      </c>
      <c r="F82" s="26">
        <v>810235</v>
      </c>
      <c r="G82" s="26">
        <v>0</v>
      </c>
      <c r="H82" s="26">
        <v>810235</v>
      </c>
      <c r="I82" s="26">
        <v>690770.5</v>
      </c>
      <c r="J82" s="18">
        <f t="shared" si="9"/>
        <v>0.85255574000135759</v>
      </c>
      <c r="K82" s="26">
        <v>690770.5</v>
      </c>
      <c r="L82" s="26">
        <v>0</v>
      </c>
      <c r="M82" s="26">
        <v>690770.5</v>
      </c>
      <c r="N82" s="18">
        <f t="shared" si="10"/>
        <v>1</v>
      </c>
      <c r="O82" s="26">
        <v>0</v>
      </c>
      <c r="P82" s="19">
        <f t="shared" si="11"/>
        <v>-119464.5</v>
      </c>
    </row>
    <row r="83" spans="1:16" x14ac:dyDescent="0.3">
      <c r="A83" s="24" t="s">
        <v>90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5" t="s">
        <v>256</v>
      </c>
      <c r="F83" s="26">
        <v>139685</v>
      </c>
      <c r="G83" s="26">
        <v>0</v>
      </c>
      <c r="H83" s="26">
        <v>139685</v>
      </c>
      <c r="I83" s="26">
        <v>101658.7</v>
      </c>
      <c r="J83" s="18">
        <f t="shared" si="9"/>
        <v>0.72777105630525829</v>
      </c>
      <c r="K83" s="26">
        <v>101658.7</v>
      </c>
      <c r="L83" s="26">
        <v>0</v>
      </c>
      <c r="M83" s="26">
        <v>101658.7</v>
      </c>
      <c r="N83" s="18">
        <f t="shared" si="10"/>
        <v>1</v>
      </c>
      <c r="O83" s="26">
        <v>0</v>
      </c>
      <c r="P83" s="19">
        <f t="shared" si="11"/>
        <v>-38026.300000000003</v>
      </c>
    </row>
    <row r="84" spans="1:16" x14ac:dyDescent="0.3">
      <c r="A84" s="24" t="s">
        <v>91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5" t="s">
        <v>257</v>
      </c>
      <c r="F84" s="26">
        <v>213365</v>
      </c>
      <c r="G84" s="26">
        <v>0</v>
      </c>
      <c r="H84" s="26">
        <v>213365</v>
      </c>
      <c r="I84" s="26">
        <v>135551</v>
      </c>
      <c r="J84" s="18">
        <f t="shared" si="9"/>
        <v>0.63530101000632722</v>
      </c>
      <c r="K84" s="26">
        <v>135551</v>
      </c>
      <c r="L84" s="26">
        <v>0</v>
      </c>
      <c r="M84" s="26">
        <v>135551</v>
      </c>
      <c r="N84" s="18">
        <f t="shared" si="10"/>
        <v>1</v>
      </c>
      <c r="O84" s="26">
        <v>0</v>
      </c>
      <c r="P84" s="19">
        <f t="shared" si="11"/>
        <v>-77814</v>
      </c>
    </row>
    <row r="85" spans="1:16" x14ac:dyDescent="0.3">
      <c r="A85" s="24" t="s">
        <v>92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5" t="s">
        <v>258</v>
      </c>
      <c r="F85" s="26">
        <v>10500</v>
      </c>
      <c r="G85" s="26">
        <v>0</v>
      </c>
      <c r="H85" s="26">
        <v>10500</v>
      </c>
      <c r="I85" s="26">
        <v>6825</v>
      </c>
      <c r="J85" s="18">
        <f t="shared" si="9"/>
        <v>0.65</v>
      </c>
      <c r="K85" s="26">
        <v>6825</v>
      </c>
      <c r="L85" s="26">
        <v>0</v>
      </c>
      <c r="M85" s="26">
        <v>6825</v>
      </c>
      <c r="N85" s="18">
        <f t="shared" si="10"/>
        <v>1</v>
      </c>
      <c r="O85" s="26">
        <v>0</v>
      </c>
      <c r="P85" s="19">
        <f t="shared" si="11"/>
        <v>-3675</v>
      </c>
    </row>
    <row r="86" spans="1:16" x14ac:dyDescent="0.3">
      <c r="A86" s="24" t="s">
        <v>93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5" t="s">
        <v>259</v>
      </c>
      <c r="F86" s="26">
        <v>0</v>
      </c>
      <c r="G86" s="26">
        <v>18087</v>
      </c>
      <c r="H86" s="26">
        <v>18087</v>
      </c>
      <c r="I86" s="26">
        <v>26287</v>
      </c>
      <c r="J86" s="18">
        <f t="shared" si="9"/>
        <v>1.4533642947973682</v>
      </c>
      <c r="K86" s="26">
        <v>26287</v>
      </c>
      <c r="L86" s="26">
        <v>0</v>
      </c>
      <c r="M86" s="26">
        <v>26287</v>
      </c>
      <c r="N86" s="18">
        <f t="shared" si="10"/>
        <v>1</v>
      </c>
      <c r="O86" s="26">
        <v>0</v>
      </c>
      <c r="P86" s="19">
        <f t="shared" si="11"/>
        <v>8200</v>
      </c>
    </row>
    <row r="87" spans="1:16" x14ac:dyDescent="0.3">
      <c r="A87" s="24" t="s">
        <v>94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5" t="s">
        <v>260</v>
      </c>
      <c r="F87" s="26">
        <v>178615</v>
      </c>
      <c r="G87" s="26">
        <v>0</v>
      </c>
      <c r="H87" s="26">
        <v>178615</v>
      </c>
      <c r="I87" s="26">
        <v>135005.82</v>
      </c>
      <c r="J87" s="18">
        <f t="shared" si="9"/>
        <v>0.75584816504772845</v>
      </c>
      <c r="K87" s="26">
        <v>135005.82</v>
      </c>
      <c r="L87" s="26">
        <v>0</v>
      </c>
      <c r="M87" s="26">
        <v>135005.82</v>
      </c>
      <c r="N87" s="18">
        <f t="shared" si="10"/>
        <v>1</v>
      </c>
      <c r="O87" s="26">
        <v>0</v>
      </c>
      <c r="P87" s="19">
        <f t="shared" si="11"/>
        <v>-43609.179999999993</v>
      </c>
    </row>
    <row r="88" spans="1:16" x14ac:dyDescent="0.3">
      <c r="A88" s="24" t="s">
        <v>95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5" t="s">
        <v>261</v>
      </c>
      <c r="F88" s="26">
        <v>1418385</v>
      </c>
      <c r="G88" s="26">
        <v>0</v>
      </c>
      <c r="H88" s="26">
        <v>1418385</v>
      </c>
      <c r="I88" s="26">
        <v>1072559.69</v>
      </c>
      <c r="J88" s="18">
        <f t="shared" si="9"/>
        <v>0.75618375123820403</v>
      </c>
      <c r="K88" s="26">
        <v>1072559.69</v>
      </c>
      <c r="L88" s="26">
        <v>0</v>
      </c>
      <c r="M88" s="26">
        <v>1072559.69</v>
      </c>
      <c r="N88" s="18">
        <f t="shared" si="10"/>
        <v>1</v>
      </c>
      <c r="O88" s="26">
        <v>0</v>
      </c>
      <c r="P88" s="19">
        <f t="shared" si="11"/>
        <v>-345825.31000000006</v>
      </c>
    </row>
    <row r="89" spans="1:16" x14ac:dyDescent="0.3">
      <c r="A89" s="24" t="s">
        <v>96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5" t="s">
        <v>262</v>
      </c>
      <c r="F89" s="26">
        <v>935095</v>
      </c>
      <c r="G89" s="26">
        <v>0</v>
      </c>
      <c r="H89" s="26">
        <v>935095</v>
      </c>
      <c r="I89" s="26">
        <v>908059.69</v>
      </c>
      <c r="J89" s="18">
        <f t="shared" si="9"/>
        <v>0.97108816751239169</v>
      </c>
      <c r="K89" s="26">
        <v>935094</v>
      </c>
      <c r="L89" s="26">
        <v>27034.31</v>
      </c>
      <c r="M89" s="26">
        <v>908059.69</v>
      </c>
      <c r="N89" s="18">
        <f t="shared" si="10"/>
        <v>1</v>
      </c>
      <c r="O89" s="26">
        <v>0</v>
      </c>
      <c r="P89" s="19">
        <f t="shared" si="11"/>
        <v>-27035.310000000056</v>
      </c>
    </row>
    <row r="90" spans="1:16" x14ac:dyDescent="0.3">
      <c r="A90" s="24" t="s">
        <v>97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5" t="s">
        <v>263</v>
      </c>
      <c r="F90" s="26">
        <v>1409755</v>
      </c>
      <c r="G90" s="26">
        <v>0</v>
      </c>
      <c r="H90" s="26">
        <v>1409755</v>
      </c>
      <c r="I90" s="26">
        <v>469918.33</v>
      </c>
      <c r="J90" s="18">
        <f t="shared" si="9"/>
        <v>0.33333333096885631</v>
      </c>
      <c r="K90" s="26">
        <v>469918.33</v>
      </c>
      <c r="L90" s="26">
        <v>0</v>
      </c>
      <c r="M90" s="26">
        <v>469918.33</v>
      </c>
      <c r="N90" s="18">
        <f t="shared" si="10"/>
        <v>1</v>
      </c>
      <c r="O90" s="26">
        <v>0</v>
      </c>
      <c r="P90" s="19">
        <f t="shared" si="11"/>
        <v>-939836.66999999993</v>
      </c>
    </row>
    <row r="91" spans="1:16" x14ac:dyDescent="0.3">
      <c r="A91" s="24" t="s">
        <v>98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5" t="s">
        <v>264</v>
      </c>
      <c r="F91" s="26">
        <v>25000</v>
      </c>
      <c r="G91" s="26">
        <v>0</v>
      </c>
      <c r="H91" s="26">
        <v>25000</v>
      </c>
      <c r="I91" s="26">
        <v>0</v>
      </c>
      <c r="J91" s="18">
        <f t="shared" si="9"/>
        <v>0</v>
      </c>
      <c r="K91" s="26">
        <v>0</v>
      </c>
      <c r="L91" s="26">
        <v>0</v>
      </c>
      <c r="M91" s="26">
        <v>0</v>
      </c>
      <c r="N91" s="18" t="str">
        <f t="shared" si="10"/>
        <v xml:space="preserve"> </v>
      </c>
      <c r="O91" s="26">
        <v>0</v>
      </c>
      <c r="P91" s="19">
        <f t="shared" si="11"/>
        <v>-25000</v>
      </c>
    </row>
    <row r="92" spans="1:16" x14ac:dyDescent="0.3">
      <c r="A92" s="24" t="s">
        <v>151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5" t="s">
        <v>265</v>
      </c>
      <c r="F92" s="26">
        <v>466400</v>
      </c>
      <c r="G92" s="26">
        <v>0</v>
      </c>
      <c r="H92" s="26">
        <v>466400</v>
      </c>
      <c r="I92" s="26">
        <v>0</v>
      </c>
      <c r="J92" s="18">
        <f t="shared" si="9"/>
        <v>0</v>
      </c>
      <c r="K92" s="26">
        <v>0</v>
      </c>
      <c r="L92" s="26">
        <v>0</v>
      </c>
      <c r="M92" s="26">
        <v>0</v>
      </c>
      <c r="N92" s="18" t="str">
        <f t="shared" si="10"/>
        <v xml:space="preserve"> </v>
      </c>
      <c r="O92" s="26">
        <v>0</v>
      </c>
      <c r="P92" s="19">
        <f t="shared" si="11"/>
        <v>-466400</v>
      </c>
    </row>
    <row r="93" spans="1:16" x14ac:dyDescent="0.3">
      <c r="A93" s="24" t="s">
        <v>99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5" t="s">
        <v>266</v>
      </c>
      <c r="F93" s="26">
        <v>0</v>
      </c>
      <c r="G93" s="26">
        <v>0</v>
      </c>
      <c r="H93" s="26">
        <v>0</v>
      </c>
      <c r="I93" s="26">
        <v>0</v>
      </c>
      <c r="J93" s="18" t="str">
        <f t="shared" si="9"/>
        <v xml:space="preserve"> </v>
      </c>
      <c r="K93" s="26">
        <v>0</v>
      </c>
      <c r="L93" s="26">
        <v>0</v>
      </c>
      <c r="M93" s="26">
        <v>0</v>
      </c>
      <c r="N93" s="18" t="str">
        <f t="shared" si="10"/>
        <v xml:space="preserve"> </v>
      </c>
      <c r="O93" s="26">
        <v>0</v>
      </c>
      <c r="P93" s="19">
        <f t="shared" si="11"/>
        <v>0</v>
      </c>
    </row>
    <row r="94" spans="1:16" x14ac:dyDescent="0.3">
      <c r="A94" s="24" t="s">
        <v>100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5" t="s">
        <v>267</v>
      </c>
      <c r="F94" s="26">
        <v>68415</v>
      </c>
      <c r="G94" s="26">
        <v>0</v>
      </c>
      <c r="H94" s="26">
        <v>68415</v>
      </c>
      <c r="I94" s="26">
        <v>0</v>
      </c>
      <c r="J94" s="18">
        <f t="shared" si="9"/>
        <v>0</v>
      </c>
      <c r="K94" s="26">
        <v>0</v>
      </c>
      <c r="L94" s="26">
        <v>0</v>
      </c>
      <c r="M94" s="26">
        <v>0</v>
      </c>
      <c r="N94" s="18" t="str">
        <f t="shared" si="10"/>
        <v xml:space="preserve"> </v>
      </c>
      <c r="O94" s="26">
        <v>0</v>
      </c>
      <c r="P94" s="19">
        <f t="shared" si="11"/>
        <v>-68415</v>
      </c>
    </row>
    <row r="95" spans="1:16" x14ac:dyDescent="0.3">
      <c r="A95" s="24" t="s">
        <v>101</v>
      </c>
      <c r="B95" s="14" t="str">
        <f t="shared" si="6"/>
        <v>4</v>
      </c>
      <c r="C95" s="14" t="str">
        <f t="shared" si="7"/>
        <v>45</v>
      </c>
      <c r="D95" s="14" t="str">
        <f t="shared" si="8"/>
        <v>451</v>
      </c>
      <c r="E95" s="25" t="s">
        <v>268</v>
      </c>
      <c r="F95" s="26">
        <v>0</v>
      </c>
      <c r="G95" s="26">
        <v>0</v>
      </c>
      <c r="H95" s="26">
        <v>0</v>
      </c>
      <c r="I95" s="26">
        <v>0</v>
      </c>
      <c r="J95" s="18" t="str">
        <f t="shared" si="9"/>
        <v xml:space="preserve"> </v>
      </c>
      <c r="K95" s="26">
        <v>0</v>
      </c>
      <c r="L95" s="26">
        <v>0</v>
      </c>
      <c r="M95" s="26">
        <v>0</v>
      </c>
      <c r="N95" s="18" t="str">
        <f t="shared" si="10"/>
        <v xml:space="preserve"> </v>
      </c>
      <c r="O95" s="26">
        <v>0</v>
      </c>
      <c r="P95" s="19">
        <f t="shared" si="11"/>
        <v>0</v>
      </c>
    </row>
    <row r="96" spans="1:16" x14ac:dyDescent="0.3">
      <c r="A96" s="24" t="s">
        <v>102</v>
      </c>
      <c r="B96" s="14" t="str">
        <f t="shared" si="6"/>
        <v>4</v>
      </c>
      <c r="C96" s="14" t="str">
        <f t="shared" si="7"/>
        <v>45</v>
      </c>
      <c r="D96" s="14" t="str">
        <f t="shared" si="8"/>
        <v>451</v>
      </c>
      <c r="E96" s="25" t="s">
        <v>269</v>
      </c>
      <c r="F96" s="26">
        <v>0</v>
      </c>
      <c r="G96" s="26">
        <v>0</v>
      </c>
      <c r="H96" s="26">
        <v>0</v>
      </c>
      <c r="I96" s="26">
        <v>0</v>
      </c>
      <c r="J96" s="18" t="str">
        <f t="shared" si="9"/>
        <v xml:space="preserve"> </v>
      </c>
      <c r="K96" s="26">
        <v>0</v>
      </c>
      <c r="L96" s="26">
        <v>0</v>
      </c>
      <c r="M96" s="26">
        <v>0</v>
      </c>
      <c r="N96" s="18" t="str">
        <f t="shared" si="10"/>
        <v xml:space="preserve"> </v>
      </c>
      <c r="O96" s="26">
        <v>0</v>
      </c>
      <c r="P96" s="19">
        <f t="shared" si="11"/>
        <v>0</v>
      </c>
    </row>
    <row r="97" spans="1:16" x14ac:dyDescent="0.3">
      <c r="A97" s="24" t="s">
        <v>103</v>
      </c>
      <c r="B97" s="14" t="str">
        <f t="shared" si="6"/>
        <v>4</v>
      </c>
      <c r="C97" s="14" t="str">
        <f t="shared" si="7"/>
        <v>45</v>
      </c>
      <c r="D97" s="14" t="str">
        <f t="shared" si="8"/>
        <v>451</v>
      </c>
      <c r="E97" s="25" t="s">
        <v>270</v>
      </c>
      <c r="F97" s="26">
        <v>0</v>
      </c>
      <c r="G97" s="26">
        <v>0</v>
      </c>
      <c r="H97" s="26">
        <v>0</v>
      </c>
      <c r="I97" s="26">
        <v>0</v>
      </c>
      <c r="J97" s="18" t="str">
        <f t="shared" si="9"/>
        <v xml:space="preserve"> </v>
      </c>
      <c r="K97" s="26">
        <v>0</v>
      </c>
      <c r="L97" s="26">
        <v>0</v>
      </c>
      <c r="M97" s="26">
        <v>0</v>
      </c>
      <c r="N97" s="18" t="str">
        <f t="shared" si="10"/>
        <v xml:space="preserve"> </v>
      </c>
      <c r="O97" s="26">
        <v>0</v>
      </c>
      <c r="P97" s="19">
        <f t="shared" si="11"/>
        <v>0</v>
      </c>
    </row>
    <row r="98" spans="1:16" x14ac:dyDescent="0.3">
      <c r="A98" s="24" t="s">
        <v>104</v>
      </c>
      <c r="B98" s="14" t="str">
        <f t="shared" si="6"/>
        <v>4</v>
      </c>
      <c r="C98" s="14" t="str">
        <f t="shared" si="7"/>
        <v>45</v>
      </c>
      <c r="D98" s="14" t="str">
        <f t="shared" si="8"/>
        <v>451</v>
      </c>
      <c r="E98" s="25" t="s">
        <v>271</v>
      </c>
      <c r="F98" s="26">
        <v>0</v>
      </c>
      <c r="G98" s="26">
        <v>0</v>
      </c>
      <c r="H98" s="26">
        <v>0</v>
      </c>
      <c r="I98" s="26">
        <v>68495.95</v>
      </c>
      <c r="J98" s="18" t="str">
        <f t="shared" si="9"/>
        <v xml:space="preserve"> </v>
      </c>
      <c r="K98" s="26">
        <v>68495.95</v>
      </c>
      <c r="L98" s="26">
        <v>0</v>
      </c>
      <c r="M98" s="26">
        <v>68495.95</v>
      </c>
      <c r="N98" s="18">
        <f t="shared" si="10"/>
        <v>1</v>
      </c>
      <c r="O98" s="26">
        <v>0</v>
      </c>
      <c r="P98" s="19">
        <f t="shared" si="11"/>
        <v>68495.95</v>
      </c>
    </row>
    <row r="99" spans="1:16" x14ac:dyDescent="0.3">
      <c r="A99" s="24" t="s">
        <v>105</v>
      </c>
      <c r="B99" s="14" t="str">
        <f t="shared" si="6"/>
        <v>4</v>
      </c>
      <c r="C99" s="14" t="str">
        <f t="shared" si="7"/>
        <v>45</v>
      </c>
      <c r="D99" s="14" t="str">
        <f t="shared" si="8"/>
        <v>451</v>
      </c>
      <c r="E99" s="25" t="s">
        <v>272</v>
      </c>
      <c r="F99" s="26">
        <v>0</v>
      </c>
      <c r="G99" s="26">
        <v>0</v>
      </c>
      <c r="H99" s="26">
        <v>0</v>
      </c>
      <c r="I99" s="26">
        <v>116574.86</v>
      </c>
      <c r="J99" s="18" t="str">
        <f t="shared" si="9"/>
        <v xml:space="preserve"> </v>
      </c>
      <c r="K99" s="26">
        <v>116574.86</v>
      </c>
      <c r="L99" s="26">
        <v>0</v>
      </c>
      <c r="M99" s="26">
        <v>116574.86</v>
      </c>
      <c r="N99" s="18">
        <f t="shared" si="10"/>
        <v>1</v>
      </c>
      <c r="O99" s="26">
        <v>0</v>
      </c>
      <c r="P99" s="19">
        <f t="shared" si="11"/>
        <v>116574.86</v>
      </c>
    </row>
    <row r="100" spans="1:16" x14ac:dyDescent="0.3">
      <c r="A100" s="24" t="s">
        <v>106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5" t="s">
        <v>273</v>
      </c>
      <c r="F100" s="26">
        <v>0</v>
      </c>
      <c r="G100" s="26">
        <v>0</v>
      </c>
      <c r="H100" s="26">
        <v>0</v>
      </c>
      <c r="I100" s="26">
        <v>84851.56</v>
      </c>
      <c r="J100" s="18" t="str">
        <f t="shared" si="9"/>
        <v xml:space="preserve"> </v>
      </c>
      <c r="K100" s="26">
        <v>84851.56</v>
      </c>
      <c r="L100" s="26">
        <v>0</v>
      </c>
      <c r="M100" s="26">
        <v>84851.56</v>
      </c>
      <c r="N100" s="18">
        <f t="shared" si="10"/>
        <v>1</v>
      </c>
      <c r="O100" s="26">
        <v>0</v>
      </c>
      <c r="P100" s="19">
        <f t="shared" si="11"/>
        <v>84851.56</v>
      </c>
    </row>
    <row r="101" spans="1:16" x14ac:dyDescent="0.3">
      <c r="A101" s="24" t="s">
        <v>107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5" t="s">
        <v>274</v>
      </c>
      <c r="F101" s="26">
        <v>0</v>
      </c>
      <c r="G101" s="26">
        <v>0</v>
      </c>
      <c r="H101" s="26">
        <v>0</v>
      </c>
      <c r="I101" s="26">
        <v>0</v>
      </c>
      <c r="J101" s="18" t="str">
        <f t="shared" si="9"/>
        <v xml:space="preserve"> </v>
      </c>
      <c r="K101" s="26">
        <v>0</v>
      </c>
      <c r="L101" s="26">
        <v>0</v>
      </c>
      <c r="M101" s="26">
        <v>0</v>
      </c>
      <c r="N101" s="18" t="str">
        <f t="shared" si="10"/>
        <v xml:space="preserve"> </v>
      </c>
      <c r="O101" s="26">
        <v>0</v>
      </c>
      <c r="P101" s="19">
        <f t="shared" si="11"/>
        <v>0</v>
      </c>
    </row>
    <row r="102" spans="1:16" x14ac:dyDescent="0.3">
      <c r="A102" s="24" t="s">
        <v>108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5" t="s">
        <v>275</v>
      </c>
      <c r="F102" s="26">
        <v>0</v>
      </c>
      <c r="G102" s="26">
        <v>0</v>
      </c>
      <c r="H102" s="26">
        <v>0</v>
      </c>
      <c r="I102" s="26">
        <v>-885.2</v>
      </c>
      <c r="J102" s="18" t="str">
        <f t="shared" si="9"/>
        <v xml:space="preserve"> </v>
      </c>
      <c r="K102" s="26">
        <v>0</v>
      </c>
      <c r="L102" s="26">
        <v>885.2</v>
      </c>
      <c r="M102" s="26">
        <v>-885.2</v>
      </c>
      <c r="N102" s="18">
        <f t="shared" si="10"/>
        <v>1</v>
      </c>
      <c r="O102" s="26">
        <v>0</v>
      </c>
      <c r="P102" s="19">
        <f t="shared" si="11"/>
        <v>-885.2</v>
      </c>
    </row>
    <row r="103" spans="1:16" x14ac:dyDescent="0.3">
      <c r="A103" s="24" t="s">
        <v>109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5" t="s">
        <v>276</v>
      </c>
      <c r="F103" s="26">
        <v>0</v>
      </c>
      <c r="G103" s="26">
        <v>0</v>
      </c>
      <c r="H103" s="26">
        <v>0</v>
      </c>
      <c r="I103" s="26">
        <v>0</v>
      </c>
      <c r="J103" s="18" t="str">
        <f t="shared" si="9"/>
        <v xml:space="preserve"> </v>
      </c>
      <c r="K103" s="26">
        <v>0</v>
      </c>
      <c r="L103" s="26">
        <v>0</v>
      </c>
      <c r="M103" s="26">
        <v>0</v>
      </c>
      <c r="N103" s="18" t="str">
        <f t="shared" si="10"/>
        <v xml:space="preserve"> </v>
      </c>
      <c r="O103" s="26">
        <v>0</v>
      </c>
      <c r="P103" s="19">
        <f t="shared" si="11"/>
        <v>0</v>
      </c>
    </row>
    <row r="104" spans="1:16" x14ac:dyDescent="0.3">
      <c r="A104" s="24" t="s">
        <v>110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5" t="s">
        <v>277</v>
      </c>
      <c r="F104" s="26">
        <v>0</v>
      </c>
      <c r="G104" s="26">
        <v>0</v>
      </c>
      <c r="H104" s="26">
        <v>0</v>
      </c>
      <c r="I104" s="26">
        <v>0</v>
      </c>
      <c r="J104" s="18" t="str">
        <f t="shared" si="9"/>
        <v xml:space="preserve"> </v>
      </c>
      <c r="K104" s="26">
        <v>0</v>
      </c>
      <c r="L104" s="26">
        <v>0</v>
      </c>
      <c r="M104" s="26">
        <v>0</v>
      </c>
      <c r="N104" s="18" t="str">
        <f t="shared" si="10"/>
        <v xml:space="preserve"> </v>
      </c>
      <c r="O104" s="26">
        <v>0</v>
      </c>
      <c r="P104" s="19">
        <f t="shared" si="11"/>
        <v>0</v>
      </c>
    </row>
    <row r="105" spans="1:16" x14ac:dyDescent="0.3">
      <c r="A105" s="24" t="s">
        <v>111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5" t="s">
        <v>278</v>
      </c>
      <c r="F105" s="26">
        <v>0</v>
      </c>
      <c r="G105" s="26">
        <v>0</v>
      </c>
      <c r="H105" s="26">
        <v>0</v>
      </c>
      <c r="I105" s="26">
        <v>0</v>
      </c>
      <c r="J105" s="18" t="str">
        <f t="shared" si="9"/>
        <v xml:space="preserve"> </v>
      </c>
      <c r="K105" s="26">
        <v>0</v>
      </c>
      <c r="L105" s="26">
        <v>0</v>
      </c>
      <c r="M105" s="26">
        <v>0</v>
      </c>
      <c r="N105" s="18" t="str">
        <f t="shared" si="10"/>
        <v xml:space="preserve"> </v>
      </c>
      <c r="O105" s="26">
        <v>0</v>
      </c>
      <c r="P105" s="19">
        <f t="shared" si="11"/>
        <v>0</v>
      </c>
    </row>
    <row r="106" spans="1:16" x14ac:dyDescent="0.3">
      <c r="A106" s="24" t="s">
        <v>158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5" t="s">
        <v>279</v>
      </c>
      <c r="F106" s="26">
        <v>301495</v>
      </c>
      <c r="G106" s="26">
        <v>0</v>
      </c>
      <c r="H106" s="26">
        <v>301495</v>
      </c>
      <c r="I106" s="26">
        <v>198604.43</v>
      </c>
      <c r="J106" s="18">
        <f t="shared" si="9"/>
        <v>0.65873208510920578</v>
      </c>
      <c r="K106" s="26">
        <v>198604.43</v>
      </c>
      <c r="L106" s="26">
        <v>0</v>
      </c>
      <c r="M106" s="26">
        <v>198604.43</v>
      </c>
      <c r="N106" s="18">
        <f t="shared" si="10"/>
        <v>1</v>
      </c>
      <c r="O106" s="26">
        <v>0</v>
      </c>
      <c r="P106" s="19">
        <f t="shared" si="11"/>
        <v>-102890.57</v>
      </c>
    </row>
    <row r="107" spans="1:16" x14ac:dyDescent="0.3">
      <c r="A107" s="24" t="s">
        <v>159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5" t="s">
        <v>280</v>
      </c>
      <c r="F107" s="26">
        <v>185380</v>
      </c>
      <c r="G107" s="26">
        <v>0</v>
      </c>
      <c r="H107" s="26">
        <v>185380</v>
      </c>
      <c r="I107" s="26">
        <v>123364.57</v>
      </c>
      <c r="J107" s="18">
        <f t="shared" si="9"/>
        <v>0.66546860502751115</v>
      </c>
      <c r="K107" s="26">
        <v>123364.57</v>
      </c>
      <c r="L107" s="26">
        <v>0</v>
      </c>
      <c r="M107" s="26">
        <v>123364.57</v>
      </c>
      <c r="N107" s="18">
        <f t="shared" si="10"/>
        <v>1</v>
      </c>
      <c r="O107" s="26">
        <v>0</v>
      </c>
      <c r="P107" s="19">
        <f t="shared" si="11"/>
        <v>-62015.429999999993</v>
      </c>
    </row>
    <row r="108" spans="1:16" x14ac:dyDescent="0.3">
      <c r="A108" s="24" t="s">
        <v>160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5" t="s">
        <v>281</v>
      </c>
      <c r="F108" s="26">
        <v>208790</v>
      </c>
      <c r="G108" s="26">
        <v>0</v>
      </c>
      <c r="H108" s="26">
        <v>208790</v>
      </c>
      <c r="I108" s="26">
        <v>144620.03</v>
      </c>
      <c r="J108" s="18">
        <f t="shared" si="9"/>
        <v>0.69265783801906222</v>
      </c>
      <c r="K108" s="26">
        <v>144620.03</v>
      </c>
      <c r="L108" s="26">
        <v>0</v>
      </c>
      <c r="M108" s="26">
        <v>144620.03</v>
      </c>
      <c r="N108" s="18">
        <f t="shared" si="10"/>
        <v>1</v>
      </c>
      <c r="O108" s="26">
        <v>0</v>
      </c>
      <c r="P108" s="19">
        <f t="shared" si="11"/>
        <v>-64169.97</v>
      </c>
    </row>
    <row r="109" spans="1:16" x14ac:dyDescent="0.3">
      <c r="A109" s="24" t="s">
        <v>112</v>
      </c>
      <c r="B109" s="14" t="str">
        <f t="shared" si="6"/>
        <v>4</v>
      </c>
      <c r="C109" s="14" t="str">
        <f t="shared" si="7"/>
        <v>45</v>
      </c>
      <c r="D109" s="14" t="str">
        <f t="shared" si="8"/>
        <v>451</v>
      </c>
      <c r="E109" s="25" t="s">
        <v>282</v>
      </c>
      <c r="F109" s="26">
        <v>0</v>
      </c>
      <c r="G109" s="26">
        <v>0</v>
      </c>
      <c r="H109" s="26">
        <v>0</v>
      </c>
      <c r="I109" s="26">
        <v>0</v>
      </c>
      <c r="J109" s="18" t="str">
        <f t="shared" si="9"/>
        <v xml:space="preserve"> </v>
      </c>
      <c r="K109" s="26">
        <v>0</v>
      </c>
      <c r="L109" s="26">
        <v>0</v>
      </c>
      <c r="M109" s="26">
        <v>0</v>
      </c>
      <c r="N109" s="18" t="str">
        <f t="shared" si="10"/>
        <v xml:space="preserve"> </v>
      </c>
      <c r="O109" s="26">
        <v>0</v>
      </c>
      <c r="P109" s="19">
        <f t="shared" si="11"/>
        <v>0</v>
      </c>
    </row>
    <row r="110" spans="1:16" x14ac:dyDescent="0.3">
      <c r="A110" s="24" t="s">
        <v>152</v>
      </c>
      <c r="B110" s="14" t="str">
        <f t="shared" si="6"/>
        <v>4</v>
      </c>
      <c r="C110" s="14" t="str">
        <f t="shared" si="7"/>
        <v>45</v>
      </c>
      <c r="D110" s="14" t="str">
        <f t="shared" si="8"/>
        <v>451</v>
      </c>
      <c r="E110" s="25" t="s">
        <v>283</v>
      </c>
      <c r="F110" s="26">
        <v>0</v>
      </c>
      <c r="G110" s="26">
        <v>1000000</v>
      </c>
      <c r="H110" s="26">
        <v>1000000</v>
      </c>
      <c r="I110" s="26">
        <v>-97524.6</v>
      </c>
      <c r="J110" s="18">
        <f t="shared" si="9"/>
        <v>-9.7524600000000003E-2</v>
      </c>
      <c r="K110" s="26">
        <v>0</v>
      </c>
      <c r="L110" s="26">
        <v>97524.6</v>
      </c>
      <c r="M110" s="26">
        <v>-97524.6</v>
      </c>
      <c r="N110" s="18">
        <f t="shared" si="10"/>
        <v>1</v>
      </c>
      <c r="O110" s="26">
        <v>0</v>
      </c>
      <c r="P110" s="19">
        <f t="shared" si="11"/>
        <v>-1097524.6000000001</v>
      </c>
    </row>
    <row r="111" spans="1:16" x14ac:dyDescent="0.3">
      <c r="A111" s="24" t="s">
        <v>321</v>
      </c>
      <c r="B111" s="14" t="str">
        <f t="shared" si="6"/>
        <v>4</v>
      </c>
      <c r="C111" s="14" t="str">
        <f t="shared" si="7"/>
        <v>45</v>
      </c>
      <c r="D111" s="14" t="str">
        <f t="shared" si="8"/>
        <v>451</v>
      </c>
      <c r="E111" s="25" t="s">
        <v>322</v>
      </c>
      <c r="F111" s="26">
        <v>0</v>
      </c>
      <c r="G111" s="26">
        <v>0</v>
      </c>
      <c r="H111" s="26">
        <v>0</v>
      </c>
      <c r="I111" s="26">
        <v>0</v>
      </c>
      <c r="J111" s="18" t="str">
        <f t="shared" si="9"/>
        <v xml:space="preserve"> </v>
      </c>
      <c r="K111" s="26">
        <v>0</v>
      </c>
      <c r="L111" s="26">
        <v>0</v>
      </c>
      <c r="M111" s="26">
        <v>0</v>
      </c>
      <c r="N111" s="18" t="str">
        <f t="shared" si="10"/>
        <v xml:space="preserve"> </v>
      </c>
      <c r="O111" s="26">
        <v>0</v>
      </c>
      <c r="P111" s="19">
        <f t="shared" si="11"/>
        <v>0</v>
      </c>
    </row>
    <row r="112" spans="1:16" x14ac:dyDescent="0.3">
      <c r="A112" s="24" t="s">
        <v>169</v>
      </c>
      <c r="B112" s="14" t="str">
        <f t="shared" si="6"/>
        <v>4</v>
      </c>
      <c r="C112" s="14" t="str">
        <f t="shared" si="7"/>
        <v>45</v>
      </c>
      <c r="D112" s="14" t="str">
        <f t="shared" si="8"/>
        <v>451</v>
      </c>
      <c r="E112" s="25" t="s">
        <v>284</v>
      </c>
      <c r="F112" s="26">
        <v>0</v>
      </c>
      <c r="G112" s="26">
        <v>30000</v>
      </c>
      <c r="H112" s="26">
        <v>30000</v>
      </c>
      <c r="I112" s="26">
        <v>18000</v>
      </c>
      <c r="J112" s="18">
        <f t="shared" si="9"/>
        <v>0.6</v>
      </c>
      <c r="K112" s="26">
        <v>18000</v>
      </c>
      <c r="L112" s="26">
        <v>0</v>
      </c>
      <c r="M112" s="26">
        <v>18000</v>
      </c>
      <c r="N112" s="18">
        <f t="shared" si="10"/>
        <v>1</v>
      </c>
      <c r="O112" s="26">
        <v>0</v>
      </c>
      <c r="P112" s="19">
        <f t="shared" si="11"/>
        <v>-12000</v>
      </c>
    </row>
    <row r="113" spans="1:16" x14ac:dyDescent="0.3">
      <c r="A113" s="24" t="s">
        <v>113</v>
      </c>
      <c r="B113" s="14" t="str">
        <f t="shared" si="6"/>
        <v>4</v>
      </c>
      <c r="C113" s="14" t="str">
        <f t="shared" si="7"/>
        <v>46</v>
      </c>
      <c r="D113" s="14" t="str">
        <f t="shared" si="8"/>
        <v>461</v>
      </c>
      <c r="E113" s="25" t="s">
        <v>285</v>
      </c>
      <c r="F113" s="26">
        <v>600000</v>
      </c>
      <c r="G113" s="26">
        <v>0</v>
      </c>
      <c r="H113" s="26">
        <v>600000</v>
      </c>
      <c r="I113" s="26">
        <v>648500</v>
      </c>
      <c r="J113" s="18">
        <f t="shared" si="9"/>
        <v>1.0808333333333333</v>
      </c>
      <c r="K113" s="26">
        <v>648500</v>
      </c>
      <c r="L113" s="26">
        <v>0</v>
      </c>
      <c r="M113" s="26">
        <v>648500</v>
      </c>
      <c r="N113" s="18">
        <f t="shared" si="10"/>
        <v>1</v>
      </c>
      <c r="O113" s="26">
        <v>0</v>
      </c>
      <c r="P113" s="19">
        <f t="shared" si="11"/>
        <v>48500</v>
      </c>
    </row>
    <row r="114" spans="1:16" x14ac:dyDescent="0.3">
      <c r="A114" s="24" t="s">
        <v>153</v>
      </c>
      <c r="B114" s="14" t="str">
        <f t="shared" si="6"/>
        <v>4</v>
      </c>
      <c r="C114" s="14" t="str">
        <f t="shared" si="7"/>
        <v>46</v>
      </c>
      <c r="D114" s="14" t="str">
        <f t="shared" si="8"/>
        <v>463</v>
      </c>
      <c r="E114" s="25" t="s">
        <v>286</v>
      </c>
      <c r="F114" s="26">
        <v>0</v>
      </c>
      <c r="G114" s="26">
        <v>0</v>
      </c>
      <c r="H114" s="26">
        <v>0</v>
      </c>
      <c r="I114" s="26">
        <v>110672</v>
      </c>
      <c r="J114" s="18" t="str">
        <f t="shared" si="9"/>
        <v xml:space="preserve"> </v>
      </c>
      <c r="K114" s="26">
        <v>110672</v>
      </c>
      <c r="L114" s="26">
        <v>0</v>
      </c>
      <c r="M114" s="26">
        <v>110672</v>
      </c>
      <c r="N114" s="18">
        <f t="shared" si="10"/>
        <v>1</v>
      </c>
      <c r="O114" s="26">
        <v>0</v>
      </c>
      <c r="P114" s="19">
        <f t="shared" si="11"/>
        <v>110672</v>
      </c>
    </row>
    <row r="115" spans="1:16" x14ac:dyDescent="0.3">
      <c r="A115" s="24" t="s">
        <v>114</v>
      </c>
      <c r="B115" s="14" t="str">
        <f t="shared" si="6"/>
        <v>4</v>
      </c>
      <c r="C115" s="14" t="str">
        <f t="shared" si="7"/>
        <v>46</v>
      </c>
      <c r="D115" s="14" t="str">
        <f t="shared" si="8"/>
        <v>466</v>
      </c>
      <c r="E115" s="25" t="s">
        <v>287</v>
      </c>
      <c r="F115" s="26">
        <v>0</v>
      </c>
      <c r="G115" s="26">
        <v>0</v>
      </c>
      <c r="H115" s="26">
        <v>0</v>
      </c>
      <c r="I115" s="26">
        <v>14175.52</v>
      </c>
      <c r="J115" s="18" t="str">
        <f t="shared" si="9"/>
        <v xml:space="preserve"> </v>
      </c>
      <c r="K115" s="26">
        <v>14175.52</v>
      </c>
      <c r="L115" s="26">
        <v>0</v>
      </c>
      <c r="M115" s="26">
        <v>14175.52</v>
      </c>
      <c r="N115" s="18">
        <f t="shared" si="10"/>
        <v>1</v>
      </c>
      <c r="O115" s="26">
        <v>0</v>
      </c>
      <c r="P115" s="19">
        <f t="shared" si="11"/>
        <v>14175.52</v>
      </c>
    </row>
    <row r="116" spans="1:16" x14ac:dyDescent="0.3">
      <c r="A116" s="24" t="s">
        <v>115</v>
      </c>
      <c r="B116" s="14" t="str">
        <f t="shared" si="6"/>
        <v>4</v>
      </c>
      <c r="C116" s="14" t="str">
        <f t="shared" si="7"/>
        <v>47</v>
      </c>
      <c r="D116" s="14" t="str">
        <f t="shared" si="8"/>
        <v>470</v>
      </c>
      <c r="E116" s="25" t="s">
        <v>288</v>
      </c>
      <c r="F116" s="26">
        <v>100000</v>
      </c>
      <c r="G116" s="26">
        <v>0</v>
      </c>
      <c r="H116" s="26">
        <v>100000</v>
      </c>
      <c r="I116" s="26">
        <v>100000</v>
      </c>
      <c r="J116" s="18">
        <f t="shared" si="9"/>
        <v>1</v>
      </c>
      <c r="K116" s="26">
        <v>100000</v>
      </c>
      <c r="L116" s="26">
        <v>0</v>
      </c>
      <c r="M116" s="26">
        <v>100000</v>
      </c>
      <c r="N116" s="18">
        <f t="shared" si="10"/>
        <v>1</v>
      </c>
      <c r="O116" s="26">
        <v>0</v>
      </c>
      <c r="P116" s="19">
        <f t="shared" si="11"/>
        <v>0</v>
      </c>
    </row>
    <row r="117" spans="1:16" x14ac:dyDescent="0.3">
      <c r="A117" s="24" t="s">
        <v>116</v>
      </c>
      <c r="B117" s="14" t="str">
        <f t="shared" si="6"/>
        <v>4</v>
      </c>
      <c r="C117" s="14" t="str">
        <f t="shared" si="7"/>
        <v>49</v>
      </c>
      <c r="D117" s="14" t="str">
        <f t="shared" si="8"/>
        <v>490</v>
      </c>
      <c r="E117" s="25" t="s">
        <v>289</v>
      </c>
      <c r="F117" s="26">
        <v>0</v>
      </c>
      <c r="G117" s="26">
        <v>0</v>
      </c>
      <c r="H117" s="26">
        <v>0</v>
      </c>
      <c r="I117" s="26">
        <v>0</v>
      </c>
      <c r="J117" s="18" t="str">
        <f t="shared" si="9"/>
        <v xml:space="preserve"> </v>
      </c>
      <c r="K117" s="26">
        <v>0</v>
      </c>
      <c r="L117" s="26">
        <v>0</v>
      </c>
      <c r="M117" s="26">
        <v>0</v>
      </c>
      <c r="N117" s="18" t="str">
        <f t="shared" si="10"/>
        <v xml:space="preserve"> </v>
      </c>
      <c r="O117" s="26">
        <v>0</v>
      </c>
      <c r="P117" s="19">
        <f t="shared" si="11"/>
        <v>0</v>
      </c>
    </row>
    <row r="118" spans="1:16" x14ac:dyDescent="0.3">
      <c r="A118" s="24" t="s">
        <v>170</v>
      </c>
      <c r="B118" s="14" t="str">
        <f t="shared" si="6"/>
        <v>4</v>
      </c>
      <c r="C118" s="14" t="str">
        <f t="shared" si="7"/>
        <v>49</v>
      </c>
      <c r="D118" s="14" t="str">
        <f t="shared" si="8"/>
        <v>490</v>
      </c>
      <c r="E118" s="25" t="s">
        <v>290</v>
      </c>
      <c r="F118" s="26">
        <v>0</v>
      </c>
      <c r="G118" s="26">
        <v>0</v>
      </c>
      <c r="H118" s="26">
        <v>0</v>
      </c>
      <c r="I118" s="26">
        <v>-2732</v>
      </c>
      <c r="J118" s="18" t="str">
        <f t="shared" si="9"/>
        <v xml:space="preserve"> </v>
      </c>
      <c r="K118" s="26">
        <v>1034</v>
      </c>
      <c r="L118" s="26">
        <v>3766</v>
      </c>
      <c r="M118" s="26">
        <v>-2732</v>
      </c>
      <c r="N118" s="18">
        <f t="shared" si="10"/>
        <v>1</v>
      </c>
      <c r="O118" s="26">
        <v>0</v>
      </c>
      <c r="P118" s="19">
        <f t="shared" si="11"/>
        <v>-2732</v>
      </c>
    </row>
    <row r="119" spans="1:16" x14ac:dyDescent="0.3">
      <c r="A119" s="24" t="s">
        <v>117</v>
      </c>
      <c r="B119" s="14" t="str">
        <f t="shared" si="6"/>
        <v>4</v>
      </c>
      <c r="C119" s="14" t="str">
        <f t="shared" si="7"/>
        <v>49</v>
      </c>
      <c r="D119" s="14" t="str">
        <f t="shared" si="8"/>
        <v>497</v>
      </c>
      <c r="E119" s="25" t="s">
        <v>291</v>
      </c>
      <c r="F119" s="26">
        <v>10000</v>
      </c>
      <c r="G119" s="26">
        <v>0</v>
      </c>
      <c r="H119" s="26">
        <v>10000</v>
      </c>
      <c r="I119" s="26">
        <v>0</v>
      </c>
      <c r="J119" s="18">
        <f t="shared" si="9"/>
        <v>0</v>
      </c>
      <c r="K119" s="26">
        <v>0</v>
      </c>
      <c r="L119" s="26">
        <v>0</v>
      </c>
      <c r="M119" s="26">
        <v>0</v>
      </c>
      <c r="N119" s="18" t="str">
        <f t="shared" si="10"/>
        <v xml:space="preserve"> </v>
      </c>
      <c r="O119" s="26">
        <v>0</v>
      </c>
      <c r="P119" s="19">
        <f t="shared" si="11"/>
        <v>-10000</v>
      </c>
    </row>
    <row r="120" spans="1:16" x14ac:dyDescent="0.3">
      <c r="A120" s="24" t="s">
        <v>161</v>
      </c>
      <c r="B120" s="14" t="str">
        <f t="shared" si="6"/>
        <v>4</v>
      </c>
      <c r="C120" s="14" t="str">
        <f t="shared" si="7"/>
        <v>49</v>
      </c>
      <c r="D120" s="14" t="str">
        <f t="shared" si="8"/>
        <v>497</v>
      </c>
      <c r="E120" s="25" t="s">
        <v>292</v>
      </c>
      <c r="F120" s="26">
        <v>0</v>
      </c>
      <c r="G120" s="26">
        <v>43139.57</v>
      </c>
      <c r="H120" s="26">
        <v>43139.57</v>
      </c>
      <c r="I120" s="26">
        <v>43139.57</v>
      </c>
      <c r="J120" s="18">
        <f t="shared" si="9"/>
        <v>1</v>
      </c>
      <c r="K120" s="26">
        <v>43139.57</v>
      </c>
      <c r="L120" s="26">
        <v>0</v>
      </c>
      <c r="M120" s="26">
        <v>43139.57</v>
      </c>
      <c r="N120" s="18">
        <f t="shared" si="10"/>
        <v>1</v>
      </c>
      <c r="O120" s="26">
        <v>0</v>
      </c>
      <c r="P120" s="19">
        <f t="shared" si="11"/>
        <v>0</v>
      </c>
    </row>
    <row r="121" spans="1:16" x14ac:dyDescent="0.3">
      <c r="A121" s="24" t="s">
        <v>118</v>
      </c>
      <c r="B121" s="14" t="str">
        <f t="shared" si="6"/>
        <v>4</v>
      </c>
      <c r="C121" s="14" t="str">
        <f t="shared" si="7"/>
        <v>49</v>
      </c>
      <c r="D121" s="14" t="str">
        <f t="shared" si="8"/>
        <v>497</v>
      </c>
      <c r="E121" s="25" t="s">
        <v>293</v>
      </c>
      <c r="F121" s="26">
        <v>7645</v>
      </c>
      <c r="G121" s="26">
        <v>0</v>
      </c>
      <c r="H121" s="26">
        <v>7645</v>
      </c>
      <c r="I121" s="26">
        <v>0</v>
      </c>
      <c r="J121" s="18">
        <f t="shared" si="9"/>
        <v>0</v>
      </c>
      <c r="K121" s="26">
        <v>0</v>
      </c>
      <c r="L121" s="26">
        <v>0</v>
      </c>
      <c r="M121" s="26">
        <v>0</v>
      </c>
      <c r="N121" s="18" t="str">
        <f t="shared" si="10"/>
        <v xml:space="preserve"> </v>
      </c>
      <c r="O121" s="26">
        <v>0</v>
      </c>
      <c r="P121" s="19">
        <f t="shared" si="11"/>
        <v>-7645</v>
      </c>
    </row>
    <row r="122" spans="1:16" x14ac:dyDescent="0.3">
      <c r="A122" s="24" t="s">
        <v>171</v>
      </c>
      <c r="B122" s="14" t="str">
        <f t="shared" ref="B122:B125" si="12">LEFT(A122,1)</f>
        <v>4</v>
      </c>
      <c r="C122" s="14" t="str">
        <f t="shared" ref="C122:C125" si="13">LEFT(A122,2)</f>
        <v>49</v>
      </c>
      <c r="D122" s="14" t="str">
        <f t="shared" ref="D122:D125" si="14">LEFT(A122,3)</f>
        <v>497</v>
      </c>
      <c r="E122" s="25" t="s">
        <v>294</v>
      </c>
      <c r="F122" s="26">
        <v>144170</v>
      </c>
      <c r="G122" s="26">
        <v>0</v>
      </c>
      <c r="H122" s="26">
        <v>144170</v>
      </c>
      <c r="I122" s="26">
        <v>0</v>
      </c>
      <c r="J122" s="18"/>
      <c r="K122" s="26">
        <v>0</v>
      </c>
      <c r="L122" s="26">
        <v>0</v>
      </c>
      <c r="M122" s="26">
        <v>0</v>
      </c>
      <c r="N122" s="18"/>
      <c r="O122" s="26">
        <v>0</v>
      </c>
      <c r="P122" s="19">
        <f t="shared" si="11"/>
        <v>-144170</v>
      </c>
    </row>
    <row r="123" spans="1:16" x14ac:dyDescent="0.3">
      <c r="A123" s="24" t="s">
        <v>172</v>
      </c>
      <c r="B123" s="14" t="str">
        <f t="shared" si="12"/>
        <v>4</v>
      </c>
      <c r="C123" s="14" t="str">
        <f t="shared" si="13"/>
        <v>49</v>
      </c>
      <c r="D123" s="14" t="str">
        <f t="shared" si="14"/>
        <v>497</v>
      </c>
      <c r="E123" s="25" t="s">
        <v>295</v>
      </c>
      <c r="F123" s="26">
        <v>78750</v>
      </c>
      <c r="G123" s="26">
        <v>0</v>
      </c>
      <c r="H123" s="26">
        <v>78750</v>
      </c>
      <c r="I123" s="26">
        <v>78750</v>
      </c>
      <c r="J123" s="18"/>
      <c r="K123" s="26">
        <v>78750</v>
      </c>
      <c r="L123" s="26">
        <v>0</v>
      </c>
      <c r="M123" s="26">
        <v>78750</v>
      </c>
      <c r="N123" s="18"/>
      <c r="O123" s="26">
        <v>0</v>
      </c>
      <c r="P123" s="19">
        <f t="shared" si="11"/>
        <v>0</v>
      </c>
    </row>
    <row r="124" spans="1:16" x14ac:dyDescent="0.3">
      <c r="A124" s="24" t="s">
        <v>173</v>
      </c>
      <c r="B124" s="14" t="str">
        <f t="shared" si="12"/>
        <v>4</v>
      </c>
      <c r="C124" s="14" t="str">
        <f t="shared" si="13"/>
        <v>49</v>
      </c>
      <c r="D124" s="14" t="str">
        <f t="shared" si="14"/>
        <v>497</v>
      </c>
      <c r="E124" s="25" t="s">
        <v>296</v>
      </c>
      <c r="F124" s="26">
        <v>64575</v>
      </c>
      <c r="G124" s="26">
        <v>0</v>
      </c>
      <c r="H124" s="26">
        <v>64575</v>
      </c>
      <c r="I124" s="26">
        <v>0</v>
      </c>
      <c r="J124" s="18"/>
      <c r="K124" s="26">
        <v>0</v>
      </c>
      <c r="L124" s="26">
        <v>0</v>
      </c>
      <c r="M124" s="26">
        <v>0</v>
      </c>
      <c r="N124" s="18"/>
      <c r="O124" s="26">
        <v>0</v>
      </c>
      <c r="P124" s="19">
        <f t="shared" si="11"/>
        <v>-64575</v>
      </c>
    </row>
    <row r="125" spans="1:16" x14ac:dyDescent="0.3">
      <c r="A125" s="24" t="s">
        <v>119</v>
      </c>
      <c r="B125" s="14" t="str">
        <f t="shared" si="12"/>
        <v>5</v>
      </c>
      <c r="C125" s="14" t="str">
        <f t="shared" si="13"/>
        <v>52</v>
      </c>
      <c r="D125" s="14" t="str">
        <f t="shared" si="14"/>
        <v>520</v>
      </c>
      <c r="E125" s="25" t="s">
        <v>297</v>
      </c>
      <c r="F125" s="26">
        <v>35000</v>
      </c>
      <c r="G125" s="26">
        <v>0</v>
      </c>
      <c r="H125" s="26">
        <v>35000</v>
      </c>
      <c r="I125" s="26">
        <v>11980.3</v>
      </c>
      <c r="J125" s="18"/>
      <c r="K125" s="26">
        <v>11980.3</v>
      </c>
      <c r="L125" s="26">
        <v>0</v>
      </c>
      <c r="M125" s="26">
        <v>11980.3</v>
      </c>
      <c r="N125" s="18"/>
      <c r="O125" s="26">
        <v>0</v>
      </c>
      <c r="P125" s="19">
        <f t="shared" si="11"/>
        <v>-23019.7</v>
      </c>
    </row>
    <row r="126" spans="1:16" x14ac:dyDescent="0.3">
      <c r="A126" s="24" t="s">
        <v>120</v>
      </c>
      <c r="B126" s="14" t="str">
        <f t="shared" si="6"/>
        <v>5</v>
      </c>
      <c r="C126" s="14" t="str">
        <f t="shared" si="7"/>
        <v>53</v>
      </c>
      <c r="D126" s="14" t="str">
        <f t="shared" si="8"/>
        <v>534</v>
      </c>
      <c r="E126" s="25" t="s">
        <v>298</v>
      </c>
      <c r="F126" s="26">
        <v>240000</v>
      </c>
      <c r="G126" s="26">
        <v>0</v>
      </c>
      <c r="H126" s="26">
        <v>240000</v>
      </c>
      <c r="I126" s="26">
        <v>217044.53</v>
      </c>
      <c r="J126" s="18">
        <f t="shared" si="9"/>
        <v>0.9043522083333333</v>
      </c>
      <c r="K126" s="26">
        <v>217044.53</v>
      </c>
      <c r="L126" s="26">
        <v>0</v>
      </c>
      <c r="M126" s="26">
        <v>217044.53</v>
      </c>
      <c r="N126" s="18">
        <f t="shared" si="10"/>
        <v>1</v>
      </c>
      <c r="O126" s="26">
        <v>0</v>
      </c>
      <c r="P126" s="19">
        <f t="shared" si="11"/>
        <v>-22955.47</v>
      </c>
    </row>
    <row r="127" spans="1:16" x14ac:dyDescent="0.3">
      <c r="A127" s="24" t="s">
        <v>179</v>
      </c>
      <c r="B127" s="14" t="str">
        <f t="shared" si="6"/>
        <v>5</v>
      </c>
      <c r="C127" s="14" t="str">
        <f t="shared" si="7"/>
        <v>53</v>
      </c>
      <c r="D127" s="14" t="str">
        <f t="shared" si="8"/>
        <v>537</v>
      </c>
      <c r="E127" s="25" t="s">
        <v>299</v>
      </c>
      <c r="F127" s="26">
        <v>0</v>
      </c>
      <c r="G127" s="26">
        <v>0</v>
      </c>
      <c r="H127" s="26">
        <v>0</v>
      </c>
      <c r="I127" s="26">
        <v>4450</v>
      </c>
      <c r="J127" s="18" t="str">
        <f t="shared" si="9"/>
        <v xml:space="preserve"> </v>
      </c>
      <c r="K127" s="26">
        <v>4450</v>
      </c>
      <c r="L127" s="26">
        <v>0</v>
      </c>
      <c r="M127" s="26">
        <v>4450</v>
      </c>
      <c r="N127" s="18">
        <f t="shared" si="10"/>
        <v>1</v>
      </c>
      <c r="O127" s="26">
        <v>0</v>
      </c>
      <c r="P127" s="19">
        <f t="shared" si="11"/>
        <v>4450</v>
      </c>
    </row>
    <row r="128" spans="1:16" x14ac:dyDescent="0.3">
      <c r="A128" s="24" t="s">
        <v>121</v>
      </c>
      <c r="B128" s="14" t="str">
        <f t="shared" si="6"/>
        <v>5</v>
      </c>
      <c r="C128" s="14" t="str">
        <f t="shared" si="7"/>
        <v>54</v>
      </c>
      <c r="D128" s="14" t="str">
        <f t="shared" si="8"/>
        <v>541</v>
      </c>
      <c r="E128" s="25" t="s">
        <v>300</v>
      </c>
      <c r="F128" s="26">
        <v>40000</v>
      </c>
      <c r="G128" s="26">
        <v>0</v>
      </c>
      <c r="H128" s="26">
        <v>40000</v>
      </c>
      <c r="I128" s="26">
        <v>31110.44</v>
      </c>
      <c r="J128" s="18">
        <f t="shared" si="9"/>
        <v>0.77776099999999992</v>
      </c>
      <c r="K128" s="26">
        <v>23691.49</v>
      </c>
      <c r="L128" s="26">
        <v>0</v>
      </c>
      <c r="M128" s="26">
        <v>23691.49</v>
      </c>
      <c r="N128" s="18">
        <f t="shared" si="10"/>
        <v>0.7615286058313544</v>
      </c>
      <c r="O128" s="26">
        <v>7418.95</v>
      </c>
      <c r="P128" s="19">
        <f t="shared" si="11"/>
        <v>-8889.5600000000013</v>
      </c>
    </row>
    <row r="129" spans="1:16" x14ac:dyDescent="0.3">
      <c r="A129" s="24" t="s">
        <v>122</v>
      </c>
      <c r="B129" s="14" t="str">
        <f t="shared" si="6"/>
        <v>5</v>
      </c>
      <c r="C129" s="14" t="str">
        <f t="shared" si="7"/>
        <v>54</v>
      </c>
      <c r="D129" s="14" t="str">
        <f t="shared" si="8"/>
        <v>541</v>
      </c>
      <c r="E129" s="25" t="s">
        <v>301</v>
      </c>
      <c r="F129" s="26">
        <v>10000</v>
      </c>
      <c r="G129" s="26">
        <v>0</v>
      </c>
      <c r="H129" s="26">
        <v>10000</v>
      </c>
      <c r="I129" s="26">
        <v>11560</v>
      </c>
      <c r="J129" s="18">
        <f t="shared" si="9"/>
        <v>1.1559999999999999</v>
      </c>
      <c r="K129" s="26">
        <v>7855</v>
      </c>
      <c r="L129" s="26">
        <v>0</v>
      </c>
      <c r="M129" s="26">
        <v>7855</v>
      </c>
      <c r="N129" s="18">
        <f t="shared" si="10"/>
        <v>0.67949826989619377</v>
      </c>
      <c r="O129" s="26">
        <v>3705</v>
      </c>
      <c r="P129" s="19">
        <f t="shared" si="11"/>
        <v>1560</v>
      </c>
    </row>
    <row r="130" spans="1:16" x14ac:dyDescent="0.3">
      <c r="A130" s="24" t="s">
        <v>123</v>
      </c>
      <c r="B130" s="14" t="str">
        <f t="shared" si="6"/>
        <v>5</v>
      </c>
      <c r="C130" s="14" t="str">
        <f t="shared" si="7"/>
        <v>55</v>
      </c>
      <c r="D130" s="14" t="str">
        <f t="shared" si="8"/>
        <v>550</v>
      </c>
      <c r="E130" s="25" t="s">
        <v>302</v>
      </c>
      <c r="F130" s="26">
        <v>1240000</v>
      </c>
      <c r="G130" s="26">
        <v>0</v>
      </c>
      <c r="H130" s="26">
        <v>1240000</v>
      </c>
      <c r="I130" s="26">
        <v>1182791.6000000001</v>
      </c>
      <c r="J130" s="18">
        <f t="shared" si="9"/>
        <v>0.95386419354838714</v>
      </c>
      <c r="K130" s="26">
        <v>1012445.98</v>
      </c>
      <c r="L130" s="26">
        <v>0</v>
      </c>
      <c r="M130" s="26">
        <v>1012445.98</v>
      </c>
      <c r="N130" s="18">
        <f t="shared" si="10"/>
        <v>0.85598002217804037</v>
      </c>
      <c r="O130" s="26">
        <v>170345.62</v>
      </c>
      <c r="P130" s="19">
        <f t="shared" si="11"/>
        <v>-57208.399999999907</v>
      </c>
    </row>
    <row r="131" spans="1:16" x14ac:dyDescent="0.3">
      <c r="A131" s="24" t="s">
        <v>124</v>
      </c>
      <c r="B131" s="14" t="str">
        <f t="shared" ref="B131:B136" si="15">LEFT(A131,1)</f>
        <v>5</v>
      </c>
      <c r="C131" s="14" t="str">
        <f t="shared" ref="C131:C136" si="16">LEFT(A131,2)</f>
        <v>55</v>
      </c>
      <c r="D131" s="14" t="str">
        <f t="shared" ref="D131:D136" si="17">LEFT(A131,3)</f>
        <v>550</v>
      </c>
      <c r="E131" s="25" t="s">
        <v>303</v>
      </c>
      <c r="F131" s="26">
        <v>2300000</v>
      </c>
      <c r="G131" s="26">
        <v>0</v>
      </c>
      <c r="H131" s="26">
        <v>2300000</v>
      </c>
      <c r="I131" s="26">
        <v>2249515.9300000002</v>
      </c>
      <c r="J131" s="18">
        <f t="shared" si="9"/>
        <v>0.9780504043478262</v>
      </c>
      <c r="K131" s="26">
        <v>2249515.9300000002</v>
      </c>
      <c r="L131" s="26">
        <v>0</v>
      </c>
      <c r="M131" s="26">
        <v>2249515.9300000002</v>
      </c>
      <c r="N131" s="18">
        <f t="shared" si="10"/>
        <v>1</v>
      </c>
      <c r="O131" s="26">
        <v>0</v>
      </c>
      <c r="P131" s="19">
        <f t="shared" si="11"/>
        <v>-50484.069999999832</v>
      </c>
    </row>
    <row r="132" spans="1:16" x14ac:dyDescent="0.3">
      <c r="A132" s="24" t="s">
        <v>125</v>
      </c>
      <c r="B132" s="14" t="str">
        <f t="shared" si="15"/>
        <v>5</v>
      </c>
      <c r="C132" s="14" t="str">
        <f t="shared" si="16"/>
        <v>55</v>
      </c>
      <c r="D132" s="14" t="str">
        <f t="shared" si="17"/>
        <v>550</v>
      </c>
      <c r="E132" s="25" t="s">
        <v>304</v>
      </c>
      <c r="F132" s="26">
        <v>712700</v>
      </c>
      <c r="G132" s="26">
        <v>0</v>
      </c>
      <c r="H132" s="26">
        <v>712700</v>
      </c>
      <c r="I132" s="26">
        <v>0</v>
      </c>
      <c r="J132" s="18">
        <f t="shared" si="9"/>
        <v>0</v>
      </c>
      <c r="K132" s="26">
        <v>0</v>
      </c>
      <c r="L132" s="26">
        <v>0</v>
      </c>
      <c r="M132" s="26">
        <v>0</v>
      </c>
      <c r="N132" s="18" t="str">
        <f t="shared" si="10"/>
        <v xml:space="preserve"> </v>
      </c>
      <c r="O132" s="26">
        <v>0</v>
      </c>
      <c r="P132" s="19">
        <f t="shared" si="11"/>
        <v>-712700</v>
      </c>
    </row>
    <row r="133" spans="1:16" x14ac:dyDescent="0.3">
      <c r="A133" s="24" t="s">
        <v>126</v>
      </c>
      <c r="B133" s="14" t="str">
        <f t="shared" si="15"/>
        <v>5</v>
      </c>
      <c r="C133" s="14" t="str">
        <f t="shared" si="16"/>
        <v>55</v>
      </c>
      <c r="D133" s="14" t="str">
        <f t="shared" si="17"/>
        <v>550</v>
      </c>
      <c r="E133" s="25" t="s">
        <v>305</v>
      </c>
      <c r="F133" s="26">
        <v>465000</v>
      </c>
      <c r="G133" s="26">
        <v>0</v>
      </c>
      <c r="H133" s="26">
        <v>465000</v>
      </c>
      <c r="I133" s="26">
        <v>331864.45</v>
      </c>
      <c r="J133" s="18">
        <f t="shared" si="9"/>
        <v>0.71368698924731189</v>
      </c>
      <c r="K133" s="26">
        <v>331864.45</v>
      </c>
      <c r="L133" s="26">
        <v>0</v>
      </c>
      <c r="M133" s="26">
        <v>331864.45</v>
      </c>
      <c r="N133" s="18">
        <f t="shared" si="10"/>
        <v>1</v>
      </c>
      <c r="O133" s="26">
        <v>0</v>
      </c>
      <c r="P133" s="19">
        <f t="shared" si="11"/>
        <v>-133135.54999999999</v>
      </c>
    </row>
    <row r="134" spans="1:16" x14ac:dyDescent="0.3">
      <c r="A134" s="24" t="s">
        <v>174</v>
      </c>
      <c r="B134" s="14" t="str">
        <f t="shared" si="15"/>
        <v>5</v>
      </c>
      <c r="C134" s="14" t="str">
        <f t="shared" si="16"/>
        <v>55</v>
      </c>
      <c r="D134" s="14" t="str">
        <f t="shared" si="17"/>
        <v>550</v>
      </c>
      <c r="E134" s="25" t="s">
        <v>306</v>
      </c>
      <c r="F134" s="26">
        <v>1500000</v>
      </c>
      <c r="G134" s="26">
        <v>0</v>
      </c>
      <c r="H134" s="26">
        <v>1500000</v>
      </c>
      <c r="I134" s="26">
        <v>0</v>
      </c>
      <c r="J134" s="18">
        <f t="shared" si="9"/>
        <v>0</v>
      </c>
      <c r="K134" s="26">
        <v>0</v>
      </c>
      <c r="L134" s="26">
        <v>0</v>
      </c>
      <c r="M134" s="26">
        <v>0</v>
      </c>
      <c r="N134" s="18" t="str">
        <f t="shared" si="10"/>
        <v xml:space="preserve"> </v>
      </c>
      <c r="O134" s="26">
        <v>0</v>
      </c>
      <c r="P134" s="19">
        <f t="shared" si="11"/>
        <v>-1500000</v>
      </c>
    </row>
    <row r="135" spans="1:16" x14ac:dyDescent="0.3">
      <c r="A135" s="24" t="s">
        <v>127</v>
      </c>
      <c r="B135" s="14" t="str">
        <f t="shared" si="15"/>
        <v>5</v>
      </c>
      <c r="C135" s="14" t="str">
        <f t="shared" si="16"/>
        <v>55</v>
      </c>
      <c r="D135" s="14" t="str">
        <f t="shared" si="17"/>
        <v>554</v>
      </c>
      <c r="E135" s="25" t="s">
        <v>307</v>
      </c>
      <c r="F135" s="26">
        <v>50000</v>
      </c>
      <c r="G135" s="26">
        <v>0</v>
      </c>
      <c r="H135" s="26">
        <v>50000</v>
      </c>
      <c r="I135" s="26">
        <v>57084.3</v>
      </c>
      <c r="J135" s="18">
        <f t="shared" si="9"/>
        <v>1.141686</v>
      </c>
      <c r="K135" s="26">
        <v>57084.3</v>
      </c>
      <c r="L135" s="26">
        <v>0</v>
      </c>
      <c r="M135" s="26">
        <v>57084.3</v>
      </c>
      <c r="N135" s="18">
        <f t="shared" si="10"/>
        <v>1</v>
      </c>
      <c r="O135" s="26">
        <v>0</v>
      </c>
      <c r="P135" s="19">
        <f t="shared" si="11"/>
        <v>7084.3000000000029</v>
      </c>
    </row>
    <row r="136" spans="1:16" x14ac:dyDescent="0.3">
      <c r="A136" s="24" t="s">
        <v>128</v>
      </c>
      <c r="B136" s="14" t="str">
        <f t="shared" si="15"/>
        <v>5</v>
      </c>
      <c r="C136" s="14" t="str">
        <f t="shared" si="16"/>
        <v>59</v>
      </c>
      <c r="D136" s="14" t="str">
        <f t="shared" si="17"/>
        <v>599</v>
      </c>
      <c r="E136" s="25" t="s">
        <v>308</v>
      </c>
      <c r="F136" s="26">
        <v>325000</v>
      </c>
      <c r="G136" s="26">
        <v>0</v>
      </c>
      <c r="H136" s="26">
        <v>325000</v>
      </c>
      <c r="I136" s="26">
        <v>325973.28000000003</v>
      </c>
      <c r="J136" s="18">
        <f t="shared" si="9"/>
        <v>1.0029947076923078</v>
      </c>
      <c r="K136" s="26">
        <v>79248</v>
      </c>
      <c r="L136" s="26">
        <v>0</v>
      </c>
      <c r="M136" s="26">
        <v>79248</v>
      </c>
      <c r="N136" s="18">
        <f t="shared" si="10"/>
        <v>0.24311195077093434</v>
      </c>
      <c r="O136" s="26">
        <v>246725.28</v>
      </c>
      <c r="P136" s="19">
        <f t="shared" si="11"/>
        <v>973.28000000002794</v>
      </c>
    </row>
    <row r="137" spans="1:16" x14ac:dyDescent="0.3">
      <c r="A137" s="23"/>
      <c r="B137" s="14"/>
      <c r="C137" s="14"/>
      <c r="D137" s="14"/>
      <c r="E137" s="4" t="s">
        <v>165</v>
      </c>
      <c r="F137" s="20">
        <f>SUBTOTAL(9,F6:F136)</f>
        <v>241045137</v>
      </c>
      <c r="G137" s="20">
        <f>SUBTOTAL(9,G6:G136)</f>
        <v>1091226.57</v>
      </c>
      <c r="H137" s="20">
        <f>SUBTOTAL(9,H6:H136)</f>
        <v>242136363.56999999</v>
      </c>
      <c r="I137" s="20">
        <f>SUBTOTAL(9,I6:I136)</f>
        <v>203182855.83000004</v>
      </c>
      <c r="J137" s="21">
        <f t="shared" ref="J137:J163" si="18">I137/H137</f>
        <v>0.83912574234749848</v>
      </c>
      <c r="K137" s="20">
        <f>SUBTOTAL(9,K6:K136)</f>
        <v>181966182.65000001</v>
      </c>
      <c r="L137" s="20">
        <f>SUBTOTAL(9,L6:L136)</f>
        <v>1954091.5299999998</v>
      </c>
      <c r="M137" s="20">
        <f>SUBTOTAL(9,M6:M136)</f>
        <v>180012091.12</v>
      </c>
      <c r="N137" s="21">
        <f t="shared" ref="N137" si="19">M137/I137</f>
        <v>0.88596102453945891</v>
      </c>
      <c r="O137" s="20">
        <f>SUBTOTAL(9,O6:O136)</f>
        <v>23170764.709999993</v>
      </c>
      <c r="P137" s="20">
        <f>SUBTOTAL(9,P6:P136)</f>
        <v>-38953507.740000002</v>
      </c>
    </row>
    <row r="138" spans="1:16" x14ac:dyDescent="0.3">
      <c r="A138" s="23"/>
      <c r="B138" s="14"/>
      <c r="C138" s="14"/>
      <c r="D138" s="14"/>
      <c r="E138" s="2"/>
      <c r="F138" s="3"/>
      <c r="G138" s="3"/>
      <c r="H138" s="3"/>
      <c r="I138" s="3"/>
      <c r="J138" s="18"/>
      <c r="K138" s="3"/>
      <c r="L138" s="3"/>
      <c r="M138" s="3"/>
      <c r="N138" s="18"/>
      <c r="O138" s="3"/>
      <c r="P138" s="19"/>
    </row>
    <row r="139" spans="1:16" x14ac:dyDescent="0.3">
      <c r="A139" s="24" t="s">
        <v>129</v>
      </c>
      <c r="B139" s="14" t="str">
        <f t="shared" ref="B139:B153" si="20">LEFT(A139,1)</f>
        <v>6</v>
      </c>
      <c r="C139" s="14" t="str">
        <f t="shared" ref="C139:C153" si="21">LEFT(A139,2)</f>
        <v>60</v>
      </c>
      <c r="D139" s="14" t="str">
        <f t="shared" ref="D139:D153" si="22">LEFT(A139,3)</f>
        <v>603</v>
      </c>
      <c r="E139" s="25" t="s">
        <v>130</v>
      </c>
      <c r="F139" s="26">
        <v>6271923</v>
      </c>
      <c r="G139" s="26">
        <v>0</v>
      </c>
      <c r="H139" s="26">
        <v>6271923</v>
      </c>
      <c r="I139" s="26">
        <v>0</v>
      </c>
      <c r="J139" s="18">
        <f t="shared" ref="J139:J150" si="23">IF(H139=0," ",I139/H139)</f>
        <v>0</v>
      </c>
      <c r="K139" s="22"/>
      <c r="L139" s="22"/>
      <c r="M139" s="22"/>
      <c r="N139" s="18" t="str">
        <f t="shared" ref="N139:N162" si="24">IF(I139=0," ",M139/I139)</f>
        <v xml:space="preserve"> </v>
      </c>
      <c r="O139" s="22"/>
      <c r="P139" s="19">
        <f t="shared" ref="P139:P162" si="25">I139-H139</f>
        <v>-6271923</v>
      </c>
    </row>
    <row r="140" spans="1:16" x14ac:dyDescent="0.3">
      <c r="A140" s="24" t="s">
        <v>131</v>
      </c>
      <c r="B140" s="14" t="str">
        <f t="shared" ref="B140:B150" si="26">LEFT(A140,1)</f>
        <v>6</v>
      </c>
      <c r="C140" s="14" t="str">
        <f t="shared" ref="C140:C150" si="27">LEFT(A140,2)</f>
        <v>60</v>
      </c>
      <c r="D140" s="14" t="str">
        <f t="shared" ref="D140:D150" si="28">LEFT(A140,3)</f>
        <v>609</v>
      </c>
      <c r="E140" s="25" t="s">
        <v>132</v>
      </c>
      <c r="F140" s="26">
        <v>4014670</v>
      </c>
      <c r="G140" s="26">
        <v>0</v>
      </c>
      <c r="H140" s="26">
        <v>4014670</v>
      </c>
      <c r="I140" s="26">
        <v>4101000</v>
      </c>
      <c r="J140" s="18">
        <f t="shared" si="23"/>
        <v>1.0215036354171076</v>
      </c>
      <c r="K140" s="26">
        <v>0</v>
      </c>
      <c r="L140" s="26">
        <v>0</v>
      </c>
      <c r="M140" s="26">
        <v>0</v>
      </c>
      <c r="N140" s="18">
        <f t="shared" si="24"/>
        <v>0</v>
      </c>
      <c r="O140" s="26">
        <v>0</v>
      </c>
      <c r="P140" s="19">
        <f t="shared" si="25"/>
        <v>86330</v>
      </c>
    </row>
    <row r="141" spans="1:16" x14ac:dyDescent="0.3">
      <c r="A141" s="24" t="s">
        <v>309</v>
      </c>
      <c r="B141" s="14" t="str">
        <f t="shared" si="26"/>
        <v>7</v>
      </c>
      <c r="C141" s="14" t="str">
        <f t="shared" si="27"/>
        <v>72</v>
      </c>
      <c r="D141" s="14" t="str">
        <f t="shared" si="28"/>
        <v>720</v>
      </c>
      <c r="E141" s="25" t="s">
        <v>310</v>
      </c>
      <c r="F141" s="26">
        <v>0</v>
      </c>
      <c r="G141" s="26">
        <v>0</v>
      </c>
      <c r="H141" s="26">
        <v>0</v>
      </c>
      <c r="I141" s="26">
        <v>0</v>
      </c>
      <c r="J141" s="18" t="str">
        <f t="shared" si="23"/>
        <v xml:space="preserve"> </v>
      </c>
      <c r="K141" s="26">
        <v>1559057.85</v>
      </c>
      <c r="L141" s="26">
        <v>0</v>
      </c>
      <c r="M141" s="26">
        <v>1559057.85</v>
      </c>
      <c r="N141" s="18" t="str">
        <f t="shared" si="24"/>
        <v xml:space="preserve"> </v>
      </c>
      <c r="O141" s="26">
        <v>2541942.15</v>
      </c>
      <c r="P141" s="19">
        <f t="shared" si="25"/>
        <v>0</v>
      </c>
    </row>
    <row r="142" spans="1:16" x14ac:dyDescent="0.3">
      <c r="A142" s="24" t="s">
        <v>311</v>
      </c>
      <c r="B142" s="14" t="str">
        <f t="shared" ref="B142:B146" si="29">LEFT(A142,1)</f>
        <v>7</v>
      </c>
      <c r="C142" s="14" t="str">
        <f t="shared" ref="C142:C146" si="30">LEFT(A142,2)</f>
        <v>72</v>
      </c>
      <c r="D142" s="14" t="str">
        <f t="shared" ref="D142:D146" si="31">LEFT(A142,3)</f>
        <v>720</v>
      </c>
      <c r="E142" s="25" t="s">
        <v>312</v>
      </c>
      <c r="F142" s="26">
        <v>0</v>
      </c>
      <c r="G142" s="26">
        <v>0</v>
      </c>
      <c r="H142" s="26">
        <v>0</v>
      </c>
      <c r="I142" s="26">
        <v>0</v>
      </c>
      <c r="J142" s="18" t="str">
        <f t="shared" si="23"/>
        <v xml:space="preserve"> </v>
      </c>
      <c r="K142" s="26">
        <v>0</v>
      </c>
      <c r="L142" s="26">
        <v>0</v>
      </c>
      <c r="M142" s="26">
        <v>0</v>
      </c>
      <c r="N142" s="18" t="str">
        <f t="shared" si="24"/>
        <v xml:space="preserve"> </v>
      </c>
      <c r="O142" s="26">
        <v>0</v>
      </c>
      <c r="P142" s="19">
        <f t="shared" si="25"/>
        <v>0</v>
      </c>
    </row>
    <row r="143" spans="1:16" x14ac:dyDescent="0.3">
      <c r="A143" s="24" t="s">
        <v>313</v>
      </c>
      <c r="B143" s="14" t="str">
        <f t="shared" si="29"/>
        <v>7</v>
      </c>
      <c r="C143" s="14" t="str">
        <f t="shared" si="30"/>
        <v>75</v>
      </c>
      <c r="D143" s="14" t="str">
        <f t="shared" si="31"/>
        <v>750</v>
      </c>
      <c r="E143" s="25" t="s">
        <v>314</v>
      </c>
      <c r="F143" s="26">
        <v>0</v>
      </c>
      <c r="G143" s="26">
        <v>0</v>
      </c>
      <c r="H143" s="26">
        <v>0</v>
      </c>
      <c r="I143" s="26">
        <v>0</v>
      </c>
      <c r="J143" s="18" t="str">
        <f t="shared" si="23"/>
        <v xml:space="preserve"> </v>
      </c>
      <c r="K143" s="26">
        <v>0</v>
      </c>
      <c r="L143" s="26">
        <v>0</v>
      </c>
      <c r="M143" s="26">
        <v>0</v>
      </c>
      <c r="N143" s="18" t="str">
        <f t="shared" si="24"/>
        <v xml:space="preserve"> </v>
      </c>
      <c r="O143" s="26">
        <v>0</v>
      </c>
      <c r="P143" s="19">
        <f t="shared" si="25"/>
        <v>0</v>
      </c>
    </row>
    <row r="144" spans="1:16" x14ac:dyDescent="0.3">
      <c r="A144" s="24" t="s">
        <v>162</v>
      </c>
      <c r="B144" s="14" t="str">
        <f t="shared" si="29"/>
        <v>7</v>
      </c>
      <c r="C144" s="14" t="str">
        <f t="shared" si="30"/>
        <v>75</v>
      </c>
      <c r="D144" s="14" t="str">
        <f t="shared" si="31"/>
        <v>750</v>
      </c>
      <c r="E144" s="25" t="s">
        <v>163</v>
      </c>
      <c r="F144" s="26">
        <v>0</v>
      </c>
      <c r="G144" s="26">
        <v>0</v>
      </c>
      <c r="H144" s="26">
        <v>0</v>
      </c>
      <c r="I144" s="26">
        <v>3120</v>
      </c>
      <c r="J144" s="18" t="str">
        <f t="shared" si="23"/>
        <v xml:space="preserve"> </v>
      </c>
      <c r="K144" s="26">
        <v>0</v>
      </c>
      <c r="L144" s="26">
        <v>0</v>
      </c>
      <c r="M144" s="26">
        <v>0</v>
      </c>
      <c r="N144" s="18">
        <f t="shared" si="24"/>
        <v>0</v>
      </c>
      <c r="O144" s="26">
        <v>0</v>
      </c>
      <c r="P144" s="19">
        <f t="shared" si="25"/>
        <v>3120</v>
      </c>
    </row>
    <row r="145" spans="1:16" x14ac:dyDescent="0.3">
      <c r="A145" s="24" t="s">
        <v>323</v>
      </c>
      <c r="B145" s="14" t="str">
        <f t="shared" si="29"/>
        <v>7</v>
      </c>
      <c r="C145" s="14" t="str">
        <f t="shared" si="30"/>
        <v>75</v>
      </c>
      <c r="D145" s="14" t="str">
        <f t="shared" si="31"/>
        <v>750</v>
      </c>
      <c r="E145" s="25" t="s">
        <v>324</v>
      </c>
      <c r="F145" s="26">
        <v>0</v>
      </c>
      <c r="G145" s="26">
        <v>0</v>
      </c>
      <c r="H145" s="26">
        <v>0</v>
      </c>
      <c r="I145" s="26">
        <v>0</v>
      </c>
      <c r="J145" s="18" t="str">
        <f t="shared" si="23"/>
        <v xml:space="preserve"> </v>
      </c>
      <c r="K145" s="26">
        <v>3120</v>
      </c>
      <c r="L145" s="26">
        <v>0</v>
      </c>
      <c r="M145" s="26">
        <v>3120</v>
      </c>
      <c r="N145" s="18" t="str">
        <f t="shared" si="24"/>
        <v xml:space="preserve"> </v>
      </c>
      <c r="O145" s="26">
        <v>0</v>
      </c>
      <c r="P145" s="19">
        <f t="shared" si="25"/>
        <v>0</v>
      </c>
    </row>
    <row r="146" spans="1:16" x14ac:dyDescent="0.3">
      <c r="A146" s="24" t="s">
        <v>315</v>
      </c>
      <c r="B146" s="14" t="str">
        <f t="shared" si="29"/>
        <v>7</v>
      </c>
      <c r="C146" s="14" t="str">
        <f t="shared" si="30"/>
        <v>76</v>
      </c>
      <c r="D146" s="14" t="str">
        <f t="shared" si="31"/>
        <v>767</v>
      </c>
      <c r="E146" s="25" t="s">
        <v>316</v>
      </c>
      <c r="F146" s="26">
        <v>0</v>
      </c>
      <c r="G146" s="26">
        <v>460442.45</v>
      </c>
      <c r="H146" s="26">
        <v>460442.45</v>
      </c>
      <c r="I146" s="26">
        <v>460442.45</v>
      </c>
      <c r="J146" s="18">
        <f t="shared" si="23"/>
        <v>1</v>
      </c>
      <c r="K146" s="26">
        <v>0</v>
      </c>
      <c r="L146" s="26">
        <v>0</v>
      </c>
      <c r="M146" s="26">
        <v>0</v>
      </c>
      <c r="N146" s="18">
        <f t="shared" si="24"/>
        <v>0</v>
      </c>
      <c r="O146" s="26">
        <v>0</v>
      </c>
      <c r="P146" s="19">
        <f t="shared" si="25"/>
        <v>0</v>
      </c>
    </row>
    <row r="147" spans="1:16" x14ac:dyDescent="0.3">
      <c r="A147" s="24" t="s">
        <v>164</v>
      </c>
      <c r="B147" s="14" t="str">
        <f t="shared" si="26"/>
        <v>7</v>
      </c>
      <c r="C147" s="14" t="str">
        <f t="shared" si="27"/>
        <v>79</v>
      </c>
      <c r="D147" s="14" t="str">
        <f t="shared" si="28"/>
        <v>797</v>
      </c>
      <c r="E147" s="25" t="s">
        <v>175</v>
      </c>
      <c r="F147" s="26">
        <v>0</v>
      </c>
      <c r="G147" s="26">
        <v>50000</v>
      </c>
      <c r="H147" s="26">
        <v>50000</v>
      </c>
      <c r="I147" s="26">
        <v>50000</v>
      </c>
      <c r="J147" s="18">
        <f t="shared" si="23"/>
        <v>1</v>
      </c>
      <c r="K147" s="26">
        <v>460442.45</v>
      </c>
      <c r="L147" s="26">
        <v>0</v>
      </c>
      <c r="M147" s="26">
        <v>460442.45</v>
      </c>
      <c r="N147" s="18">
        <f t="shared" si="24"/>
        <v>9.2088490000000007</v>
      </c>
      <c r="O147" s="26">
        <v>0</v>
      </c>
      <c r="P147" s="19">
        <f t="shared" si="25"/>
        <v>0</v>
      </c>
    </row>
    <row r="148" spans="1:16" x14ac:dyDescent="0.3">
      <c r="A148" s="24" t="s">
        <v>133</v>
      </c>
      <c r="B148" s="14" t="str">
        <f t="shared" si="26"/>
        <v>7</v>
      </c>
      <c r="C148" s="14" t="str">
        <f t="shared" si="27"/>
        <v>79</v>
      </c>
      <c r="D148" s="14" t="str">
        <f t="shared" si="28"/>
        <v>797</v>
      </c>
      <c r="E148" s="25" t="s">
        <v>134</v>
      </c>
      <c r="F148" s="26">
        <v>108770</v>
      </c>
      <c r="G148" s="26">
        <v>0</v>
      </c>
      <c r="H148" s="26">
        <v>108770</v>
      </c>
      <c r="I148" s="26">
        <v>161287.73000000001</v>
      </c>
      <c r="J148" s="18">
        <f t="shared" si="23"/>
        <v>1.482832858324906</v>
      </c>
      <c r="K148" s="26">
        <v>50000</v>
      </c>
      <c r="L148" s="26">
        <v>0</v>
      </c>
      <c r="M148" s="26">
        <v>50000</v>
      </c>
      <c r="N148" s="18">
        <f t="shared" si="24"/>
        <v>0.31000498302009705</v>
      </c>
      <c r="O148" s="26">
        <v>0</v>
      </c>
      <c r="P148" s="19">
        <f t="shared" si="25"/>
        <v>52517.73000000001</v>
      </c>
    </row>
    <row r="149" spans="1:16" x14ac:dyDescent="0.3">
      <c r="A149" s="24" t="s">
        <v>154</v>
      </c>
      <c r="B149" s="14" t="str">
        <f t="shared" si="26"/>
        <v>7</v>
      </c>
      <c r="C149" s="14" t="str">
        <f t="shared" si="27"/>
        <v>79</v>
      </c>
      <c r="D149" s="14" t="str">
        <f t="shared" si="28"/>
        <v>797</v>
      </c>
      <c r="E149" s="25" t="s">
        <v>155</v>
      </c>
      <c r="F149" s="26">
        <v>0</v>
      </c>
      <c r="G149" s="26">
        <v>0</v>
      </c>
      <c r="H149" s="26">
        <v>0</v>
      </c>
      <c r="I149" s="26">
        <v>0</v>
      </c>
      <c r="J149" s="18" t="str">
        <f t="shared" si="23"/>
        <v xml:space="preserve"> </v>
      </c>
      <c r="K149" s="26">
        <v>161287.73000000001</v>
      </c>
      <c r="L149" s="26">
        <v>0</v>
      </c>
      <c r="M149" s="26">
        <v>161287.73000000001</v>
      </c>
      <c r="N149" s="18" t="str">
        <f t="shared" si="24"/>
        <v xml:space="preserve"> </v>
      </c>
      <c r="O149" s="26">
        <v>0</v>
      </c>
      <c r="P149" s="19">
        <f t="shared" si="25"/>
        <v>0</v>
      </c>
    </row>
    <row r="150" spans="1:16" x14ac:dyDescent="0.3">
      <c r="A150" s="24" t="s">
        <v>325</v>
      </c>
      <c r="B150" s="14" t="str">
        <f t="shared" si="26"/>
        <v>7</v>
      </c>
      <c r="C150" s="14" t="str">
        <f t="shared" si="27"/>
        <v>79</v>
      </c>
      <c r="D150" s="14" t="str">
        <f t="shared" si="28"/>
        <v>797</v>
      </c>
      <c r="E150" s="25" t="s">
        <v>326</v>
      </c>
      <c r="F150" s="26">
        <v>0</v>
      </c>
      <c r="G150" s="26">
        <v>0</v>
      </c>
      <c r="H150" s="26">
        <v>0</v>
      </c>
      <c r="I150" s="26">
        <v>573789.77</v>
      </c>
      <c r="J150" s="18" t="str">
        <f t="shared" si="23"/>
        <v xml:space="preserve"> </v>
      </c>
      <c r="K150" s="26">
        <v>0</v>
      </c>
      <c r="L150" s="26">
        <v>0</v>
      </c>
      <c r="M150" s="26">
        <v>0</v>
      </c>
      <c r="N150" s="18">
        <f t="shared" si="24"/>
        <v>0</v>
      </c>
      <c r="O150" s="26">
        <v>0</v>
      </c>
      <c r="P150" s="19">
        <f t="shared" si="25"/>
        <v>573789.77</v>
      </c>
    </row>
    <row r="151" spans="1:16" s="17" customFormat="1" x14ac:dyDescent="0.3">
      <c r="A151" s="4"/>
      <c r="B151" s="4"/>
      <c r="C151" s="4"/>
      <c r="D151" s="4"/>
      <c r="E151" s="4" t="s">
        <v>166</v>
      </c>
      <c r="F151" s="20">
        <f>SUBTOTAL(9,F139:F150)</f>
        <v>10395363</v>
      </c>
      <c r="G151" s="20">
        <f>SUBTOTAL(9,G139:G150)</f>
        <v>510442.45</v>
      </c>
      <c r="H151" s="20">
        <f>SUBTOTAL(9,H139:H150)</f>
        <v>10905805.449999999</v>
      </c>
      <c r="I151" s="20">
        <f>SUBTOTAL(9,I139:I150)</f>
        <v>5349639.9500000011</v>
      </c>
      <c r="J151" s="21">
        <f t="shared" ref="J151" si="32">I151/H151</f>
        <v>0.49053139399254564</v>
      </c>
      <c r="K151" s="26">
        <v>573789.77</v>
      </c>
      <c r="L151" s="26">
        <v>0</v>
      </c>
      <c r="M151" s="26">
        <v>573789.77</v>
      </c>
      <c r="N151" s="21">
        <f t="shared" si="24"/>
        <v>0.10725764263817417</v>
      </c>
      <c r="O151" s="26">
        <v>0</v>
      </c>
      <c r="P151" s="20">
        <f>SUBTOTAL(9,P139:P150)</f>
        <v>-5556165.5</v>
      </c>
    </row>
    <row r="152" spans="1:16" x14ac:dyDescent="0.3">
      <c r="A152" s="1"/>
      <c r="B152" s="14"/>
      <c r="C152" s="14"/>
      <c r="D152" s="14"/>
      <c r="E152" s="2"/>
      <c r="F152" s="3"/>
      <c r="G152" s="3"/>
      <c r="H152" s="3"/>
      <c r="I152" s="3"/>
      <c r="J152" s="18"/>
      <c r="K152" s="3"/>
      <c r="L152" s="3"/>
      <c r="M152" s="3"/>
      <c r="N152" s="18"/>
      <c r="O152" s="3"/>
      <c r="P152" s="19"/>
    </row>
    <row r="153" spans="1:16" x14ac:dyDescent="0.3">
      <c r="A153" s="24" t="s">
        <v>135</v>
      </c>
      <c r="B153" s="14" t="str">
        <f t="shared" si="20"/>
        <v>8</v>
      </c>
      <c r="C153" s="14" t="str">
        <f t="shared" si="21"/>
        <v>82</v>
      </c>
      <c r="D153" s="14" t="str">
        <f t="shared" si="22"/>
        <v>820</v>
      </c>
      <c r="E153" s="25" t="s">
        <v>136</v>
      </c>
      <c r="F153" s="26">
        <v>100000</v>
      </c>
      <c r="G153" s="26">
        <v>0</v>
      </c>
      <c r="H153" s="26">
        <v>100000</v>
      </c>
      <c r="I153" s="26">
        <v>0</v>
      </c>
      <c r="J153" s="18">
        <f t="shared" ref="J153:J162" si="33">IF(H153=0," ",I153/H153)</f>
        <v>0</v>
      </c>
      <c r="K153" s="27">
        <v>0</v>
      </c>
      <c r="L153" s="27">
        <v>0</v>
      </c>
      <c r="M153" s="27">
        <v>0</v>
      </c>
      <c r="N153" s="18" t="str">
        <f t="shared" si="24"/>
        <v xml:space="preserve"> </v>
      </c>
      <c r="O153" s="27">
        <v>0</v>
      </c>
      <c r="P153" s="19">
        <f t="shared" si="25"/>
        <v>-100000</v>
      </c>
    </row>
    <row r="154" spans="1:16" x14ac:dyDescent="0.3">
      <c r="A154" s="24" t="s">
        <v>137</v>
      </c>
      <c r="B154" s="14" t="str">
        <f t="shared" ref="B154:B162" si="34">LEFT(A154,1)</f>
        <v>8</v>
      </c>
      <c r="C154" s="14" t="str">
        <f t="shared" ref="C154:C162" si="35">LEFT(A154,2)</f>
        <v>83</v>
      </c>
      <c r="D154" s="14" t="str">
        <f t="shared" ref="D154:D162" si="36">LEFT(A154,3)</f>
        <v>830</v>
      </c>
      <c r="E154" s="25" t="s">
        <v>138</v>
      </c>
      <c r="F154" s="26">
        <v>82500</v>
      </c>
      <c r="G154" s="26">
        <v>0</v>
      </c>
      <c r="H154" s="26">
        <v>82500</v>
      </c>
      <c r="I154" s="26">
        <v>17280.97</v>
      </c>
      <c r="J154" s="18">
        <f t="shared" si="33"/>
        <v>0.20946630303030306</v>
      </c>
      <c r="K154" s="27">
        <v>15853.81</v>
      </c>
      <c r="L154" s="27">
        <v>0</v>
      </c>
      <c r="M154" s="27">
        <v>15853.81</v>
      </c>
      <c r="N154" s="18">
        <f t="shared" si="24"/>
        <v>0.91741435810605532</v>
      </c>
      <c r="O154" s="27">
        <v>1427.16</v>
      </c>
      <c r="P154" s="19">
        <f t="shared" si="25"/>
        <v>-65219.03</v>
      </c>
    </row>
    <row r="155" spans="1:16" x14ac:dyDescent="0.3">
      <c r="A155" s="24" t="s">
        <v>139</v>
      </c>
      <c r="B155" s="14" t="str">
        <f t="shared" si="34"/>
        <v>8</v>
      </c>
      <c r="C155" s="14" t="str">
        <f t="shared" si="35"/>
        <v>83</v>
      </c>
      <c r="D155" s="14" t="str">
        <f t="shared" si="36"/>
        <v>830</v>
      </c>
      <c r="E155" s="25" t="s">
        <v>140</v>
      </c>
      <c r="F155" s="26">
        <v>157000</v>
      </c>
      <c r="G155" s="26">
        <v>0</v>
      </c>
      <c r="H155" s="26">
        <v>157000</v>
      </c>
      <c r="I155" s="26">
        <v>9644.68</v>
      </c>
      <c r="J155" s="18">
        <f t="shared" si="33"/>
        <v>6.1431082802547769E-2</v>
      </c>
      <c r="K155" s="27">
        <v>9644.68</v>
      </c>
      <c r="L155" s="27">
        <v>0</v>
      </c>
      <c r="M155" s="27">
        <v>9644.68</v>
      </c>
      <c r="N155" s="18">
        <f t="shared" si="24"/>
        <v>1</v>
      </c>
      <c r="O155" s="27">
        <v>0</v>
      </c>
      <c r="P155" s="19">
        <f t="shared" si="25"/>
        <v>-147355.32</v>
      </c>
    </row>
    <row r="156" spans="1:16" x14ac:dyDescent="0.3">
      <c r="A156" s="24" t="s">
        <v>141</v>
      </c>
      <c r="B156" s="14" t="str">
        <f t="shared" si="34"/>
        <v>8</v>
      </c>
      <c r="C156" s="14" t="str">
        <f t="shared" si="35"/>
        <v>83</v>
      </c>
      <c r="D156" s="14" t="str">
        <f t="shared" si="36"/>
        <v>830</v>
      </c>
      <c r="E156" s="25" t="s">
        <v>142</v>
      </c>
      <c r="F156" s="26">
        <v>35000</v>
      </c>
      <c r="G156" s="26">
        <v>0</v>
      </c>
      <c r="H156" s="26">
        <v>35000</v>
      </c>
      <c r="I156" s="26">
        <v>0</v>
      </c>
      <c r="J156" s="18">
        <f t="shared" si="33"/>
        <v>0</v>
      </c>
      <c r="K156" s="27">
        <v>0</v>
      </c>
      <c r="L156" s="27">
        <v>0</v>
      </c>
      <c r="M156" s="27">
        <v>0</v>
      </c>
      <c r="N156" s="18" t="str">
        <f t="shared" si="24"/>
        <v xml:space="preserve"> </v>
      </c>
      <c r="O156" s="27">
        <v>0</v>
      </c>
      <c r="P156" s="19">
        <f t="shared" si="25"/>
        <v>-35000</v>
      </c>
    </row>
    <row r="157" spans="1:16" x14ac:dyDescent="0.3">
      <c r="A157" s="24" t="s">
        <v>143</v>
      </c>
      <c r="B157" s="14" t="str">
        <f t="shared" ref="B157" si="37">LEFT(A157,1)</f>
        <v>8</v>
      </c>
      <c r="C157" s="14" t="str">
        <f t="shared" ref="C157" si="38">LEFT(A157,2)</f>
        <v>83</v>
      </c>
      <c r="D157" s="14" t="str">
        <f t="shared" ref="D157" si="39">LEFT(A157,3)</f>
        <v>831</v>
      </c>
      <c r="E157" s="25" t="s">
        <v>144</v>
      </c>
      <c r="F157" s="26">
        <v>315000</v>
      </c>
      <c r="G157" s="26">
        <v>0</v>
      </c>
      <c r="H157" s="26">
        <v>315000</v>
      </c>
      <c r="I157" s="26">
        <v>5850.46</v>
      </c>
      <c r="J157" s="18">
        <f t="shared" si="33"/>
        <v>1.8572888888888889E-2</v>
      </c>
      <c r="K157" s="27">
        <v>3938.18</v>
      </c>
      <c r="L157" s="27">
        <v>39.4</v>
      </c>
      <c r="M157" s="27">
        <v>3898.78</v>
      </c>
      <c r="N157" s="18">
        <f t="shared" si="24"/>
        <v>0.66640571852469721</v>
      </c>
      <c r="O157" s="27">
        <v>1951.68</v>
      </c>
      <c r="P157" s="19">
        <f t="shared" si="25"/>
        <v>-309149.53999999998</v>
      </c>
    </row>
    <row r="158" spans="1:16" x14ac:dyDescent="0.3">
      <c r="A158" s="24" t="s">
        <v>145</v>
      </c>
      <c r="B158" s="14" t="str">
        <f t="shared" si="34"/>
        <v>8</v>
      </c>
      <c r="C158" s="14" t="str">
        <f t="shared" si="35"/>
        <v>83</v>
      </c>
      <c r="D158" s="14" t="str">
        <f t="shared" si="36"/>
        <v>831</v>
      </c>
      <c r="E158" s="25" t="s">
        <v>146</v>
      </c>
      <c r="F158" s="26">
        <v>400000</v>
      </c>
      <c r="G158" s="26">
        <v>0</v>
      </c>
      <c r="H158" s="26">
        <v>400000</v>
      </c>
      <c r="I158" s="26">
        <v>57802.04</v>
      </c>
      <c r="J158" s="18">
        <f t="shared" si="33"/>
        <v>0.1445051</v>
      </c>
      <c r="K158" s="27">
        <v>57802.04</v>
      </c>
      <c r="L158" s="27">
        <v>0</v>
      </c>
      <c r="M158" s="27">
        <v>57802.04</v>
      </c>
      <c r="N158" s="18">
        <f t="shared" si="24"/>
        <v>1</v>
      </c>
      <c r="O158" s="27">
        <v>0</v>
      </c>
      <c r="P158" s="19">
        <f t="shared" si="25"/>
        <v>-342197.96</v>
      </c>
    </row>
    <row r="159" spans="1:16" x14ac:dyDescent="0.3">
      <c r="A159" s="24" t="s">
        <v>327</v>
      </c>
      <c r="B159" s="14" t="str">
        <f t="shared" si="34"/>
        <v>8</v>
      </c>
      <c r="C159" s="14" t="str">
        <f t="shared" si="35"/>
        <v>86</v>
      </c>
      <c r="D159" s="14" t="str">
        <f t="shared" si="36"/>
        <v>860</v>
      </c>
      <c r="E159" s="25" t="s">
        <v>328</v>
      </c>
      <c r="F159" s="26">
        <v>0</v>
      </c>
      <c r="G159" s="26">
        <v>0</v>
      </c>
      <c r="H159" s="26">
        <v>0</v>
      </c>
      <c r="I159" s="26">
        <v>69996.09</v>
      </c>
      <c r="J159" s="18" t="str">
        <f t="shared" si="33"/>
        <v xml:space="preserve"> </v>
      </c>
      <c r="K159" s="27">
        <v>69996.09</v>
      </c>
      <c r="L159" s="27">
        <v>0</v>
      </c>
      <c r="M159" s="27">
        <v>69996.09</v>
      </c>
      <c r="N159" s="18">
        <f t="shared" si="24"/>
        <v>1</v>
      </c>
      <c r="O159" s="27">
        <v>0</v>
      </c>
      <c r="P159" s="19">
        <f t="shared" si="25"/>
        <v>69996.09</v>
      </c>
    </row>
    <row r="160" spans="1:16" s="17" customFormat="1" x14ac:dyDescent="0.3">
      <c r="A160" s="24" t="s">
        <v>156</v>
      </c>
      <c r="B160" s="14" t="str">
        <f t="shared" si="34"/>
        <v>8</v>
      </c>
      <c r="C160" s="14" t="str">
        <f t="shared" si="35"/>
        <v>87</v>
      </c>
      <c r="D160" s="14" t="str">
        <f t="shared" si="36"/>
        <v>870</v>
      </c>
      <c r="E160" s="25" t="s">
        <v>157</v>
      </c>
      <c r="F160" s="26">
        <v>0</v>
      </c>
      <c r="G160" s="26">
        <v>20394875.300000001</v>
      </c>
      <c r="H160" s="26">
        <v>20394875.300000001</v>
      </c>
      <c r="I160" s="26">
        <v>0</v>
      </c>
      <c r="J160" s="18">
        <f t="shared" si="33"/>
        <v>0</v>
      </c>
      <c r="K160" s="27">
        <v>0</v>
      </c>
      <c r="L160" s="27">
        <v>0</v>
      </c>
      <c r="M160" s="27">
        <v>0</v>
      </c>
      <c r="N160" s="18" t="str">
        <f t="shared" si="24"/>
        <v xml:space="preserve"> </v>
      </c>
      <c r="O160" s="27">
        <v>0</v>
      </c>
      <c r="P160" s="19">
        <f t="shared" si="25"/>
        <v>-20394875.300000001</v>
      </c>
    </row>
    <row r="161" spans="1:16" x14ac:dyDescent="0.3">
      <c r="A161" s="24" t="s">
        <v>317</v>
      </c>
      <c r="B161" s="14" t="str">
        <f t="shared" si="34"/>
        <v>8</v>
      </c>
      <c r="C161" s="14" t="str">
        <f t="shared" si="35"/>
        <v>87</v>
      </c>
      <c r="D161" s="14" t="str">
        <f t="shared" si="36"/>
        <v>870</v>
      </c>
      <c r="E161" s="25" t="s">
        <v>318</v>
      </c>
      <c r="F161" s="26">
        <v>0</v>
      </c>
      <c r="G161" s="26">
        <v>1643174.13</v>
      </c>
      <c r="H161" s="26">
        <v>1643174.13</v>
      </c>
      <c r="I161" s="26">
        <v>0</v>
      </c>
      <c r="J161" s="18">
        <f t="shared" si="33"/>
        <v>0</v>
      </c>
      <c r="K161" s="27">
        <v>0</v>
      </c>
      <c r="L161" s="27">
        <v>0</v>
      </c>
      <c r="M161" s="27">
        <v>0</v>
      </c>
      <c r="N161" s="18" t="str">
        <f t="shared" si="24"/>
        <v xml:space="preserve"> </v>
      </c>
      <c r="O161" s="27">
        <v>0</v>
      </c>
      <c r="P161" s="19">
        <f t="shared" si="25"/>
        <v>-1643174.13</v>
      </c>
    </row>
    <row r="162" spans="1:16" s="17" customFormat="1" x14ac:dyDescent="0.3">
      <c r="A162" s="24" t="s">
        <v>176</v>
      </c>
      <c r="B162" s="14" t="str">
        <f t="shared" si="34"/>
        <v>9</v>
      </c>
      <c r="C162" s="14" t="str">
        <f t="shared" si="35"/>
        <v>91</v>
      </c>
      <c r="D162" s="14" t="str">
        <f t="shared" si="36"/>
        <v>913</v>
      </c>
      <c r="E162" s="25" t="s">
        <v>177</v>
      </c>
      <c r="F162" s="26">
        <v>12500000</v>
      </c>
      <c r="G162" s="26">
        <v>0</v>
      </c>
      <c r="H162" s="26">
        <v>12500000</v>
      </c>
      <c r="I162" s="26">
        <v>0</v>
      </c>
      <c r="J162" s="18">
        <f t="shared" si="33"/>
        <v>0</v>
      </c>
      <c r="K162" s="27">
        <v>0</v>
      </c>
      <c r="L162" s="27">
        <v>0</v>
      </c>
      <c r="M162" s="27">
        <v>0</v>
      </c>
      <c r="N162" s="18" t="str">
        <f t="shared" si="24"/>
        <v xml:space="preserve"> </v>
      </c>
      <c r="O162" s="27">
        <v>0</v>
      </c>
      <c r="P162" s="19">
        <f t="shared" si="25"/>
        <v>-12500000</v>
      </c>
    </row>
    <row r="163" spans="1:16" s="17" customFormat="1" x14ac:dyDescent="0.3">
      <c r="A163" s="4"/>
      <c r="B163" s="4"/>
      <c r="C163" s="4"/>
      <c r="D163" s="4"/>
      <c r="E163" s="4" t="s">
        <v>167</v>
      </c>
      <c r="F163" s="20">
        <f>SUBTOTAL(9,F153:F162)</f>
        <v>13589500</v>
      </c>
      <c r="G163" s="20">
        <f>SUBTOTAL(9,G153:G162)</f>
        <v>22038049.43</v>
      </c>
      <c r="H163" s="20">
        <f>SUBTOTAL(9,H153:H162)</f>
        <v>35627549.43</v>
      </c>
      <c r="I163" s="20">
        <f>SUBTOTAL(9,I153:I162)</f>
        <v>160574.24</v>
      </c>
      <c r="J163" s="21">
        <f t="shared" si="18"/>
        <v>4.5070245517585122E-3</v>
      </c>
      <c r="K163" s="20">
        <f>SUBTOTAL(9,K153:K162)</f>
        <v>157234.79999999999</v>
      </c>
      <c r="L163" s="20">
        <f>SUBTOTAL(9,L153:L162)</f>
        <v>39.4</v>
      </c>
      <c r="M163" s="20">
        <f>SUBTOTAL(9,M153:M162)</f>
        <v>157195.4</v>
      </c>
      <c r="N163" s="21">
        <f t="shared" ref="N163" si="40">M163/I163</f>
        <v>0.97895777056145494</v>
      </c>
      <c r="O163" s="20">
        <f>SUBTOTAL(9,O153:O162)</f>
        <v>3378.84</v>
      </c>
      <c r="P163" s="20">
        <f>SUBTOTAL(9,P153:P162)</f>
        <v>-35466975.189999998</v>
      </c>
    </row>
    <row r="165" spans="1:16" s="17" customFormat="1" x14ac:dyDescent="0.3">
      <c r="E165" s="17" t="s">
        <v>168</v>
      </c>
      <c r="F165" s="20">
        <f>SUBTOTAL(9,F6:F163)</f>
        <v>265030000</v>
      </c>
      <c r="G165" s="20">
        <f>SUBTOTAL(9,G6:G163)</f>
        <v>23639718.449999999</v>
      </c>
      <c r="H165" s="20">
        <f>SUBTOTAL(9,H6:H163)</f>
        <v>288669718.44999999</v>
      </c>
      <c r="I165" s="20">
        <f>SUBTOTAL(9,I6:I163)</f>
        <v>208693070.02000004</v>
      </c>
      <c r="J165" s="21">
        <f t="shared" ref="J165" si="41">I165/H165</f>
        <v>0.72294756492149148</v>
      </c>
      <c r="K165" s="20">
        <f>SUBTOTAL(9,K6:K163)</f>
        <v>184931115.25</v>
      </c>
      <c r="L165" s="20">
        <f>SUBTOTAL(9,L6:L163)</f>
        <v>1954130.9299999997</v>
      </c>
      <c r="M165" s="20">
        <f>SUBTOTAL(9,M6:M163)</f>
        <v>182976984.31999999</v>
      </c>
      <c r="N165" s="21">
        <f t="shared" ref="N165" si="42">M165/I165</f>
        <v>0.87677556472030649</v>
      </c>
      <c r="O165" s="20">
        <f>SUBTOTAL(9,O6:O163)</f>
        <v>25716085.699999992</v>
      </c>
      <c r="P165" s="20">
        <f>SUBTOTAL(9,P6:P163)</f>
        <v>-79976648.429999992</v>
      </c>
    </row>
  </sheetData>
  <autoFilter ref="A5:P159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2º TRIMESTRE</vt:lpstr>
      <vt:lpstr>Hoja1</vt:lpstr>
      <vt:lpstr>'EJECUCIÓN INGRESOS 2º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2017-10-09T11:42:36Z</cp:lastPrinted>
  <dcterms:created xsi:type="dcterms:W3CDTF">2016-04-19T12:01:28Z</dcterms:created>
  <dcterms:modified xsi:type="dcterms:W3CDTF">2017-10-09T11:42:42Z</dcterms:modified>
</cp:coreProperties>
</file>