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SEGUNDO TRIMESTRE\AYTO\"/>
    </mc:Choice>
  </mc:AlternateContent>
  <bookViews>
    <workbookView xWindow="0" yWindow="30" windowWidth="7490" windowHeight="4140"/>
  </bookViews>
  <sheets>
    <sheet name="EJECUCIÓN INGRESOS 2º TRIMESTRE" sheetId="1" r:id="rId1"/>
  </sheets>
  <definedNames>
    <definedName name="_xlnm._FilterDatabase" localSheetId="0" hidden="1">'EJECUCIÓN INGRESOS 2º TRIMESTRE'!$A$5:$P$193</definedName>
    <definedName name="_xlnm.Print_Titles" localSheetId="0">'EJECUCIÓN INGRESOS 2º TRIMESTRE'!$1:$5</definedName>
  </definedNames>
  <calcPr calcId="125725"/>
</workbook>
</file>

<file path=xl/calcChain.xml><?xml version="1.0" encoding="utf-8"?>
<calcChain xmlns="http://schemas.openxmlformats.org/spreadsheetml/2006/main">
  <c r="P186" i="1" l="1"/>
  <c r="P187" i="1"/>
  <c r="P188" i="1"/>
  <c r="P189" i="1"/>
  <c r="P190" i="1"/>
  <c r="P191" i="1"/>
  <c r="P192" i="1"/>
  <c r="P193" i="1"/>
  <c r="P194" i="1"/>
  <c r="P195" i="1"/>
  <c r="N186" i="1"/>
  <c r="N187" i="1"/>
  <c r="N188" i="1"/>
  <c r="N189" i="1"/>
  <c r="N190" i="1"/>
  <c r="N191" i="1"/>
  <c r="N192" i="1"/>
  <c r="N193" i="1"/>
  <c r="N194" i="1"/>
  <c r="N195" i="1"/>
  <c r="J186" i="1"/>
  <c r="J187" i="1"/>
  <c r="J188" i="1"/>
  <c r="J189" i="1"/>
  <c r="J190" i="1"/>
  <c r="J191" i="1"/>
  <c r="J192" i="1"/>
  <c r="J193" i="1"/>
  <c r="J194" i="1"/>
  <c r="J19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F163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J6" i="1" l="1"/>
  <c r="B166" i="1" l="1"/>
  <c r="C166" i="1"/>
  <c r="D166" i="1"/>
  <c r="O163" i="1" l="1"/>
  <c r="M163" i="1"/>
  <c r="L163" i="1"/>
  <c r="K163" i="1"/>
  <c r="I163" i="1"/>
  <c r="H163" i="1"/>
  <c r="G163" i="1"/>
  <c r="N163" i="1" l="1"/>
  <c r="J163" i="1"/>
  <c r="N185" i="1" l="1"/>
  <c r="N165" i="1"/>
  <c r="N7" i="1"/>
  <c r="N6" i="1"/>
  <c r="J185" i="1"/>
  <c r="J165" i="1"/>
  <c r="J7" i="1"/>
  <c r="O196" i="1"/>
  <c r="M196" i="1"/>
  <c r="L196" i="1"/>
  <c r="K196" i="1"/>
  <c r="I196" i="1"/>
  <c r="H196" i="1"/>
  <c r="G196" i="1"/>
  <c r="F196" i="1"/>
  <c r="O183" i="1"/>
  <c r="M183" i="1"/>
  <c r="L183" i="1"/>
  <c r="K183" i="1"/>
  <c r="G183" i="1"/>
  <c r="H183" i="1"/>
  <c r="I183" i="1"/>
  <c r="F183" i="1"/>
  <c r="P165" i="1"/>
  <c r="P185" i="1"/>
  <c r="B7" i="1"/>
  <c r="C7" i="1"/>
  <c r="D7" i="1"/>
  <c r="B165" i="1"/>
  <c r="C165" i="1"/>
  <c r="D165" i="1"/>
  <c r="B185" i="1"/>
  <c r="C185" i="1"/>
  <c r="D185" i="1"/>
  <c r="D6" i="1"/>
  <c r="C6" i="1"/>
  <c r="B6" i="1"/>
  <c r="F198" i="1" l="1"/>
  <c r="I198" i="1"/>
  <c r="K198" i="1"/>
  <c r="O198" i="1"/>
  <c r="G198" i="1"/>
  <c r="L198" i="1"/>
  <c r="H198" i="1"/>
  <c r="M198" i="1"/>
  <c r="N183" i="1"/>
  <c r="P196" i="1"/>
  <c r="P183" i="1"/>
  <c r="N196" i="1"/>
  <c r="J183" i="1"/>
  <c r="J196" i="1"/>
  <c r="P6" i="1"/>
  <c r="P163" i="1" s="1"/>
  <c r="J198" i="1" l="1"/>
  <c r="P198" i="1"/>
  <c r="N198" i="1"/>
</calcChain>
</file>

<file path=xl/sharedStrings.xml><?xml version="1.0" encoding="utf-8"?>
<sst xmlns="http://schemas.openxmlformats.org/spreadsheetml/2006/main" count="395" uniqueCount="394">
  <si>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</si>
  <si>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</si>
  <si>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</si>
  <si>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</si>
  <si>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</si>
  <si>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</si>
  <si>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</si>
  <si>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</si>
  <si>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</si>
  <si>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</si>
  <si>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</si>
  <si>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</si>
  <si>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</si>
  <si>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</si>
  <si>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</si>
  <si>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</si>
  <si>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</si>
  <si>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</si>
  <si>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</si>
  <si>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</si>
  <si>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</si>
  <si>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</si>
  <si>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</si>
  <si>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</si>
  <si>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</si>
  <si>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</si>
  <si>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</si>
  <si>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</si>
  <si>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</si>
  <si>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</si>
  <si>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</si>
  <si>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</si>
  <si>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</si>
  <si>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</si>
  <si>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</si>
  <si>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</si>
  <si>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</si>
  <si>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</si>
  <si>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</si>
  <si>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</si>
  <si>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</si>
  <si>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</si>
  <si>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</si>
  <si>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</si>
  <si>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</si>
  <si>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</si>
  <si>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</si>
  <si>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</si>
  <si>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</si>
  <si>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</si>
  <si>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</si>
  <si>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</si>
  <si>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</si>
  <si>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</si>
  <si>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</si>
  <si>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</si>
  <si>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</si>
  <si>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</si>
  <si>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</si>
  <si>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</si>
  <si>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</si>
  <si>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</si>
  <si>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</si>
  <si>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</si>
  <si>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</si>
  <si>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</si>
  <si>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</si>
  <si>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</si>
  <si>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</si>
  <si>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</si>
  <si>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</si>
  <si>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</si>
  <si>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</si>
  <si>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</si>
  <si>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</si>
  <si>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</si>
  <si>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</si>
  <si>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</si>
  <si>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</si>
  <si>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</si>
  <si>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</si>
  <si>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</si>
  <si>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</si>
  <si>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</si>
  <si>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</si>
  <si>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</si>
  <si>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</si>
  <si>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</si>
  <si>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</si>
  <si>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</si>
  <si>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</si>
  <si>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</si>
  <si>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</si>
  <si>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</si>
  <si>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</si>
  <si>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</si>
  <si>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</si>
  <si>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</si>
  <si>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</si>
  <si>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</si>
  <si>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</si>
  <si>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</si>
  <si>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</si>
  <si>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</si>
  <si>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</si>
  <si>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</si>
  <si>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</si>
  <si>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</si>
  <si>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</si>
  <si>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</si>
  <si>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</si>
  <si>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</si>
  <si>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</si>
  <si>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</si>
  <si>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</si>
  <si>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</si>
  <si>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</si>
  <si>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</si>
  <si>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</si>
  <si>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</si>
  <si>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</si>
  <si>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</si>
  <si>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</si>
  <si>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</si>
  <si>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</si>
  <si>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</si>
  <si>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</si>
  <si>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</si>
  <si>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</si>
  <si>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</si>
  <si>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</si>
  <si>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</si>
  <si>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</si>
  <si>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</si>
  <si>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</si>
  <si>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</si>
  <si>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</si>
  <si>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</si>
  <si>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</si>
  <si>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</si>
  <si>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</si>
  <si>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</si>
  <si>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</si>
  <si>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</si>
  <si>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</si>
  <si>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</si>
  <si>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</si>
  <si>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</si>
  <si>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</si>
  <si>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</si>
  <si>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</si>
  <si>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</si>
  <si>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</si>
  <si>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</si>
  <si>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</si>
  <si>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</si>
  <si>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</si>
  <si>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</si>
  <si>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</si>
  <si>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</si>
  <si>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</si>
  <si>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</si>
  <si>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</si>
  <si>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</si>
  <si>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</si>
  <si>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</si>
  <si>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</si>
  <si>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</si>
  <si>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</si>
  <si>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</si>
  <si>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</si>
  <si>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</si>
  <si>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</si>
  <si>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</si>
  <si>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</si>
  <si>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</si>
  <si>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</si>
  <si>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</si>
  <si>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</si>
  <si>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</si>
  <si>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</si>
  <si>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</si>
  <si>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</si>
  <si>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</si>
  <si>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</si>
  <si>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</si>
  <si>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</si>
  <si>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</si>
  <si>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</si>
  <si>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</si>
  <si>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</si>
  <si>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</si>
  <si>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</si>
  <si>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</si>
  <si>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</si>
  <si>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</si>
  <si>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</si>
  <si>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</si>
  <si>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</si>
  <si>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</si>
  <si>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</si>
  <si>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</si>
  <si>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</si>
  <si>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</si>
  <si>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</si>
  <si>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</si>
  <si>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</si>
  <si>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</si>
  <si>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</si>
  <si>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</si>
  <si>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</si>
  <si>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</si>
  <si>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</si>
  <si>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</si>
  <si>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</si>
  <si>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</si>
  <si>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</si>
  <si>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</si>
  <si>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</si>
  <si>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</si>
  <si>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</si>
  <si>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</si>
  <si>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</si>
  <si>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</si>
  <si>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</si>
  <si>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</si>
  <si>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</si>
  <si>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</si>
  <si>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</si>
  <si>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</si>
  <si>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</si>
  <si>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</si>
  <si>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45089</t>
  </si>
  <si>
    <t>45132</t>
  </si>
  <si>
    <t>45133</t>
  </si>
  <si>
    <t>45134</t>
  </si>
  <si>
    <t>45136</t>
  </si>
  <si>
    <t>45137</t>
  </si>
  <si>
    <t>53700</t>
  </si>
  <si>
    <t>68000</t>
  </si>
  <si>
    <t>REINTEGRO EJERCICIOS CERRADOS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</si>
  <si>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</si>
  <si>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</si>
  <si>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</si>
  <si>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</si>
  <si>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ECYL - Programa mixto Valladolid Cuida Duplo</t>
  </si>
  <si>
    <t>ECYL - Programa mixto promoción turística local</t>
  </si>
  <si>
    <t>ECYL - Programa mixto Barrio España II Duplo</t>
  </si>
  <si>
    <t>49703</t>
  </si>
  <si>
    <t>Proyecto URBAN GREEN UP</t>
  </si>
  <si>
    <t>59900</t>
  </si>
  <si>
    <t>Otros ingresos patrimoniales.</t>
  </si>
  <si>
    <t>79708</t>
  </si>
  <si>
    <t>Proyecto INLIFE</t>
  </si>
  <si>
    <t>83090</t>
  </si>
  <si>
    <t>Reintegros del Plan Parcial Industrial Jalón</t>
  </si>
  <si>
    <t>42091</t>
  </si>
  <si>
    <t>45080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</si>
  <si>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</si>
  <si>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</si>
  <si>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</si>
  <si>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</si>
  <si>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</si>
  <si>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</si>
  <si>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</si>
  <si>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</si>
  <si>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</si>
  <si>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</si>
  <si>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</si>
  <si>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</si>
  <si>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</si>
  <si>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</si>
  <si>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</si>
  <si>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</si>
  <si>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</si>
  <si>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</si>
  <si>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</si>
  <si>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</si>
  <si>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</si>
  <si>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</si>
  <si>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</si>
  <si>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</si>
  <si>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</si>
  <si>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</si>
  <si>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</si>
  <si>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</si>
  <si>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</si>
  <si>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</si>
  <si>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</si>
  <si>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45128</t>
  </si>
  <si>
    <t>ECYL.- CONTRAT.DESEMPLEADOS (VENTEL 2014)</t>
  </si>
  <si>
    <t>45129</t>
  </si>
  <si>
    <t>45130</t>
  </si>
  <si>
    <t>45138</t>
  </si>
  <si>
    <t>45139</t>
  </si>
  <si>
    <t>45140</t>
  </si>
  <si>
    <t>46300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</si>
  <si>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</si>
  <si>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</si>
  <si>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</si>
  <si>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</si>
  <si>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</si>
  <si>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</si>
  <si>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</si>
  <si>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</si>
  <si>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</si>
  <si>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</si>
  <si>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</si>
  <si>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</si>
  <si>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</si>
  <si>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</si>
  <si>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</si>
  <si>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</si>
  <si>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</si>
  <si>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</si>
  <si>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75062</t>
  </si>
  <si>
    <t>Junta CyL: Convenio ARU 29 de Octubre</t>
  </si>
  <si>
    <t>75081</t>
  </si>
  <si>
    <t>75086</t>
  </si>
  <si>
    <t>76700</t>
  </si>
  <si>
    <t>INGRESOS POR LIQUIDACIÓN CONSORCIO MERCADO DEL VAL</t>
  </si>
  <si>
    <t>42093</t>
  </si>
  <si>
    <t>Tasa por la prestación servicio centro de protección animal</t>
  </si>
  <si>
    <t>REPARACION ACERAS CON ASFALTO FUNDIDO</t>
  </si>
  <si>
    <t>Multas por infracción ordenanza convivencia</t>
  </si>
  <si>
    <t>Multas por infracciones ordenanza salud y consumo</t>
  </si>
  <si>
    <t>Multas por infracciones ordenanza urbanística</t>
  </si>
  <si>
    <t>MULTAS INFRACCION ORDENANZA DE TAXIS</t>
  </si>
  <si>
    <t>Multas por infracciones ordenanza de ruidos</t>
  </si>
  <si>
    <t>Otros ingresos diversos.</t>
  </si>
  <si>
    <t>Costas de procedimientos judiciales</t>
  </si>
  <si>
    <t>Compensación gastos luz de la Cupula del Milenio</t>
  </si>
  <si>
    <t>Ingresos por publicidad en pantallas</t>
  </si>
  <si>
    <t>Mº Interior: Programa de ocio alternativo Vallanoche</t>
  </si>
  <si>
    <t>M.º SANIDAD, CONSUMO Y B.SOCIAL.- JTAS. ARBITRALES CONSUMO</t>
  </si>
  <si>
    <t>JUNTA CYL.- ADECUAC.PUNTOS LIMPIOS A NUEVA NORMATIVA RAEES</t>
  </si>
  <si>
    <t>Junta CyL: Participación tributos comunidad (incondicionada)</t>
  </si>
  <si>
    <t>Junta CyL: Centro integrado, estancias temporales</t>
  </si>
  <si>
    <t>Junta CYL: programa EASY-PACT</t>
  </si>
  <si>
    <t>SUBV.JCYL. PROGRAMAS EDUCACION AMBIENTAL</t>
  </si>
  <si>
    <t>ECYL.- CONTRAT.PERCEPTORES R.G. MAYORES 55 AÑOS</t>
  </si>
  <si>
    <t>ECYL. CONTRAT.PERCEPT.RENTA GARANTIZADA DE CIUDADANIA</t>
  </si>
  <si>
    <t>ECYL. SUBV.CONTRATACION AGENTES DE IGUALDAD</t>
  </si>
  <si>
    <t>ECYL- curso plan FOD</t>
  </si>
  <si>
    <t>SUBV.ECYL. EMPLEO JOVEN (JOVEL)</t>
  </si>
  <si>
    <t>SUBV.ECYL. PROGRAMA MIXTO F.E.ESPACIOS NATURALES</t>
  </si>
  <si>
    <t>ECYL - Programa mixto Valladolid  Ciudad II Duplo 2018-2019</t>
  </si>
  <si>
    <t>ECYL - Programa mixto promoción turística local 2018-2019</t>
  </si>
  <si>
    <t>ECYL - Programa mixto pintura decorativa 2018-2020</t>
  </si>
  <si>
    <t>MANCOMUNIDAD MUNICIPAL TIERRAS DE VALLADOLID</t>
  </si>
  <si>
    <t>FEDER.- Proyecto CENCYL</t>
  </si>
  <si>
    <t>COMMONENERGY</t>
  </si>
  <si>
    <t>Proyecto TT BIGA DATA</t>
  </si>
  <si>
    <t>Dividendos y participación beneficios de empresas privadas</t>
  </si>
  <si>
    <t>Arrendamiento Cupula del Milenio</t>
  </si>
  <si>
    <t>55001</t>
  </si>
  <si>
    <t>Canon del agua y alcantarillado</t>
  </si>
  <si>
    <t>MINISTERIO FOMENTO REHABILITAC.VIVIENDAS CALLE ZORZAL</t>
  </si>
  <si>
    <t>SUBV.INFRAESTRUC.OUNTOS RECARGO VEHICULOS ELECTRICOS</t>
  </si>
  <si>
    <t>SUBV.JCYL. REHABILITACION VIVIENDAS CALLE ZORZAL</t>
  </si>
  <si>
    <t>R2 CITIES (REHABILITACION BARRIO CUATRO DE MARZO)</t>
  </si>
  <si>
    <t>86000</t>
  </si>
  <si>
    <t>Enajenación de acciones y participaciones de fuera del secto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</si>
  <si>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</si>
  <si>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</si>
  <si>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</si>
  <si>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</si>
  <si>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</si>
  <si>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</si>
  <si>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</si>
  <si>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ECYL.- PROGRAMA MIXMO PARQUES Y JARDINES 2019</t>
  </si>
  <si>
    <t>45142</t>
  </si>
  <si>
    <t>ORDEN PRE/426/2019 FCL - EMPLEO (ECYL) PER-478-19</t>
  </si>
  <si>
    <t>45143</t>
  </si>
  <si>
    <t>EXCYL. CONTR.TEMP.PERCP.RENTA GARANTIZ. CIUDAD. PER-479-19</t>
  </si>
  <si>
    <t>45144</t>
  </si>
  <si>
    <t>JOVECYL.-CONTRAT.TEMP.DESEMPL.MENORES DE 35 AÑOS. PER-480-19</t>
  </si>
  <si>
    <t>45145</t>
  </si>
  <si>
    <t>EXCYL35.- CONTRAT.TEMP.PERCEP.RENTA GARANT.MENORES DE 35 AÑO</t>
  </si>
  <si>
    <t>46301</t>
  </si>
  <si>
    <t>APORT. FUNCIONES INTERVENTOR MANCOMUNIDAD TIERRAS DE VALLAD.</t>
  </si>
  <si>
    <t>49014</t>
  </si>
  <si>
    <t>PROYECTO PE4TRANS</t>
  </si>
  <si>
    <t>ARRENDAMIENTO DE FINCAS URBANAS</t>
  </si>
  <si>
    <t>60304</t>
  </si>
  <si>
    <t>OTROS INGRESOS PATRIMONIO PÚBLICO DEL SUELO</t>
  </si>
  <si>
    <t>68001</t>
  </si>
  <si>
    <t>REINTEGRO EJERCICIOS CERRADOS, SECTOR 44 INDUST.JALÓN</t>
  </si>
  <si>
    <t>75087</t>
  </si>
  <si>
    <t>JCYL.- FOMENTO MANCOMUNIDADES MUNICIPALES</t>
  </si>
  <si>
    <t>87000</t>
  </si>
  <si>
    <t>Para gastos generales.</t>
  </si>
  <si>
    <t>87010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</si>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</sst>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2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showWhiteSpace="0" view="pageLayout" zoomScaleNormal="85" workbookViewId="0">
      <selection activeCell="P185" sqref="P185:P195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2019</v>
      </c>
      <c r="G2" s="11"/>
    </row>
    <row r="3" spans="1:16" x14ac:dyDescent="0.3">
      <c r="A3" s="12" t="s">
        <v>203</v>
      </c>
      <c r="B3" s="12"/>
      <c r="C3" s="12"/>
      <c r="D3" s="12"/>
      <c r="F3" s="13">
        <v>43646</v>
      </c>
      <c r="G3" s="14"/>
    </row>
    <row r="5" spans="1:16" s="17" customFormat="1" ht="36" customHeight="1" x14ac:dyDescent="0.3">
      <c r="A5" s="15" t="s">
        <v>2</v>
      </c>
      <c r="B5" s="15" t="s">
        <v>204</v>
      </c>
      <c r="C5" s="15" t="s">
        <v>205</v>
      </c>
      <c r="D5" s="15" t="s">
        <v>206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7205000</v>
      </c>
      <c r="G6" s="24">
        <v>0</v>
      </c>
      <c r="H6" s="24">
        <v>7205000</v>
      </c>
      <c r="I6" s="24">
        <v>3580570.5</v>
      </c>
      <c r="J6" s="18">
        <f>IF(H6=0," ",I6/H6)</f>
        <v>0.49695634975711311</v>
      </c>
      <c r="K6" s="24">
        <v>3598003.14</v>
      </c>
      <c r="L6" s="24">
        <v>21790.799999999999</v>
      </c>
      <c r="M6" s="24">
        <v>3576212.34</v>
      </c>
      <c r="N6" s="18">
        <f>IF(I6=0," ",M6/I6)</f>
        <v>0.99878283083659425</v>
      </c>
      <c r="O6" s="24">
        <v>4358.16</v>
      </c>
      <c r="P6" s="19">
        <f>I6-H6</f>
        <v>-3624429.5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331559.96999999997</v>
      </c>
      <c r="J7" s="18">
        <f t="shared" ref="J7:J109" si="3">IF(H7=0," ",I7/H7)</f>
        <v>0.89610802702702697</v>
      </c>
      <c r="K7" s="24">
        <v>3784.37</v>
      </c>
      <c r="L7" s="24">
        <v>0</v>
      </c>
      <c r="M7" s="24">
        <v>3784.37</v>
      </c>
      <c r="N7" s="18">
        <f t="shared" ref="N7:N109" si="4">IF(I7=0," ",M7/I7)</f>
        <v>1.1413832616766132E-2</v>
      </c>
      <c r="O7" s="24">
        <v>327775.59999999998</v>
      </c>
      <c r="P7" s="19">
        <f t="shared" ref="P7:P70" si="5">I7-H7</f>
        <v>-38440.030000000028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70515322.379999995</v>
      </c>
      <c r="J8" s="18">
        <f t="shared" si="3"/>
        <v>0.9988006002832861</v>
      </c>
      <c r="K8" s="24">
        <v>547490.6</v>
      </c>
      <c r="L8" s="24">
        <v>60925.67</v>
      </c>
      <c r="M8" s="24">
        <v>486564.93</v>
      </c>
      <c r="N8" s="18">
        <f t="shared" si="4"/>
        <v>6.9001305472015063E-3</v>
      </c>
      <c r="O8" s="24">
        <v>70028757.450000003</v>
      </c>
      <c r="P8" s="19">
        <f t="shared" si="5"/>
        <v>-84677.620000004768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15711753.529999999</v>
      </c>
      <c r="J9" s="18">
        <f t="shared" si="3"/>
        <v>0.92422079588235295</v>
      </c>
      <c r="K9" s="24">
        <v>5758635.9000000004</v>
      </c>
      <c r="L9" s="24">
        <v>17121.669999999998</v>
      </c>
      <c r="M9" s="24">
        <v>5741514.2300000004</v>
      </c>
      <c r="N9" s="18">
        <f t="shared" si="4"/>
        <v>0.36542797206162647</v>
      </c>
      <c r="O9" s="24">
        <v>9970239.3000000007</v>
      </c>
      <c r="P9" s="19">
        <f t="shared" si="5"/>
        <v>-1288246.4700000007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2678377.1800000002</v>
      </c>
      <c r="J10" s="18">
        <f t="shared" si="3"/>
        <v>0.3347971475</v>
      </c>
      <c r="K10" s="24">
        <v>2728907.83</v>
      </c>
      <c r="L10" s="24">
        <v>105676.76</v>
      </c>
      <c r="M10" s="24">
        <v>2623231.0699999998</v>
      </c>
      <c r="N10" s="18">
        <f t="shared" si="4"/>
        <v>0.97941062580289739</v>
      </c>
      <c r="O10" s="24">
        <v>55146.11</v>
      </c>
      <c r="P10" s="19">
        <f t="shared" si="5"/>
        <v>-5321622.82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636945.1</v>
      </c>
      <c r="J11" s="18">
        <f t="shared" si="3"/>
        <v>5.307875833333333E-2</v>
      </c>
      <c r="K11" s="24">
        <v>506764.17</v>
      </c>
      <c r="L11" s="24">
        <v>6877.54</v>
      </c>
      <c r="M11" s="24">
        <v>499886.63</v>
      </c>
      <c r="N11" s="18">
        <f t="shared" si="4"/>
        <v>0.78481902129398595</v>
      </c>
      <c r="O11" s="24">
        <v>137058.47</v>
      </c>
      <c r="P11" s="19">
        <f t="shared" si="5"/>
        <v>-11363054.9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5742000</v>
      </c>
      <c r="G12" s="24">
        <v>0</v>
      </c>
      <c r="H12" s="24">
        <v>5742000</v>
      </c>
      <c r="I12" s="24">
        <v>2808632.24</v>
      </c>
      <c r="J12" s="18">
        <f t="shared" si="3"/>
        <v>0.48913832114245909</v>
      </c>
      <c r="K12" s="24">
        <v>2858378.08</v>
      </c>
      <c r="L12" s="24">
        <v>62182.3</v>
      </c>
      <c r="M12" s="24">
        <v>2796195.78</v>
      </c>
      <c r="N12" s="18">
        <f t="shared" si="4"/>
        <v>0.9955720582342954</v>
      </c>
      <c r="O12" s="24">
        <v>12436.46</v>
      </c>
      <c r="P12" s="19">
        <f t="shared" si="5"/>
        <v>-2933367.76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81750</v>
      </c>
      <c r="G13" s="24">
        <v>0</v>
      </c>
      <c r="H13" s="24">
        <v>81750</v>
      </c>
      <c r="I13" s="24">
        <v>40678.589999999997</v>
      </c>
      <c r="J13" s="18">
        <f t="shared" si="3"/>
        <v>0.49759743119266053</v>
      </c>
      <c r="K13" s="24">
        <v>40836.629999999997</v>
      </c>
      <c r="L13" s="24">
        <v>197.55</v>
      </c>
      <c r="M13" s="24">
        <v>40639.08</v>
      </c>
      <c r="N13" s="18">
        <f t="shared" si="4"/>
        <v>0.99902872739689363</v>
      </c>
      <c r="O13" s="24">
        <v>39.51</v>
      </c>
      <c r="P13" s="19">
        <f t="shared" si="5"/>
        <v>-41071.410000000003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30975</v>
      </c>
      <c r="G14" s="24">
        <v>0</v>
      </c>
      <c r="H14" s="24">
        <v>30975</v>
      </c>
      <c r="I14" s="24">
        <v>15485.52</v>
      </c>
      <c r="J14" s="18">
        <f t="shared" si="3"/>
        <v>0.49993607748184021</v>
      </c>
      <c r="K14" s="24">
        <v>15485.52</v>
      </c>
      <c r="L14" s="24">
        <v>0</v>
      </c>
      <c r="M14" s="24">
        <v>15485.52</v>
      </c>
      <c r="N14" s="18">
        <f t="shared" si="4"/>
        <v>1</v>
      </c>
      <c r="O14" s="24">
        <v>0</v>
      </c>
      <c r="P14" s="19">
        <f t="shared" si="5"/>
        <v>-15489.48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595110</v>
      </c>
      <c r="G15" s="24">
        <v>0</v>
      </c>
      <c r="H15" s="24">
        <v>595110</v>
      </c>
      <c r="I15" s="24">
        <v>297555.48</v>
      </c>
      <c r="J15" s="18">
        <f t="shared" si="3"/>
        <v>0.5000008065735746</v>
      </c>
      <c r="K15" s="24">
        <v>297555.48</v>
      </c>
      <c r="L15" s="24">
        <v>0</v>
      </c>
      <c r="M15" s="24">
        <v>297555.48</v>
      </c>
      <c r="N15" s="18">
        <f t="shared" si="4"/>
        <v>1</v>
      </c>
      <c r="O15" s="24">
        <v>0</v>
      </c>
      <c r="P15" s="19">
        <f t="shared" si="5"/>
        <v>-297554.52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1352000</v>
      </c>
      <c r="G16" s="24">
        <v>0</v>
      </c>
      <c r="H16" s="24">
        <v>1352000</v>
      </c>
      <c r="I16" s="24">
        <v>674612.88</v>
      </c>
      <c r="J16" s="18">
        <f t="shared" si="3"/>
        <v>0.49897402366863908</v>
      </c>
      <c r="K16" s="24">
        <v>675681.36</v>
      </c>
      <c r="L16" s="24">
        <v>1335.6</v>
      </c>
      <c r="M16" s="24">
        <v>674345.76</v>
      </c>
      <c r="N16" s="18">
        <f t="shared" si="4"/>
        <v>0.9996040395789656</v>
      </c>
      <c r="O16" s="24">
        <v>267.12</v>
      </c>
      <c r="P16" s="19">
        <f t="shared" si="5"/>
        <v>-677387.12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2065</v>
      </c>
      <c r="G17" s="24">
        <v>0</v>
      </c>
      <c r="H17" s="24">
        <v>2065</v>
      </c>
      <c r="I17" s="24">
        <v>1030.98</v>
      </c>
      <c r="J17" s="18">
        <f t="shared" si="3"/>
        <v>0.49926392251815982</v>
      </c>
      <c r="K17" s="24">
        <v>1030.98</v>
      </c>
      <c r="L17" s="24">
        <v>0</v>
      </c>
      <c r="M17" s="24">
        <v>1030.98</v>
      </c>
      <c r="N17" s="18">
        <f t="shared" si="4"/>
        <v>1</v>
      </c>
      <c r="O17" s="24">
        <v>0</v>
      </c>
      <c r="P17" s="19">
        <f t="shared" si="5"/>
        <v>-1034.02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1519459.19</v>
      </c>
      <c r="J18" s="18">
        <f t="shared" si="3"/>
        <v>0.27626530727272725</v>
      </c>
      <c r="K18" s="24">
        <v>1706187.68</v>
      </c>
      <c r="L18" s="24">
        <v>280370.61</v>
      </c>
      <c r="M18" s="24">
        <v>1425817.07</v>
      </c>
      <c r="N18" s="18">
        <f t="shared" si="4"/>
        <v>0.93837141489795461</v>
      </c>
      <c r="O18" s="24">
        <v>93642.12</v>
      </c>
      <c r="P18" s="19">
        <f t="shared" si="5"/>
        <v>-3980540.81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385.41</v>
      </c>
      <c r="J19" s="18" t="str">
        <f t="shared" si="3"/>
        <v xml:space="preserve"> </v>
      </c>
      <c r="K19" s="24">
        <v>0</v>
      </c>
      <c r="L19" s="24">
        <v>73.59</v>
      </c>
      <c r="M19" s="24">
        <v>-73.59</v>
      </c>
      <c r="N19" s="18">
        <f t="shared" si="4"/>
        <v>-0.19093951895384137</v>
      </c>
      <c r="O19" s="24">
        <v>459</v>
      </c>
      <c r="P19" s="19">
        <f t="shared" si="5"/>
        <v>385.41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13988.35</v>
      </c>
      <c r="J20" s="18">
        <f t="shared" si="3"/>
        <v>0.34970875000000001</v>
      </c>
      <c r="K20" s="24">
        <v>4614.04</v>
      </c>
      <c r="L20" s="24">
        <v>0</v>
      </c>
      <c r="M20" s="24">
        <v>4614.04</v>
      </c>
      <c r="N20" s="18">
        <f t="shared" si="4"/>
        <v>0.32984876700969018</v>
      </c>
      <c r="O20" s="24">
        <v>9374.31</v>
      </c>
      <c r="P20" s="19">
        <f t="shared" si="5"/>
        <v>-26011.65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2600000</v>
      </c>
      <c r="G21" s="24">
        <v>0</v>
      </c>
      <c r="H21" s="24">
        <v>2600000</v>
      </c>
      <c r="I21" s="24">
        <v>1246041.8700000001</v>
      </c>
      <c r="J21" s="18">
        <f t="shared" si="3"/>
        <v>0.4792468730769231</v>
      </c>
      <c r="K21" s="24">
        <v>1238982.47</v>
      </c>
      <c r="L21" s="24">
        <v>417.15</v>
      </c>
      <c r="M21" s="24">
        <v>1238565.32</v>
      </c>
      <c r="N21" s="18">
        <f t="shared" si="4"/>
        <v>0.99399976021672531</v>
      </c>
      <c r="O21" s="24">
        <v>7476.55</v>
      </c>
      <c r="P21" s="19">
        <f t="shared" si="5"/>
        <v>-1353958.13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73827.14</v>
      </c>
      <c r="J22" s="18">
        <f t="shared" si="3"/>
        <v>0.33557790909090907</v>
      </c>
      <c r="K22" s="24">
        <v>71898.87</v>
      </c>
      <c r="L22" s="24">
        <v>2362.81</v>
      </c>
      <c r="M22" s="24">
        <v>69536.06</v>
      </c>
      <c r="N22" s="18">
        <f t="shared" si="4"/>
        <v>0.94187665945071142</v>
      </c>
      <c r="O22" s="24">
        <v>4291.08</v>
      </c>
      <c r="P22" s="19">
        <f t="shared" si="5"/>
        <v>-146172.85999999999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180000</v>
      </c>
      <c r="G23" s="24">
        <v>0</v>
      </c>
      <c r="H23" s="24">
        <v>180000</v>
      </c>
      <c r="I23" s="24">
        <v>95150.12</v>
      </c>
      <c r="J23" s="18">
        <f t="shared" si="3"/>
        <v>0.52861177777777779</v>
      </c>
      <c r="K23" s="24">
        <v>72713.31</v>
      </c>
      <c r="L23" s="24">
        <v>1506.86</v>
      </c>
      <c r="M23" s="24">
        <v>71206.45</v>
      </c>
      <c r="N23" s="18">
        <f t="shared" si="4"/>
        <v>0.74835901415573625</v>
      </c>
      <c r="O23" s="24">
        <v>23943.67</v>
      </c>
      <c r="P23" s="19">
        <f t="shared" si="5"/>
        <v>-84849.88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103469.38</v>
      </c>
      <c r="J24" s="18">
        <f t="shared" si="3"/>
        <v>0.36953350000000001</v>
      </c>
      <c r="K24" s="24">
        <v>103468.39</v>
      </c>
      <c r="L24" s="24">
        <v>987.41</v>
      </c>
      <c r="M24" s="24">
        <v>102480.98</v>
      </c>
      <c r="N24" s="18">
        <f t="shared" si="4"/>
        <v>0.99044741545759718</v>
      </c>
      <c r="O24" s="24">
        <v>988.4</v>
      </c>
      <c r="P24" s="19">
        <f t="shared" si="5"/>
        <v>-176530.62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7502.6</v>
      </c>
      <c r="J25" s="18">
        <f t="shared" si="3"/>
        <v>0.50017333333333336</v>
      </c>
      <c r="K25" s="24">
        <v>6661.99</v>
      </c>
      <c r="L25" s="24">
        <v>0</v>
      </c>
      <c r="M25" s="24">
        <v>6661.99</v>
      </c>
      <c r="N25" s="18">
        <f t="shared" si="4"/>
        <v>0.88795750806387108</v>
      </c>
      <c r="O25" s="24">
        <v>840.61</v>
      </c>
      <c r="P25" s="19">
        <f t="shared" si="5"/>
        <v>-7497.4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148178.87</v>
      </c>
      <c r="J26" s="18">
        <f t="shared" si="3"/>
        <v>0.49392956666666665</v>
      </c>
      <c r="K26" s="24">
        <v>144207.28</v>
      </c>
      <c r="L26" s="24">
        <v>0</v>
      </c>
      <c r="M26" s="24">
        <v>144207.28</v>
      </c>
      <c r="N26" s="18">
        <f t="shared" si="4"/>
        <v>0.97319732563758921</v>
      </c>
      <c r="O26" s="24">
        <v>3971.59</v>
      </c>
      <c r="P26" s="19">
        <f t="shared" si="5"/>
        <v>-151821.13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6547.38</v>
      </c>
      <c r="J27" s="18">
        <f t="shared" si="3"/>
        <v>0.32736900000000002</v>
      </c>
      <c r="K27" s="24">
        <v>2249.1</v>
      </c>
      <c r="L27" s="24">
        <v>0</v>
      </c>
      <c r="M27" s="24">
        <v>2249.1</v>
      </c>
      <c r="N27" s="18">
        <f t="shared" si="4"/>
        <v>0.34351145038167935</v>
      </c>
      <c r="O27" s="24">
        <v>4298.28</v>
      </c>
      <c r="P27" s="19">
        <f t="shared" si="5"/>
        <v>-13452.619999999999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6032.94</v>
      </c>
      <c r="J28" s="18">
        <f t="shared" si="3"/>
        <v>0.603294</v>
      </c>
      <c r="K28" s="24">
        <v>1231.6600000000001</v>
      </c>
      <c r="L28" s="24">
        <v>0</v>
      </c>
      <c r="M28" s="24">
        <v>1231.6600000000001</v>
      </c>
      <c r="N28" s="18">
        <f t="shared" si="4"/>
        <v>0.20415585104443276</v>
      </c>
      <c r="O28" s="24">
        <v>4801.28</v>
      </c>
      <c r="P28" s="19">
        <f t="shared" si="5"/>
        <v>-3967.0600000000004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322</v>
      </c>
      <c r="F29" s="24">
        <v>10000</v>
      </c>
      <c r="G29" s="24">
        <v>0</v>
      </c>
      <c r="H29" s="24">
        <v>10000</v>
      </c>
      <c r="I29" s="24">
        <v>2763.15</v>
      </c>
      <c r="J29" s="18">
        <f t="shared" si="3"/>
        <v>0.27631500000000003</v>
      </c>
      <c r="K29" s="24">
        <v>2787.35</v>
      </c>
      <c r="L29" s="24">
        <v>24.2</v>
      </c>
      <c r="M29" s="24">
        <v>2763.15</v>
      </c>
      <c r="N29" s="18">
        <f t="shared" si="4"/>
        <v>1</v>
      </c>
      <c r="O29" s="24">
        <v>0</v>
      </c>
      <c r="P29" s="19">
        <f t="shared" si="5"/>
        <v>-7236.85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5200000</v>
      </c>
      <c r="G30" s="24">
        <v>0</v>
      </c>
      <c r="H30" s="24">
        <v>5200000</v>
      </c>
      <c r="I30" s="24">
        <v>2434696.25</v>
      </c>
      <c r="J30" s="18">
        <f t="shared" si="3"/>
        <v>0.46821081730769232</v>
      </c>
      <c r="K30" s="24">
        <v>2435002.6800000002</v>
      </c>
      <c r="L30" s="24">
        <v>306.43</v>
      </c>
      <c r="M30" s="24">
        <v>2434696.25</v>
      </c>
      <c r="N30" s="18">
        <f t="shared" si="4"/>
        <v>1</v>
      </c>
      <c r="O30" s="24">
        <v>0</v>
      </c>
      <c r="P30" s="19">
        <f t="shared" si="5"/>
        <v>-2765303.75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97246.080000000002</v>
      </c>
      <c r="J31" s="18">
        <f t="shared" si="3"/>
        <v>6.0778800000000001E-2</v>
      </c>
      <c r="K31" s="24">
        <v>57039.31</v>
      </c>
      <c r="L31" s="24">
        <v>1639.04</v>
      </c>
      <c r="M31" s="24">
        <v>55400.27</v>
      </c>
      <c r="N31" s="18">
        <f t="shared" si="4"/>
        <v>0.56969154952055645</v>
      </c>
      <c r="O31" s="24">
        <v>41845.81</v>
      </c>
      <c r="P31" s="19">
        <f t="shared" si="5"/>
        <v>-1502753.92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242</v>
      </c>
      <c r="F32" s="24">
        <v>25000</v>
      </c>
      <c r="G32" s="24">
        <v>0</v>
      </c>
      <c r="H32" s="24">
        <v>25000</v>
      </c>
      <c r="I32" s="24">
        <v>13170.98</v>
      </c>
      <c r="J32" s="18">
        <f t="shared" si="3"/>
        <v>0.52683919999999995</v>
      </c>
      <c r="K32" s="24">
        <v>12659.88</v>
      </c>
      <c r="L32" s="24">
        <v>0</v>
      </c>
      <c r="M32" s="24">
        <v>12659.88</v>
      </c>
      <c r="N32" s="18">
        <f t="shared" si="4"/>
        <v>0.96119499080554371</v>
      </c>
      <c r="O32" s="24">
        <v>511.1</v>
      </c>
      <c r="P32" s="19">
        <f t="shared" si="5"/>
        <v>-11829.02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700762.02</v>
      </c>
      <c r="J33" s="18">
        <f t="shared" si="3"/>
        <v>0.77862446666666674</v>
      </c>
      <c r="K33" s="24">
        <v>697642.39</v>
      </c>
      <c r="L33" s="24">
        <v>822.23</v>
      </c>
      <c r="M33" s="24">
        <v>696820.16</v>
      </c>
      <c r="N33" s="18">
        <f t="shared" si="4"/>
        <v>0.99437489491796371</v>
      </c>
      <c r="O33" s="24">
        <v>3941.86</v>
      </c>
      <c r="P33" s="19">
        <f t="shared" si="5"/>
        <v>-199237.97999999998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703.56</v>
      </c>
      <c r="J34" s="18">
        <f t="shared" si="3"/>
        <v>1.1725999999999999E-2</v>
      </c>
      <c r="K34" s="24">
        <v>703.56</v>
      </c>
      <c r="L34" s="24">
        <v>0</v>
      </c>
      <c r="M34" s="24">
        <v>703.56</v>
      </c>
      <c r="N34" s="18">
        <f t="shared" si="4"/>
        <v>1</v>
      </c>
      <c r="O34" s="24">
        <v>0</v>
      </c>
      <c r="P34" s="19">
        <f t="shared" si="5"/>
        <v>-59296.44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174546.45</v>
      </c>
      <c r="J35" s="18">
        <f t="shared" si="3"/>
        <v>0.31735718181818184</v>
      </c>
      <c r="K35" s="24">
        <v>69589.16</v>
      </c>
      <c r="L35" s="24">
        <v>171.5</v>
      </c>
      <c r="M35" s="24">
        <v>69417.66</v>
      </c>
      <c r="N35" s="18">
        <f t="shared" si="4"/>
        <v>0.39770307559964696</v>
      </c>
      <c r="O35" s="24">
        <v>105128.79</v>
      </c>
      <c r="P35" s="19">
        <f t="shared" si="5"/>
        <v>-375453.55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4000000</v>
      </c>
      <c r="G36" s="24">
        <v>0</v>
      </c>
      <c r="H36" s="24">
        <v>4000000</v>
      </c>
      <c r="I36" s="24">
        <v>2481691.27</v>
      </c>
      <c r="J36" s="18">
        <f t="shared" si="3"/>
        <v>0.62042281750000006</v>
      </c>
      <c r="K36" s="24">
        <v>2081221.66</v>
      </c>
      <c r="L36" s="24">
        <v>165417.38</v>
      </c>
      <c r="M36" s="24">
        <v>1915804.28</v>
      </c>
      <c r="N36" s="18">
        <f t="shared" si="4"/>
        <v>0.77197526668980065</v>
      </c>
      <c r="O36" s="24">
        <v>565886.99</v>
      </c>
      <c r="P36" s="19">
        <f t="shared" si="5"/>
        <v>-1518308.73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89733.81</v>
      </c>
      <c r="J37" s="18">
        <f t="shared" si="3"/>
        <v>0.25638231428571429</v>
      </c>
      <c r="K37" s="24">
        <v>67972.91</v>
      </c>
      <c r="L37" s="24">
        <v>2249.16</v>
      </c>
      <c r="M37" s="24">
        <v>65723.75</v>
      </c>
      <c r="N37" s="18">
        <f t="shared" si="4"/>
        <v>0.732430173197817</v>
      </c>
      <c r="O37" s="24">
        <v>24010.06</v>
      </c>
      <c r="P37" s="19">
        <f t="shared" si="5"/>
        <v>-260266.19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363905</v>
      </c>
      <c r="J38" s="18">
        <f t="shared" si="3"/>
        <v>0.48520666666666667</v>
      </c>
      <c r="K38" s="24">
        <v>363871.58</v>
      </c>
      <c r="L38" s="24">
        <v>0</v>
      </c>
      <c r="M38" s="24">
        <v>363871.58</v>
      </c>
      <c r="N38" s="18">
        <f t="shared" si="4"/>
        <v>0.99990816284469852</v>
      </c>
      <c r="O38" s="24">
        <v>33.42</v>
      </c>
      <c r="P38" s="19">
        <f t="shared" si="5"/>
        <v>-386095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20</v>
      </c>
      <c r="J39" s="18">
        <f t="shared" si="3"/>
        <v>3.7037037037037035E-4</v>
      </c>
      <c r="K39" s="24">
        <v>20</v>
      </c>
      <c r="L39" s="24">
        <v>0</v>
      </c>
      <c r="M39" s="24">
        <v>20</v>
      </c>
      <c r="N39" s="18">
        <f t="shared" si="4"/>
        <v>1</v>
      </c>
      <c r="O39" s="24">
        <v>0</v>
      </c>
      <c r="P39" s="19">
        <f t="shared" si="5"/>
        <v>-53980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312764.5</v>
      </c>
      <c r="J40" s="18">
        <f t="shared" si="3"/>
        <v>0.28202389540126238</v>
      </c>
      <c r="K40" s="24">
        <v>312764.5</v>
      </c>
      <c r="L40" s="24">
        <v>0</v>
      </c>
      <c r="M40" s="24">
        <v>312764.5</v>
      </c>
      <c r="N40" s="18">
        <f t="shared" si="4"/>
        <v>1</v>
      </c>
      <c r="O40" s="24">
        <v>0</v>
      </c>
      <c r="P40" s="19">
        <f t="shared" si="5"/>
        <v>-796235.5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13228.99</v>
      </c>
      <c r="J41" s="18">
        <f t="shared" si="3"/>
        <v>0.66144950000000002</v>
      </c>
      <c r="K41" s="24">
        <v>9355.9699999999993</v>
      </c>
      <c r="L41" s="24">
        <v>0</v>
      </c>
      <c r="M41" s="24">
        <v>9355.9699999999993</v>
      </c>
      <c r="N41" s="18">
        <f t="shared" si="4"/>
        <v>0.70723237374886516</v>
      </c>
      <c r="O41" s="24">
        <v>3873.02</v>
      </c>
      <c r="P41" s="19">
        <f t="shared" si="5"/>
        <v>-6771.01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9451.6299999999992</v>
      </c>
      <c r="J42" s="18">
        <f t="shared" si="3"/>
        <v>0.47258149999999999</v>
      </c>
      <c r="K42" s="24">
        <v>7790.46</v>
      </c>
      <c r="L42" s="24">
        <v>0</v>
      </c>
      <c r="M42" s="24">
        <v>7790.46</v>
      </c>
      <c r="N42" s="18">
        <f t="shared" si="4"/>
        <v>0.82424513020505463</v>
      </c>
      <c r="O42" s="24">
        <v>1661.17</v>
      </c>
      <c r="P42" s="19">
        <f t="shared" si="5"/>
        <v>-10548.37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7355.12</v>
      </c>
      <c r="J43" s="18">
        <f t="shared" si="3"/>
        <v>0.49034133333333335</v>
      </c>
      <c r="K43" s="24">
        <v>5289.06</v>
      </c>
      <c r="L43" s="24">
        <v>0</v>
      </c>
      <c r="M43" s="24">
        <v>5289.06</v>
      </c>
      <c r="N43" s="18">
        <f t="shared" si="4"/>
        <v>0.7190990765616333</v>
      </c>
      <c r="O43" s="24">
        <v>2066.06</v>
      </c>
      <c r="P43" s="19">
        <f t="shared" si="5"/>
        <v>-7644.88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314.05</v>
      </c>
      <c r="J44" s="18" t="str">
        <f t="shared" si="3"/>
        <v xml:space="preserve"> </v>
      </c>
      <c r="K44" s="24">
        <v>231.41</v>
      </c>
      <c r="L44" s="24">
        <v>0</v>
      </c>
      <c r="M44" s="24">
        <v>231.41</v>
      </c>
      <c r="N44" s="18">
        <f t="shared" si="4"/>
        <v>0.73685718834580483</v>
      </c>
      <c r="O44" s="24">
        <v>82.64</v>
      </c>
      <c r="P44" s="19">
        <f t="shared" si="5"/>
        <v>314.05</v>
      </c>
    </row>
    <row r="45" spans="1:16" x14ac:dyDescent="0.3">
      <c r="A45" s="22" t="s">
        <v>225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323</v>
      </c>
      <c r="F45" s="24">
        <v>0</v>
      </c>
      <c r="G45" s="24">
        <v>0</v>
      </c>
      <c r="H45" s="24">
        <v>0</v>
      </c>
      <c r="I45" s="24">
        <v>3950.34</v>
      </c>
      <c r="J45" s="18" t="str">
        <f t="shared" si="3"/>
        <v xml:space="preserve"> </v>
      </c>
      <c r="K45" s="24">
        <v>1424.62</v>
      </c>
      <c r="L45" s="24">
        <v>0</v>
      </c>
      <c r="M45" s="24">
        <v>1424.62</v>
      </c>
      <c r="N45" s="18">
        <f t="shared" si="4"/>
        <v>0.36063224937600302</v>
      </c>
      <c r="O45" s="24">
        <v>2525.7199999999998</v>
      </c>
      <c r="P45" s="19">
        <f t="shared" si="5"/>
        <v>3950.34</v>
      </c>
    </row>
    <row r="46" spans="1:16" x14ac:dyDescent="0.3">
      <c r="A46" s="22" t="s">
        <v>91</v>
      </c>
      <c r="B46" s="14" t="str">
        <f t="shared" si="6"/>
        <v>3</v>
      </c>
      <c r="C46" s="14" t="str">
        <f t="shared" si="7"/>
        <v>35</v>
      </c>
      <c r="D46" s="14" t="str">
        <f t="shared" si="8"/>
        <v>351</v>
      </c>
      <c r="E46" s="23" t="s">
        <v>92</v>
      </c>
      <c r="F46" s="24">
        <v>1240000</v>
      </c>
      <c r="G46" s="24">
        <v>0</v>
      </c>
      <c r="H46" s="24">
        <v>1240000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-1240000</v>
      </c>
    </row>
    <row r="47" spans="1:16" x14ac:dyDescent="0.3">
      <c r="A47" s="22" t="s">
        <v>93</v>
      </c>
      <c r="B47" s="14" t="str">
        <f t="shared" si="6"/>
        <v>3</v>
      </c>
      <c r="C47" s="14" t="str">
        <f t="shared" si="7"/>
        <v>36</v>
      </c>
      <c r="D47" s="14" t="str">
        <f t="shared" si="8"/>
        <v>360</v>
      </c>
      <c r="E47" s="23" t="s">
        <v>94</v>
      </c>
      <c r="F47" s="24">
        <v>225000</v>
      </c>
      <c r="G47" s="24">
        <v>0</v>
      </c>
      <c r="H47" s="24">
        <v>225000</v>
      </c>
      <c r="I47" s="24">
        <v>113310.95</v>
      </c>
      <c r="J47" s="18">
        <f t="shared" si="3"/>
        <v>0.50360422222222223</v>
      </c>
      <c r="K47" s="24">
        <v>60314.33</v>
      </c>
      <c r="L47" s="24">
        <v>0</v>
      </c>
      <c r="M47" s="24">
        <v>60314.33</v>
      </c>
      <c r="N47" s="18">
        <f t="shared" si="4"/>
        <v>0.53229039205831385</v>
      </c>
      <c r="O47" s="24">
        <v>52996.62</v>
      </c>
      <c r="P47" s="19">
        <f t="shared" si="5"/>
        <v>-111689.05</v>
      </c>
    </row>
    <row r="48" spans="1:16" x14ac:dyDescent="0.3">
      <c r="A48" s="22" t="s">
        <v>95</v>
      </c>
      <c r="B48" s="14" t="str">
        <f t="shared" si="6"/>
        <v>3</v>
      </c>
      <c r="C48" s="14" t="str">
        <f t="shared" si="7"/>
        <v>36</v>
      </c>
      <c r="D48" s="14" t="str">
        <f t="shared" si="8"/>
        <v>360</v>
      </c>
      <c r="E48" s="23" t="s">
        <v>96</v>
      </c>
      <c r="F48" s="24">
        <v>100000</v>
      </c>
      <c r="G48" s="24">
        <v>0</v>
      </c>
      <c r="H48" s="24">
        <v>100000</v>
      </c>
      <c r="I48" s="24">
        <v>40158.400000000001</v>
      </c>
      <c r="J48" s="18">
        <f t="shared" si="3"/>
        <v>0.401584</v>
      </c>
      <c r="K48" s="24">
        <v>40158.400000000001</v>
      </c>
      <c r="L48" s="24">
        <v>0</v>
      </c>
      <c r="M48" s="24">
        <v>40158.400000000001</v>
      </c>
      <c r="N48" s="18">
        <f t="shared" si="4"/>
        <v>1</v>
      </c>
      <c r="O48" s="24">
        <v>0</v>
      </c>
      <c r="P48" s="19">
        <f t="shared" si="5"/>
        <v>-59841.599999999999</v>
      </c>
    </row>
    <row r="49" spans="1:16" x14ac:dyDescent="0.3">
      <c r="A49" s="22" t="s">
        <v>97</v>
      </c>
      <c r="B49" s="14" t="str">
        <f t="shared" si="6"/>
        <v>3</v>
      </c>
      <c r="C49" s="14" t="str">
        <f t="shared" si="7"/>
        <v>36</v>
      </c>
      <c r="D49" s="14" t="str">
        <f t="shared" si="8"/>
        <v>360</v>
      </c>
      <c r="E49" s="23" t="s">
        <v>98</v>
      </c>
      <c r="F49" s="24">
        <v>37000</v>
      </c>
      <c r="G49" s="24">
        <v>0</v>
      </c>
      <c r="H49" s="24">
        <v>37000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-37000</v>
      </c>
    </row>
    <row r="50" spans="1:16" x14ac:dyDescent="0.3">
      <c r="A50" s="22" t="s">
        <v>99</v>
      </c>
      <c r="B50" s="14" t="str">
        <f t="shared" si="6"/>
        <v>3</v>
      </c>
      <c r="C50" s="14" t="str">
        <f t="shared" si="7"/>
        <v>36</v>
      </c>
      <c r="D50" s="14" t="str">
        <f t="shared" si="8"/>
        <v>360</v>
      </c>
      <c r="E50" s="23" t="s">
        <v>100</v>
      </c>
      <c r="F50" s="24">
        <v>125000</v>
      </c>
      <c r="G50" s="24">
        <v>0</v>
      </c>
      <c r="H50" s="24">
        <v>125000</v>
      </c>
      <c r="I50" s="24">
        <v>60167.75</v>
      </c>
      <c r="J50" s="18">
        <f t="shared" si="3"/>
        <v>0.48134199999999999</v>
      </c>
      <c r="K50" s="24">
        <v>0</v>
      </c>
      <c r="L50" s="24">
        <v>0</v>
      </c>
      <c r="M50" s="24">
        <v>0</v>
      </c>
      <c r="N50" s="18">
        <f t="shared" si="4"/>
        <v>0</v>
      </c>
      <c r="O50" s="24">
        <v>60167.75</v>
      </c>
      <c r="P50" s="19">
        <f t="shared" si="5"/>
        <v>-64832.25</v>
      </c>
    </row>
    <row r="51" spans="1:16" x14ac:dyDescent="0.3">
      <c r="A51" s="22" t="s">
        <v>101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102</v>
      </c>
      <c r="F51" s="24">
        <v>950000</v>
      </c>
      <c r="G51" s="24">
        <v>0</v>
      </c>
      <c r="H51" s="24">
        <v>950000</v>
      </c>
      <c r="I51" s="24">
        <v>436312.93</v>
      </c>
      <c r="J51" s="18">
        <f t="shared" si="3"/>
        <v>0.45927676842105264</v>
      </c>
      <c r="K51" s="24">
        <v>283476.61</v>
      </c>
      <c r="L51" s="24">
        <v>0</v>
      </c>
      <c r="M51" s="24">
        <v>283476.61</v>
      </c>
      <c r="N51" s="18">
        <f t="shared" si="4"/>
        <v>0.64970939550198525</v>
      </c>
      <c r="O51" s="24">
        <v>152836.32</v>
      </c>
      <c r="P51" s="19">
        <f t="shared" si="5"/>
        <v>-513687.07</v>
      </c>
    </row>
    <row r="52" spans="1:16" x14ac:dyDescent="0.3">
      <c r="A52" s="22" t="s">
        <v>103</v>
      </c>
      <c r="B52" s="14" t="str">
        <f t="shared" si="6"/>
        <v>3</v>
      </c>
      <c r="C52" s="14" t="str">
        <f t="shared" si="7"/>
        <v>38</v>
      </c>
      <c r="D52" s="14" t="str">
        <f t="shared" si="8"/>
        <v>389</v>
      </c>
      <c r="E52" s="23" t="s">
        <v>104</v>
      </c>
      <c r="F52" s="24">
        <v>240000</v>
      </c>
      <c r="G52" s="24">
        <v>0</v>
      </c>
      <c r="H52" s="24">
        <v>240000</v>
      </c>
      <c r="I52" s="24">
        <v>110652.37</v>
      </c>
      <c r="J52" s="18">
        <f t="shared" si="3"/>
        <v>0.46105154166666662</v>
      </c>
      <c r="K52" s="24">
        <v>56396.06</v>
      </c>
      <c r="L52" s="24">
        <v>0</v>
      </c>
      <c r="M52" s="24">
        <v>56396.06</v>
      </c>
      <c r="N52" s="18">
        <f t="shared" si="4"/>
        <v>0.50966879426080069</v>
      </c>
      <c r="O52" s="24">
        <v>54256.31</v>
      </c>
      <c r="P52" s="19">
        <f t="shared" si="5"/>
        <v>-129347.63</v>
      </c>
    </row>
    <row r="53" spans="1:16" x14ac:dyDescent="0.3">
      <c r="A53" s="22" t="s">
        <v>105</v>
      </c>
      <c r="B53" s="14" t="str">
        <f t="shared" si="6"/>
        <v>3</v>
      </c>
      <c r="C53" s="14" t="str">
        <f t="shared" si="7"/>
        <v>39</v>
      </c>
      <c r="D53" s="14" t="str">
        <f t="shared" si="8"/>
        <v>391</v>
      </c>
      <c r="E53" s="23" t="s">
        <v>324</v>
      </c>
      <c r="F53" s="24">
        <v>100000</v>
      </c>
      <c r="G53" s="24">
        <v>0</v>
      </c>
      <c r="H53" s="24">
        <v>100000</v>
      </c>
      <c r="I53" s="24">
        <v>42565.87</v>
      </c>
      <c r="J53" s="18">
        <f t="shared" si="3"/>
        <v>0.4256587</v>
      </c>
      <c r="K53" s="24">
        <v>13727.5</v>
      </c>
      <c r="L53" s="24">
        <v>60.63</v>
      </c>
      <c r="M53" s="24">
        <v>13666.87</v>
      </c>
      <c r="N53" s="18">
        <f t="shared" si="4"/>
        <v>0.32107578207610932</v>
      </c>
      <c r="O53" s="24">
        <v>28899</v>
      </c>
      <c r="P53" s="19">
        <f t="shared" si="5"/>
        <v>-57434.13</v>
      </c>
    </row>
    <row r="54" spans="1:16" x14ac:dyDescent="0.3">
      <c r="A54" s="22" t="s">
        <v>226</v>
      </c>
      <c r="B54" s="14" t="str">
        <f t="shared" si="6"/>
        <v>3</v>
      </c>
      <c r="C54" s="14" t="str">
        <f t="shared" si="7"/>
        <v>39</v>
      </c>
      <c r="D54" s="14" t="str">
        <f t="shared" si="8"/>
        <v>391</v>
      </c>
      <c r="E54" s="23" t="s">
        <v>325</v>
      </c>
      <c r="F54" s="24">
        <v>40000</v>
      </c>
      <c r="G54" s="24">
        <v>0</v>
      </c>
      <c r="H54" s="24">
        <v>40000</v>
      </c>
      <c r="I54" s="24">
        <v>44211.17</v>
      </c>
      <c r="J54" s="18">
        <f t="shared" si="3"/>
        <v>1.1052792499999999</v>
      </c>
      <c r="K54" s="24">
        <v>7538.24</v>
      </c>
      <c r="L54" s="24">
        <v>603.27</v>
      </c>
      <c r="M54" s="24">
        <v>6934.97</v>
      </c>
      <c r="N54" s="18">
        <f t="shared" si="4"/>
        <v>0.15686013285782757</v>
      </c>
      <c r="O54" s="24">
        <v>37276.199999999997</v>
      </c>
      <c r="P54" s="19">
        <f t="shared" si="5"/>
        <v>4211.1699999999983</v>
      </c>
    </row>
    <row r="55" spans="1:16" x14ac:dyDescent="0.3">
      <c r="A55" s="22" t="s">
        <v>227</v>
      </c>
      <c r="B55" s="14" t="str">
        <f t="shared" si="6"/>
        <v>3</v>
      </c>
      <c r="C55" s="14" t="str">
        <f t="shared" si="7"/>
        <v>39</v>
      </c>
      <c r="D55" s="14" t="str">
        <f t="shared" si="8"/>
        <v>391</v>
      </c>
      <c r="E55" s="23" t="s">
        <v>326</v>
      </c>
      <c r="F55" s="24">
        <v>40000</v>
      </c>
      <c r="G55" s="24">
        <v>0</v>
      </c>
      <c r="H55" s="24">
        <v>40000</v>
      </c>
      <c r="I55" s="24">
        <v>15382.1</v>
      </c>
      <c r="J55" s="18">
        <f t="shared" si="3"/>
        <v>0.38455250000000002</v>
      </c>
      <c r="K55" s="24">
        <v>2795.9</v>
      </c>
      <c r="L55" s="24">
        <v>1018.8</v>
      </c>
      <c r="M55" s="24">
        <v>1777.1</v>
      </c>
      <c r="N55" s="18">
        <f t="shared" si="4"/>
        <v>0.11553038921863724</v>
      </c>
      <c r="O55" s="24">
        <v>13605</v>
      </c>
      <c r="P55" s="19">
        <f t="shared" si="5"/>
        <v>-24617.9</v>
      </c>
    </row>
    <row r="56" spans="1:16" x14ac:dyDescent="0.3">
      <c r="A56" s="22" t="s">
        <v>228</v>
      </c>
      <c r="B56" s="14" t="str">
        <f t="shared" si="6"/>
        <v>3</v>
      </c>
      <c r="C56" s="14" t="str">
        <f t="shared" si="7"/>
        <v>39</v>
      </c>
      <c r="D56" s="14" t="str">
        <f t="shared" si="8"/>
        <v>391</v>
      </c>
      <c r="E56" s="23" t="s">
        <v>327</v>
      </c>
      <c r="F56" s="24">
        <v>0</v>
      </c>
      <c r="G56" s="24">
        <v>0</v>
      </c>
      <c r="H56" s="24">
        <v>0</v>
      </c>
      <c r="I56" s="24">
        <v>521</v>
      </c>
      <c r="J56" s="18" t="str">
        <f t="shared" si="3"/>
        <v xml:space="preserve"> </v>
      </c>
      <c r="K56" s="24">
        <v>120</v>
      </c>
      <c r="L56" s="24">
        <v>0</v>
      </c>
      <c r="M56" s="24">
        <v>120</v>
      </c>
      <c r="N56" s="18">
        <f t="shared" si="4"/>
        <v>0.23032629558541268</v>
      </c>
      <c r="O56" s="24">
        <v>401</v>
      </c>
      <c r="P56" s="19">
        <f t="shared" si="5"/>
        <v>521</v>
      </c>
    </row>
    <row r="57" spans="1:16" x14ac:dyDescent="0.3">
      <c r="A57" s="22" t="s">
        <v>229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328</v>
      </c>
      <c r="F57" s="24">
        <v>75000</v>
      </c>
      <c r="G57" s="24">
        <v>0</v>
      </c>
      <c r="H57" s="24">
        <v>75000</v>
      </c>
      <c r="I57" s="24">
        <v>0</v>
      </c>
      <c r="J57" s="18">
        <f t="shared" si="3"/>
        <v>0</v>
      </c>
      <c r="K57" s="24">
        <v>0</v>
      </c>
      <c r="L57" s="24">
        <v>0</v>
      </c>
      <c r="M57" s="24">
        <v>0</v>
      </c>
      <c r="N57" s="18" t="str">
        <f t="shared" si="4"/>
        <v xml:space="preserve"> </v>
      </c>
      <c r="O57" s="24">
        <v>0</v>
      </c>
      <c r="P57" s="19">
        <f t="shared" si="5"/>
        <v>-75000</v>
      </c>
    </row>
    <row r="58" spans="1:16" x14ac:dyDescent="0.3">
      <c r="A58" s="22" t="s">
        <v>106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107</v>
      </c>
      <c r="F58" s="24">
        <v>100000</v>
      </c>
      <c r="G58" s="24">
        <v>0</v>
      </c>
      <c r="H58" s="24">
        <v>100000</v>
      </c>
      <c r="I58" s="24">
        <v>38082.53</v>
      </c>
      <c r="J58" s="18">
        <f t="shared" si="3"/>
        <v>0.38082529999999998</v>
      </c>
      <c r="K58" s="24">
        <v>9834.51</v>
      </c>
      <c r="L58" s="24">
        <v>0.6</v>
      </c>
      <c r="M58" s="24">
        <v>9833.91</v>
      </c>
      <c r="N58" s="18">
        <f t="shared" si="4"/>
        <v>0.25822627855869873</v>
      </c>
      <c r="O58" s="24">
        <v>28248.62</v>
      </c>
      <c r="P58" s="19">
        <f t="shared" si="5"/>
        <v>-61917.47</v>
      </c>
    </row>
    <row r="59" spans="1:16" x14ac:dyDescent="0.3">
      <c r="A59" s="22" t="s">
        <v>108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109</v>
      </c>
      <c r="F59" s="24">
        <v>5500000</v>
      </c>
      <c r="G59" s="24">
        <v>0</v>
      </c>
      <c r="H59" s="24">
        <v>5500000</v>
      </c>
      <c r="I59" s="24">
        <v>1309028.9099999999</v>
      </c>
      <c r="J59" s="18">
        <f t="shared" si="3"/>
        <v>0.23800525636363634</v>
      </c>
      <c r="K59" s="24">
        <v>1088161.8500000001</v>
      </c>
      <c r="L59" s="24">
        <v>16222.94</v>
      </c>
      <c r="M59" s="24">
        <v>1071938.9099999999</v>
      </c>
      <c r="N59" s="18">
        <f t="shared" si="4"/>
        <v>0.81888100546228582</v>
      </c>
      <c r="O59" s="24">
        <v>237090</v>
      </c>
      <c r="P59" s="19">
        <f t="shared" si="5"/>
        <v>-4190971.09</v>
      </c>
    </row>
    <row r="60" spans="1:16" x14ac:dyDescent="0.3">
      <c r="A60" s="22" t="s">
        <v>110</v>
      </c>
      <c r="B60" s="14" t="str">
        <f t="shared" si="6"/>
        <v>3</v>
      </c>
      <c r="C60" s="14" t="str">
        <f t="shared" si="7"/>
        <v>39</v>
      </c>
      <c r="D60" s="14" t="str">
        <f t="shared" si="8"/>
        <v>392</v>
      </c>
      <c r="E60" s="23" t="s">
        <v>111</v>
      </c>
      <c r="F60" s="24">
        <v>100000</v>
      </c>
      <c r="G60" s="24">
        <v>0</v>
      </c>
      <c r="H60" s="24">
        <v>100000</v>
      </c>
      <c r="I60" s="24">
        <v>33633.64</v>
      </c>
      <c r="J60" s="18">
        <f t="shared" si="3"/>
        <v>0.33633639999999998</v>
      </c>
      <c r="K60" s="24">
        <v>33661.71</v>
      </c>
      <c r="L60" s="24">
        <v>32.700000000000003</v>
      </c>
      <c r="M60" s="24">
        <v>33629.01</v>
      </c>
      <c r="N60" s="18">
        <f t="shared" si="4"/>
        <v>0.9998623402046285</v>
      </c>
      <c r="O60" s="24">
        <v>4.63</v>
      </c>
      <c r="P60" s="19">
        <f t="shared" si="5"/>
        <v>-66366.36</v>
      </c>
    </row>
    <row r="61" spans="1:16" x14ac:dyDescent="0.3">
      <c r="A61" s="22" t="s">
        <v>112</v>
      </c>
      <c r="B61" s="14" t="str">
        <f t="shared" si="6"/>
        <v>3</v>
      </c>
      <c r="C61" s="14" t="str">
        <f t="shared" si="7"/>
        <v>39</v>
      </c>
      <c r="D61" s="14" t="str">
        <f t="shared" si="8"/>
        <v>392</v>
      </c>
      <c r="E61" s="23" t="s">
        <v>113</v>
      </c>
      <c r="F61" s="24">
        <v>100000</v>
      </c>
      <c r="G61" s="24">
        <v>0</v>
      </c>
      <c r="H61" s="24">
        <v>100000</v>
      </c>
      <c r="I61" s="24">
        <v>12092.12</v>
      </c>
      <c r="J61" s="18">
        <f t="shared" si="3"/>
        <v>0.12092120000000001</v>
      </c>
      <c r="K61" s="24">
        <v>12183.91</v>
      </c>
      <c r="L61" s="24">
        <v>91.79</v>
      </c>
      <c r="M61" s="24">
        <v>12092.12</v>
      </c>
      <c r="N61" s="18">
        <f t="shared" si="4"/>
        <v>1</v>
      </c>
      <c r="O61" s="24">
        <v>0</v>
      </c>
      <c r="P61" s="19">
        <f t="shared" si="5"/>
        <v>-87907.88</v>
      </c>
    </row>
    <row r="62" spans="1:16" x14ac:dyDescent="0.3">
      <c r="A62" s="22" t="s">
        <v>114</v>
      </c>
      <c r="B62" s="14" t="str">
        <f t="shared" si="6"/>
        <v>3</v>
      </c>
      <c r="C62" s="14" t="str">
        <f t="shared" si="7"/>
        <v>39</v>
      </c>
      <c r="D62" s="14" t="str">
        <f t="shared" si="8"/>
        <v>392</v>
      </c>
      <c r="E62" s="23" t="s">
        <v>115</v>
      </c>
      <c r="F62" s="24">
        <v>950000</v>
      </c>
      <c r="G62" s="24">
        <v>0</v>
      </c>
      <c r="H62" s="24">
        <v>950000</v>
      </c>
      <c r="I62" s="24">
        <v>246530.43</v>
      </c>
      <c r="J62" s="18">
        <f t="shared" si="3"/>
        <v>0.25950571578947368</v>
      </c>
      <c r="K62" s="24">
        <v>251912.5</v>
      </c>
      <c r="L62" s="24">
        <v>5382.07</v>
      </c>
      <c r="M62" s="24">
        <v>246530.43</v>
      </c>
      <c r="N62" s="18">
        <f t="shared" si="4"/>
        <v>1</v>
      </c>
      <c r="O62" s="24">
        <v>0</v>
      </c>
      <c r="P62" s="19">
        <f t="shared" si="5"/>
        <v>-703469.57000000007</v>
      </c>
    </row>
    <row r="63" spans="1:16" x14ac:dyDescent="0.3">
      <c r="A63" s="22" t="s">
        <v>116</v>
      </c>
      <c r="B63" s="14" t="str">
        <f t="shared" si="6"/>
        <v>3</v>
      </c>
      <c r="C63" s="14" t="str">
        <f t="shared" si="7"/>
        <v>39</v>
      </c>
      <c r="D63" s="14" t="str">
        <f t="shared" si="8"/>
        <v>393</v>
      </c>
      <c r="E63" s="23" t="s">
        <v>117</v>
      </c>
      <c r="F63" s="24">
        <v>500000</v>
      </c>
      <c r="G63" s="24">
        <v>0</v>
      </c>
      <c r="H63" s="24">
        <v>500000</v>
      </c>
      <c r="I63" s="24">
        <v>101048.47</v>
      </c>
      <c r="J63" s="18">
        <f t="shared" si="3"/>
        <v>0.20209694</v>
      </c>
      <c r="K63" s="24">
        <v>97793.5</v>
      </c>
      <c r="L63" s="24">
        <v>1339.69</v>
      </c>
      <c r="M63" s="24">
        <v>96453.81</v>
      </c>
      <c r="N63" s="18">
        <f t="shared" si="4"/>
        <v>0.95453013786354213</v>
      </c>
      <c r="O63" s="24">
        <v>4594.66</v>
      </c>
      <c r="P63" s="19">
        <f t="shared" si="5"/>
        <v>-398951.53</v>
      </c>
    </row>
    <row r="64" spans="1:16" x14ac:dyDescent="0.3">
      <c r="A64" s="22" t="s">
        <v>363</v>
      </c>
      <c r="B64" s="14" t="str">
        <f t="shared" si="6"/>
        <v>3</v>
      </c>
      <c r="C64" s="14" t="str">
        <f t="shared" si="7"/>
        <v>39</v>
      </c>
      <c r="D64" s="14" t="str">
        <f t="shared" si="8"/>
        <v>396</v>
      </c>
      <c r="E64" s="23" t="s">
        <v>364</v>
      </c>
      <c r="F64" s="24">
        <v>0</v>
      </c>
      <c r="G64" s="24">
        <v>0</v>
      </c>
      <c r="H64" s="24">
        <v>0</v>
      </c>
      <c r="I64" s="24">
        <v>0</v>
      </c>
      <c r="J64" s="18" t="str">
        <f t="shared" si="3"/>
        <v xml:space="preserve"> 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0</v>
      </c>
    </row>
    <row r="65" spans="1:16" x14ac:dyDescent="0.3">
      <c r="A65" s="22" t="s">
        <v>118</v>
      </c>
      <c r="B65" s="14" t="str">
        <f t="shared" si="6"/>
        <v>3</v>
      </c>
      <c r="C65" s="14" t="str">
        <f t="shared" si="7"/>
        <v>39</v>
      </c>
      <c r="D65" s="14" t="str">
        <f t="shared" si="8"/>
        <v>398</v>
      </c>
      <c r="E65" s="23" t="s">
        <v>119</v>
      </c>
      <c r="F65" s="24">
        <v>5000</v>
      </c>
      <c r="G65" s="24">
        <v>0</v>
      </c>
      <c r="H65" s="24">
        <v>5000</v>
      </c>
      <c r="I65" s="24">
        <v>0</v>
      </c>
      <c r="J65" s="18">
        <f t="shared" si="3"/>
        <v>0</v>
      </c>
      <c r="K65" s="24">
        <v>0</v>
      </c>
      <c r="L65" s="24">
        <v>0</v>
      </c>
      <c r="M65" s="24">
        <v>0</v>
      </c>
      <c r="N65" s="18" t="str">
        <f t="shared" si="4"/>
        <v xml:space="preserve"> </v>
      </c>
      <c r="O65" s="24">
        <v>0</v>
      </c>
      <c r="P65" s="19">
        <f t="shared" si="5"/>
        <v>-5000</v>
      </c>
    </row>
    <row r="66" spans="1:16" x14ac:dyDescent="0.3">
      <c r="A66" s="22" t="s">
        <v>120</v>
      </c>
      <c r="B66" s="14" t="str">
        <f t="shared" si="6"/>
        <v>3</v>
      </c>
      <c r="C66" s="14" t="str">
        <f t="shared" si="7"/>
        <v>39</v>
      </c>
      <c r="D66" s="14" t="str">
        <f t="shared" si="8"/>
        <v>399</v>
      </c>
      <c r="E66" s="23" t="s">
        <v>329</v>
      </c>
      <c r="F66" s="24">
        <v>11200</v>
      </c>
      <c r="G66" s="24">
        <v>0</v>
      </c>
      <c r="H66" s="24">
        <v>11200</v>
      </c>
      <c r="I66" s="24">
        <v>5150.1499999999996</v>
      </c>
      <c r="J66" s="18">
        <f t="shared" si="3"/>
        <v>0.45983482142857141</v>
      </c>
      <c r="K66" s="24">
        <v>5150.1499999999996</v>
      </c>
      <c r="L66" s="24">
        <v>0</v>
      </c>
      <c r="M66" s="24">
        <v>5150.1499999999996</v>
      </c>
      <c r="N66" s="18">
        <f t="shared" si="4"/>
        <v>1</v>
      </c>
      <c r="O66" s="24">
        <v>0</v>
      </c>
      <c r="P66" s="19">
        <f t="shared" si="5"/>
        <v>-6049.85</v>
      </c>
    </row>
    <row r="67" spans="1:16" x14ac:dyDescent="0.3">
      <c r="A67" s="22" t="s">
        <v>230</v>
      </c>
      <c r="B67" s="14" t="str">
        <f t="shared" si="6"/>
        <v>3</v>
      </c>
      <c r="C67" s="14" t="str">
        <f t="shared" si="7"/>
        <v>39</v>
      </c>
      <c r="D67" s="14" t="str">
        <f t="shared" si="8"/>
        <v>399</v>
      </c>
      <c r="E67" s="23" t="s">
        <v>330</v>
      </c>
      <c r="F67" s="24">
        <v>0</v>
      </c>
      <c r="G67" s="24">
        <v>0</v>
      </c>
      <c r="H67" s="24">
        <v>0</v>
      </c>
      <c r="I67" s="24">
        <v>12570.93</v>
      </c>
      <c r="J67" s="18" t="str">
        <f t="shared" si="3"/>
        <v xml:space="preserve"> </v>
      </c>
      <c r="K67" s="24">
        <v>12570.93</v>
      </c>
      <c r="L67" s="24">
        <v>0</v>
      </c>
      <c r="M67" s="24">
        <v>12570.93</v>
      </c>
      <c r="N67" s="18">
        <f t="shared" si="4"/>
        <v>1</v>
      </c>
      <c r="O67" s="24">
        <v>0</v>
      </c>
      <c r="P67" s="19">
        <f t="shared" si="5"/>
        <v>12570.93</v>
      </c>
    </row>
    <row r="68" spans="1:16" x14ac:dyDescent="0.3">
      <c r="A68" s="22" t="s">
        <v>121</v>
      </c>
      <c r="B68" s="14" t="str">
        <f t="shared" si="6"/>
        <v>3</v>
      </c>
      <c r="C68" s="14" t="str">
        <f t="shared" si="7"/>
        <v>39</v>
      </c>
      <c r="D68" s="14" t="str">
        <f t="shared" si="8"/>
        <v>399</v>
      </c>
      <c r="E68" s="23" t="s">
        <v>122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3">
      <c r="A69" s="22" t="s">
        <v>123</v>
      </c>
      <c r="B69" s="14" t="str">
        <f t="shared" si="6"/>
        <v>3</v>
      </c>
      <c r="C69" s="14" t="str">
        <f t="shared" si="7"/>
        <v>39</v>
      </c>
      <c r="D69" s="14" t="str">
        <f t="shared" si="8"/>
        <v>399</v>
      </c>
      <c r="E69" s="23" t="s">
        <v>124</v>
      </c>
      <c r="F69" s="24">
        <v>150000</v>
      </c>
      <c r="G69" s="24">
        <v>0</v>
      </c>
      <c r="H69" s="24">
        <v>150000</v>
      </c>
      <c r="I69" s="24">
        <v>217935.09</v>
      </c>
      <c r="J69" s="18">
        <f t="shared" si="3"/>
        <v>1.4529006</v>
      </c>
      <c r="K69" s="24">
        <v>217974.53</v>
      </c>
      <c r="L69" s="24">
        <v>39.44</v>
      </c>
      <c r="M69" s="24">
        <v>217935.09</v>
      </c>
      <c r="N69" s="18">
        <f t="shared" si="4"/>
        <v>1</v>
      </c>
      <c r="O69" s="24">
        <v>0</v>
      </c>
      <c r="P69" s="19">
        <f t="shared" si="5"/>
        <v>67935.09</v>
      </c>
    </row>
    <row r="70" spans="1:16" x14ac:dyDescent="0.3">
      <c r="A70" s="22" t="s">
        <v>365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366</v>
      </c>
      <c r="F70" s="24">
        <v>0</v>
      </c>
      <c r="G70" s="24">
        <v>0</v>
      </c>
      <c r="H70" s="24">
        <v>0</v>
      </c>
      <c r="I70" s="24">
        <v>5006.78</v>
      </c>
      <c r="J70" s="18" t="str">
        <f t="shared" si="3"/>
        <v xml:space="preserve"> </v>
      </c>
      <c r="K70" s="24">
        <v>5006.78</v>
      </c>
      <c r="L70" s="24">
        <v>0</v>
      </c>
      <c r="M70" s="24">
        <v>5006.78</v>
      </c>
      <c r="N70" s="18">
        <f t="shared" si="4"/>
        <v>1</v>
      </c>
      <c r="O70" s="24">
        <v>0</v>
      </c>
      <c r="P70" s="19">
        <f t="shared" si="5"/>
        <v>5006.78</v>
      </c>
    </row>
    <row r="71" spans="1:16" x14ac:dyDescent="0.3">
      <c r="A71" s="22" t="s">
        <v>125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126</v>
      </c>
      <c r="F71" s="24">
        <v>0</v>
      </c>
      <c r="G71" s="24">
        <v>0</v>
      </c>
      <c r="H71" s="24">
        <v>0</v>
      </c>
      <c r="I71" s="24">
        <v>6271.85</v>
      </c>
      <c r="J71" s="18" t="str">
        <f t="shared" si="3"/>
        <v xml:space="preserve"> </v>
      </c>
      <c r="K71" s="24">
        <v>6271.85</v>
      </c>
      <c r="L71" s="24">
        <v>0</v>
      </c>
      <c r="M71" s="24">
        <v>6271.85</v>
      </c>
      <c r="N71" s="18">
        <f t="shared" si="4"/>
        <v>1</v>
      </c>
      <c r="O71" s="24">
        <v>0</v>
      </c>
      <c r="P71" s="19">
        <f t="shared" ref="P71:P134" si="9">I71-H71</f>
        <v>6271.85</v>
      </c>
    </row>
    <row r="72" spans="1:16" x14ac:dyDescent="0.3">
      <c r="A72" s="22" t="s">
        <v>127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331</v>
      </c>
      <c r="F72" s="24">
        <v>20000</v>
      </c>
      <c r="G72" s="24">
        <v>0</v>
      </c>
      <c r="H72" s="24">
        <v>20000</v>
      </c>
      <c r="I72" s="24">
        <v>4857.78</v>
      </c>
      <c r="J72" s="18">
        <f t="shared" si="3"/>
        <v>0.24288899999999999</v>
      </c>
      <c r="K72" s="24">
        <v>4857.78</v>
      </c>
      <c r="L72" s="24">
        <v>0</v>
      </c>
      <c r="M72" s="24">
        <v>4857.78</v>
      </c>
      <c r="N72" s="18">
        <f t="shared" si="4"/>
        <v>1</v>
      </c>
      <c r="O72" s="24">
        <v>0</v>
      </c>
      <c r="P72" s="19">
        <f t="shared" si="9"/>
        <v>-15142.220000000001</v>
      </c>
    </row>
    <row r="73" spans="1:16" x14ac:dyDescent="0.3">
      <c r="A73" s="22" t="s">
        <v>128</v>
      </c>
      <c r="B73" s="14" t="str">
        <f t="shared" ref="B73:B136" si="10">LEFT(A73,1)</f>
        <v>3</v>
      </c>
      <c r="C73" s="14" t="str">
        <f t="shared" ref="C73:C136" si="11">LEFT(A73,2)</f>
        <v>39</v>
      </c>
      <c r="D73" s="14" t="str">
        <f t="shared" ref="D73:D136" si="12">LEFT(A73,3)</f>
        <v>399</v>
      </c>
      <c r="E73" s="23" t="s">
        <v>129</v>
      </c>
      <c r="F73" s="24">
        <v>0</v>
      </c>
      <c r="G73" s="24">
        <v>0</v>
      </c>
      <c r="H73" s="24">
        <v>0</v>
      </c>
      <c r="I73" s="24">
        <v>0</v>
      </c>
      <c r="J73" s="18" t="str">
        <f t="shared" si="3"/>
        <v xml:space="preserve"> </v>
      </c>
      <c r="K73" s="24">
        <v>0</v>
      </c>
      <c r="L73" s="24">
        <v>0</v>
      </c>
      <c r="M73" s="24">
        <v>0</v>
      </c>
      <c r="N73" s="18" t="str">
        <f t="shared" si="4"/>
        <v xml:space="preserve"> </v>
      </c>
      <c r="O73" s="24">
        <v>0</v>
      </c>
      <c r="P73" s="19">
        <f t="shared" si="9"/>
        <v>0</v>
      </c>
    </row>
    <row r="74" spans="1:16" x14ac:dyDescent="0.3">
      <c r="A74" s="22" t="s">
        <v>231</v>
      </c>
      <c r="B74" s="14" t="str">
        <f t="shared" si="10"/>
        <v>3</v>
      </c>
      <c r="C74" s="14" t="str">
        <f t="shared" si="11"/>
        <v>39</v>
      </c>
      <c r="D74" s="14" t="str">
        <f t="shared" si="12"/>
        <v>399</v>
      </c>
      <c r="E74" s="23" t="s">
        <v>332</v>
      </c>
      <c r="F74" s="24">
        <v>2000</v>
      </c>
      <c r="G74" s="24">
        <v>0</v>
      </c>
      <c r="H74" s="24">
        <v>2000</v>
      </c>
      <c r="I74" s="24">
        <v>0</v>
      </c>
      <c r="J74" s="18">
        <f t="shared" si="3"/>
        <v>0</v>
      </c>
      <c r="K74" s="24">
        <v>0</v>
      </c>
      <c r="L74" s="24">
        <v>0</v>
      </c>
      <c r="M74" s="24">
        <v>0</v>
      </c>
      <c r="N74" s="18" t="str">
        <f t="shared" si="4"/>
        <v xml:space="preserve"> </v>
      </c>
      <c r="O74" s="24">
        <v>0</v>
      </c>
      <c r="P74" s="19">
        <f t="shared" si="9"/>
        <v>-2000</v>
      </c>
    </row>
    <row r="75" spans="1:16" x14ac:dyDescent="0.3">
      <c r="A75" s="22" t="s">
        <v>130</v>
      </c>
      <c r="B75" s="14" t="str">
        <f t="shared" si="10"/>
        <v>4</v>
      </c>
      <c r="C75" s="14" t="str">
        <f t="shared" si="11"/>
        <v>42</v>
      </c>
      <c r="D75" s="14" t="str">
        <f t="shared" si="12"/>
        <v>420</v>
      </c>
      <c r="E75" s="23" t="s">
        <v>131</v>
      </c>
      <c r="F75" s="24">
        <v>69568000</v>
      </c>
      <c r="G75" s="24">
        <v>0</v>
      </c>
      <c r="H75" s="24">
        <v>69568000</v>
      </c>
      <c r="I75" s="24">
        <v>34377441.149999999</v>
      </c>
      <c r="J75" s="18">
        <f t="shared" si="3"/>
        <v>0.49415595029323822</v>
      </c>
      <c r="K75" s="24">
        <v>34702443.509999998</v>
      </c>
      <c r="L75" s="24">
        <v>406252.95</v>
      </c>
      <c r="M75" s="24">
        <v>34296190.560000002</v>
      </c>
      <c r="N75" s="18">
        <f t="shared" si="4"/>
        <v>0.99763651431630784</v>
      </c>
      <c r="O75" s="24">
        <v>81250.59</v>
      </c>
      <c r="P75" s="19">
        <f t="shared" si="9"/>
        <v>-35190558.850000001</v>
      </c>
    </row>
    <row r="76" spans="1:16" x14ac:dyDescent="0.3">
      <c r="A76" s="22" t="s">
        <v>132</v>
      </c>
      <c r="B76" s="14" t="str">
        <f t="shared" si="10"/>
        <v>4</v>
      </c>
      <c r="C76" s="14" t="str">
        <f t="shared" si="11"/>
        <v>42</v>
      </c>
      <c r="D76" s="14" t="str">
        <f t="shared" si="12"/>
        <v>420</v>
      </c>
      <c r="E76" s="23" t="s">
        <v>133</v>
      </c>
      <c r="F76" s="24">
        <v>1500000</v>
      </c>
      <c r="G76" s="24">
        <v>0</v>
      </c>
      <c r="H76" s="24">
        <v>1500000</v>
      </c>
      <c r="I76" s="24">
        <v>0</v>
      </c>
      <c r="J76" s="18">
        <f t="shared" si="3"/>
        <v>0</v>
      </c>
      <c r="K76" s="24">
        <v>0</v>
      </c>
      <c r="L76" s="24">
        <v>0</v>
      </c>
      <c r="M76" s="24">
        <v>0</v>
      </c>
      <c r="N76" s="18" t="str">
        <f t="shared" si="4"/>
        <v xml:space="preserve"> </v>
      </c>
      <c r="O76" s="24">
        <v>0</v>
      </c>
      <c r="P76" s="19">
        <f t="shared" si="9"/>
        <v>-1500000</v>
      </c>
    </row>
    <row r="77" spans="1:16" x14ac:dyDescent="0.3">
      <c r="A77" s="22" t="s">
        <v>256</v>
      </c>
      <c r="B77" s="14" t="str">
        <f t="shared" si="10"/>
        <v>4</v>
      </c>
      <c r="C77" s="14" t="str">
        <f t="shared" si="11"/>
        <v>42</v>
      </c>
      <c r="D77" s="14" t="str">
        <f t="shared" si="12"/>
        <v>420</v>
      </c>
      <c r="E77" s="23" t="s">
        <v>333</v>
      </c>
      <c r="F77" s="24">
        <v>130870</v>
      </c>
      <c r="G77" s="24">
        <v>0</v>
      </c>
      <c r="H77" s="24">
        <v>130870</v>
      </c>
      <c r="I77" s="24">
        <v>0</v>
      </c>
      <c r="J77" s="18">
        <f t="shared" si="3"/>
        <v>0</v>
      </c>
      <c r="K77" s="24">
        <v>0</v>
      </c>
      <c r="L77" s="24">
        <v>0</v>
      </c>
      <c r="M77" s="24">
        <v>0</v>
      </c>
      <c r="N77" s="18" t="str">
        <f t="shared" si="4"/>
        <v xml:space="preserve"> </v>
      </c>
      <c r="O77" s="24">
        <v>0</v>
      </c>
      <c r="P77" s="19">
        <f t="shared" si="9"/>
        <v>-130870</v>
      </c>
    </row>
    <row r="78" spans="1:16" x14ac:dyDescent="0.3">
      <c r="A78" s="22" t="s">
        <v>367</v>
      </c>
      <c r="B78" s="14" t="str">
        <f t="shared" si="10"/>
        <v>4</v>
      </c>
      <c r="C78" s="14" t="str">
        <f t="shared" si="11"/>
        <v>42</v>
      </c>
      <c r="D78" s="14" t="str">
        <f t="shared" si="12"/>
        <v>420</v>
      </c>
      <c r="E78" s="23" t="s">
        <v>368</v>
      </c>
      <c r="F78" s="24">
        <v>0</v>
      </c>
      <c r="G78" s="24">
        <v>70732.83</v>
      </c>
      <c r="H78" s="24">
        <v>70732.83</v>
      </c>
      <c r="I78" s="24">
        <v>70732.83</v>
      </c>
      <c r="J78" s="18">
        <f t="shared" si="3"/>
        <v>1</v>
      </c>
      <c r="K78" s="24">
        <v>70732.83</v>
      </c>
      <c r="L78" s="24">
        <v>0</v>
      </c>
      <c r="M78" s="24">
        <v>70732.83</v>
      </c>
      <c r="N78" s="18">
        <f t="shared" si="4"/>
        <v>1</v>
      </c>
      <c r="O78" s="24">
        <v>0</v>
      </c>
      <c r="P78" s="19">
        <f t="shared" si="9"/>
        <v>0</v>
      </c>
    </row>
    <row r="79" spans="1:16" x14ac:dyDescent="0.3">
      <c r="A79" s="22" t="s">
        <v>321</v>
      </c>
      <c r="B79" s="14" t="str">
        <f t="shared" si="10"/>
        <v>4</v>
      </c>
      <c r="C79" s="14" t="str">
        <f t="shared" si="11"/>
        <v>42</v>
      </c>
      <c r="D79" s="14" t="str">
        <f t="shared" si="12"/>
        <v>420</v>
      </c>
      <c r="E79" s="23" t="s">
        <v>334</v>
      </c>
      <c r="F79" s="24">
        <v>0</v>
      </c>
      <c r="G79" s="24">
        <v>0</v>
      </c>
      <c r="H79" s="24">
        <v>0</v>
      </c>
      <c r="I79" s="24">
        <v>0</v>
      </c>
      <c r="J79" s="18" t="str">
        <f t="shared" si="3"/>
        <v xml:space="preserve"> </v>
      </c>
      <c r="K79" s="24">
        <v>0</v>
      </c>
      <c r="L79" s="24">
        <v>0</v>
      </c>
      <c r="M79" s="24">
        <v>0</v>
      </c>
      <c r="N79" s="18" t="str">
        <f t="shared" si="4"/>
        <v xml:space="preserve"> </v>
      </c>
      <c r="O79" s="24">
        <v>0</v>
      </c>
      <c r="P79" s="19">
        <f t="shared" si="9"/>
        <v>0</v>
      </c>
    </row>
    <row r="80" spans="1:16" x14ac:dyDescent="0.3">
      <c r="A80" s="22" t="s">
        <v>134</v>
      </c>
      <c r="B80" s="14" t="str">
        <f t="shared" si="10"/>
        <v>4</v>
      </c>
      <c r="C80" s="14" t="str">
        <f t="shared" si="11"/>
        <v>45</v>
      </c>
      <c r="D80" s="14" t="str">
        <f t="shared" si="12"/>
        <v>450</v>
      </c>
      <c r="E80" s="23" t="s">
        <v>135</v>
      </c>
      <c r="F80" s="24">
        <v>5571100</v>
      </c>
      <c r="G80" s="24">
        <v>0</v>
      </c>
      <c r="H80" s="24">
        <v>5571100</v>
      </c>
      <c r="I80" s="24">
        <v>0</v>
      </c>
      <c r="J80" s="18">
        <f t="shared" si="3"/>
        <v>0</v>
      </c>
      <c r="K80" s="24">
        <v>0</v>
      </c>
      <c r="L80" s="24">
        <v>0</v>
      </c>
      <c r="M80" s="24">
        <v>0</v>
      </c>
      <c r="N80" s="18" t="str">
        <f t="shared" si="4"/>
        <v xml:space="preserve"> </v>
      </c>
      <c r="O80" s="24">
        <v>0</v>
      </c>
      <c r="P80" s="19">
        <f t="shared" si="9"/>
        <v>-5571100</v>
      </c>
    </row>
    <row r="81" spans="1:16" x14ac:dyDescent="0.3">
      <c r="A81" s="22" t="s">
        <v>136</v>
      </c>
      <c r="B81" s="14" t="str">
        <f t="shared" si="10"/>
        <v>4</v>
      </c>
      <c r="C81" s="14" t="str">
        <f t="shared" si="11"/>
        <v>45</v>
      </c>
      <c r="D81" s="14" t="str">
        <f t="shared" si="12"/>
        <v>450</v>
      </c>
      <c r="E81" s="23" t="s">
        <v>137</v>
      </c>
      <c r="F81" s="24">
        <v>128700</v>
      </c>
      <c r="G81" s="24">
        <v>0</v>
      </c>
      <c r="H81" s="24">
        <v>128700</v>
      </c>
      <c r="I81" s="24">
        <v>0</v>
      </c>
      <c r="J81" s="18">
        <f t="shared" si="3"/>
        <v>0</v>
      </c>
      <c r="K81" s="24">
        <v>0</v>
      </c>
      <c r="L81" s="24">
        <v>0</v>
      </c>
      <c r="M81" s="24">
        <v>0</v>
      </c>
      <c r="N81" s="18" t="str">
        <f t="shared" si="4"/>
        <v xml:space="preserve"> </v>
      </c>
      <c r="O81" s="24">
        <v>0</v>
      </c>
      <c r="P81" s="19">
        <f t="shared" si="9"/>
        <v>-128700</v>
      </c>
    </row>
    <row r="82" spans="1:16" x14ac:dyDescent="0.3">
      <c r="A82" s="22" t="s">
        <v>138</v>
      </c>
      <c r="B82" s="14" t="str">
        <f t="shared" si="10"/>
        <v>4</v>
      </c>
      <c r="C82" s="14" t="str">
        <f t="shared" si="11"/>
        <v>45</v>
      </c>
      <c r="D82" s="14" t="str">
        <f t="shared" si="12"/>
        <v>450</v>
      </c>
      <c r="E82" s="23" t="s">
        <v>139</v>
      </c>
      <c r="F82" s="24">
        <v>2602735</v>
      </c>
      <c r="G82" s="24">
        <v>0</v>
      </c>
      <c r="H82" s="24">
        <v>2602735</v>
      </c>
      <c r="I82" s="24">
        <v>1668370.31</v>
      </c>
      <c r="J82" s="18">
        <f t="shared" si="3"/>
        <v>0.64100659882777156</v>
      </c>
      <c r="K82" s="24">
        <v>1668370.31</v>
      </c>
      <c r="L82" s="24">
        <v>0</v>
      </c>
      <c r="M82" s="24">
        <v>1668370.31</v>
      </c>
      <c r="N82" s="18">
        <f t="shared" si="4"/>
        <v>1</v>
      </c>
      <c r="O82" s="24">
        <v>0</v>
      </c>
      <c r="P82" s="19">
        <f t="shared" si="9"/>
        <v>-934364.69</v>
      </c>
    </row>
    <row r="83" spans="1:16" x14ac:dyDescent="0.3">
      <c r="A83" s="22" t="s">
        <v>140</v>
      </c>
      <c r="B83" s="14" t="str">
        <f t="shared" si="10"/>
        <v>4</v>
      </c>
      <c r="C83" s="14" t="str">
        <f t="shared" si="11"/>
        <v>45</v>
      </c>
      <c r="D83" s="14" t="str">
        <f t="shared" si="12"/>
        <v>450</v>
      </c>
      <c r="E83" s="23" t="s">
        <v>214</v>
      </c>
      <c r="F83" s="24">
        <v>498490</v>
      </c>
      <c r="G83" s="24">
        <v>0</v>
      </c>
      <c r="H83" s="24">
        <v>498490</v>
      </c>
      <c r="I83" s="24">
        <v>384440.54</v>
      </c>
      <c r="J83" s="18">
        <f t="shared" si="3"/>
        <v>0.77121013460651167</v>
      </c>
      <c r="K83" s="24">
        <v>384440.54</v>
      </c>
      <c r="L83" s="24">
        <v>0</v>
      </c>
      <c r="M83" s="24">
        <v>384440.54</v>
      </c>
      <c r="N83" s="18">
        <f t="shared" si="4"/>
        <v>1</v>
      </c>
      <c r="O83" s="24">
        <v>0</v>
      </c>
      <c r="P83" s="19">
        <f t="shared" si="9"/>
        <v>-114049.46000000002</v>
      </c>
    </row>
    <row r="84" spans="1:16" x14ac:dyDescent="0.3">
      <c r="A84" s="22" t="s">
        <v>141</v>
      </c>
      <c r="B84" s="14" t="str">
        <f t="shared" si="10"/>
        <v>4</v>
      </c>
      <c r="C84" s="14" t="str">
        <f t="shared" si="11"/>
        <v>45</v>
      </c>
      <c r="D84" s="14" t="str">
        <f t="shared" si="12"/>
        <v>450</v>
      </c>
      <c r="E84" s="23" t="s">
        <v>142</v>
      </c>
      <c r="F84" s="24">
        <v>0</v>
      </c>
      <c r="G84" s="24">
        <v>40500</v>
      </c>
      <c r="H84" s="24">
        <v>40500</v>
      </c>
      <c r="I84" s="24">
        <v>0</v>
      </c>
      <c r="J84" s="18">
        <f t="shared" si="3"/>
        <v>0</v>
      </c>
      <c r="K84" s="24">
        <v>0</v>
      </c>
      <c r="L84" s="24">
        <v>0</v>
      </c>
      <c r="M84" s="24">
        <v>0</v>
      </c>
      <c r="N84" s="18" t="str">
        <f t="shared" si="4"/>
        <v xml:space="preserve"> </v>
      </c>
      <c r="O84" s="24">
        <v>0</v>
      </c>
      <c r="P84" s="19">
        <f t="shared" si="9"/>
        <v>-40500</v>
      </c>
    </row>
    <row r="85" spans="1:16" x14ac:dyDescent="0.3">
      <c r="A85" s="22" t="s">
        <v>143</v>
      </c>
      <c r="B85" s="14" t="str">
        <f t="shared" si="10"/>
        <v>4</v>
      </c>
      <c r="C85" s="14" t="str">
        <f t="shared" si="11"/>
        <v>45</v>
      </c>
      <c r="D85" s="14" t="str">
        <f t="shared" si="12"/>
        <v>450</v>
      </c>
      <c r="E85" s="23" t="s">
        <v>144</v>
      </c>
      <c r="F85" s="24">
        <v>533260</v>
      </c>
      <c r="G85" s="24">
        <v>0</v>
      </c>
      <c r="H85" s="24">
        <v>533260</v>
      </c>
      <c r="I85" s="24">
        <v>525854</v>
      </c>
      <c r="J85" s="18">
        <f t="shared" si="3"/>
        <v>0.986111840378052</v>
      </c>
      <c r="K85" s="24">
        <v>525854</v>
      </c>
      <c r="L85" s="24">
        <v>0</v>
      </c>
      <c r="M85" s="24">
        <v>525854</v>
      </c>
      <c r="N85" s="18">
        <f t="shared" si="4"/>
        <v>1</v>
      </c>
      <c r="O85" s="24">
        <v>0</v>
      </c>
      <c r="P85" s="19">
        <f t="shared" si="9"/>
        <v>-7406</v>
      </c>
    </row>
    <row r="86" spans="1:16" x14ac:dyDescent="0.3">
      <c r="A86" s="22" t="s">
        <v>145</v>
      </c>
      <c r="B86" s="14" t="str">
        <f t="shared" si="10"/>
        <v>4</v>
      </c>
      <c r="C86" s="14" t="str">
        <f t="shared" si="11"/>
        <v>45</v>
      </c>
      <c r="D86" s="14" t="str">
        <f t="shared" si="12"/>
        <v>450</v>
      </c>
      <c r="E86" s="23" t="s">
        <v>146</v>
      </c>
      <c r="F86" s="24">
        <v>1375</v>
      </c>
      <c r="G86" s="24">
        <v>0</v>
      </c>
      <c r="H86" s="24">
        <v>1375</v>
      </c>
      <c r="I86" s="24">
        <v>0</v>
      </c>
      <c r="J86" s="18">
        <f t="shared" si="3"/>
        <v>0</v>
      </c>
      <c r="K86" s="24">
        <v>0</v>
      </c>
      <c r="L86" s="24">
        <v>0</v>
      </c>
      <c r="M86" s="24">
        <v>0</v>
      </c>
      <c r="N86" s="18" t="str">
        <f t="shared" si="4"/>
        <v xml:space="preserve"> </v>
      </c>
      <c r="O86" s="24">
        <v>0</v>
      </c>
      <c r="P86" s="19">
        <f t="shared" si="9"/>
        <v>-1375</v>
      </c>
    </row>
    <row r="87" spans="1:16" x14ac:dyDescent="0.3">
      <c r="A87" s="22" t="s">
        <v>147</v>
      </c>
      <c r="B87" s="14" t="str">
        <f t="shared" si="10"/>
        <v>4</v>
      </c>
      <c r="C87" s="14" t="str">
        <f t="shared" si="11"/>
        <v>45</v>
      </c>
      <c r="D87" s="14" t="str">
        <f t="shared" si="12"/>
        <v>450</v>
      </c>
      <c r="E87" s="23" t="s">
        <v>148</v>
      </c>
      <c r="F87" s="24">
        <v>9750</v>
      </c>
      <c r="G87" s="24">
        <v>0</v>
      </c>
      <c r="H87" s="24">
        <v>9750</v>
      </c>
      <c r="I87" s="24">
        <v>0</v>
      </c>
      <c r="J87" s="18">
        <f t="shared" si="3"/>
        <v>0</v>
      </c>
      <c r="K87" s="24">
        <v>0</v>
      </c>
      <c r="L87" s="24">
        <v>0</v>
      </c>
      <c r="M87" s="24">
        <v>0</v>
      </c>
      <c r="N87" s="18" t="str">
        <f t="shared" si="4"/>
        <v xml:space="preserve"> </v>
      </c>
      <c r="O87" s="24">
        <v>0</v>
      </c>
      <c r="P87" s="19">
        <f t="shared" si="9"/>
        <v>-9750</v>
      </c>
    </row>
    <row r="88" spans="1:16" x14ac:dyDescent="0.3">
      <c r="A88" s="22" t="s">
        <v>149</v>
      </c>
      <c r="B88" s="14" t="str">
        <f t="shared" si="10"/>
        <v>4</v>
      </c>
      <c r="C88" s="14" t="str">
        <f t="shared" si="11"/>
        <v>45</v>
      </c>
      <c r="D88" s="14" t="str">
        <f t="shared" si="12"/>
        <v>450</v>
      </c>
      <c r="E88" s="23" t="s">
        <v>150</v>
      </c>
      <c r="F88" s="24">
        <v>88000</v>
      </c>
      <c r="G88" s="24">
        <v>0</v>
      </c>
      <c r="H88" s="24">
        <v>88000</v>
      </c>
      <c r="I88" s="24">
        <v>46370.3</v>
      </c>
      <c r="J88" s="18">
        <f t="shared" si="3"/>
        <v>0.52693522727272735</v>
      </c>
      <c r="K88" s="24">
        <v>46370.3</v>
      </c>
      <c r="L88" s="24">
        <v>0</v>
      </c>
      <c r="M88" s="24">
        <v>46370.3</v>
      </c>
      <c r="N88" s="18">
        <f t="shared" si="4"/>
        <v>1</v>
      </c>
      <c r="O88" s="24">
        <v>0</v>
      </c>
      <c r="P88" s="19">
        <f t="shared" si="9"/>
        <v>-41629.699999999997</v>
      </c>
    </row>
    <row r="89" spans="1:16" x14ac:dyDescent="0.3">
      <c r="A89" s="22" t="s">
        <v>151</v>
      </c>
      <c r="B89" s="14" t="str">
        <f t="shared" si="10"/>
        <v>4</v>
      </c>
      <c r="C89" s="14" t="str">
        <f t="shared" si="11"/>
        <v>45</v>
      </c>
      <c r="D89" s="14" t="str">
        <f t="shared" si="12"/>
        <v>450</v>
      </c>
      <c r="E89" s="23" t="s">
        <v>152</v>
      </c>
      <c r="F89" s="24">
        <v>810235</v>
      </c>
      <c r="G89" s="24">
        <v>0</v>
      </c>
      <c r="H89" s="24">
        <v>810235</v>
      </c>
      <c r="I89" s="24">
        <v>283581.55</v>
      </c>
      <c r="J89" s="18">
        <f t="shared" si="3"/>
        <v>0.34999913605312039</v>
      </c>
      <c r="K89" s="24">
        <v>283581.55</v>
      </c>
      <c r="L89" s="24">
        <v>0</v>
      </c>
      <c r="M89" s="24">
        <v>283581.55</v>
      </c>
      <c r="N89" s="18">
        <f t="shared" si="4"/>
        <v>1</v>
      </c>
      <c r="O89" s="24">
        <v>0</v>
      </c>
      <c r="P89" s="19">
        <f t="shared" si="9"/>
        <v>-526653.44999999995</v>
      </c>
    </row>
    <row r="90" spans="1:16" x14ac:dyDescent="0.3">
      <c r="A90" s="22" t="s">
        <v>153</v>
      </c>
      <c r="B90" s="14" t="str">
        <f t="shared" si="10"/>
        <v>4</v>
      </c>
      <c r="C90" s="14" t="str">
        <f t="shared" si="11"/>
        <v>45</v>
      </c>
      <c r="D90" s="14" t="str">
        <f t="shared" si="12"/>
        <v>450</v>
      </c>
      <c r="E90" s="23" t="s">
        <v>154</v>
      </c>
      <c r="F90" s="24">
        <v>141090</v>
      </c>
      <c r="G90" s="24">
        <v>0</v>
      </c>
      <c r="H90" s="24">
        <v>141090</v>
      </c>
      <c r="I90" s="24">
        <v>0</v>
      </c>
      <c r="J90" s="18">
        <f t="shared" si="3"/>
        <v>0</v>
      </c>
      <c r="K90" s="24">
        <v>0</v>
      </c>
      <c r="L90" s="24">
        <v>0</v>
      </c>
      <c r="M90" s="24">
        <v>0</v>
      </c>
      <c r="N90" s="18" t="str">
        <f t="shared" si="4"/>
        <v xml:space="preserve"> </v>
      </c>
      <c r="O90" s="24">
        <v>0</v>
      </c>
      <c r="P90" s="19">
        <f t="shared" si="9"/>
        <v>-141090</v>
      </c>
    </row>
    <row r="91" spans="1:16" x14ac:dyDescent="0.3">
      <c r="A91" s="22" t="s">
        <v>155</v>
      </c>
      <c r="B91" s="14" t="str">
        <f t="shared" si="10"/>
        <v>4</v>
      </c>
      <c r="C91" s="14" t="str">
        <f t="shared" si="11"/>
        <v>45</v>
      </c>
      <c r="D91" s="14" t="str">
        <f t="shared" si="12"/>
        <v>450</v>
      </c>
      <c r="E91" s="23" t="s">
        <v>156</v>
      </c>
      <c r="F91" s="24">
        <v>216370</v>
      </c>
      <c r="G91" s="24">
        <v>0</v>
      </c>
      <c r="H91" s="24">
        <v>216370</v>
      </c>
      <c r="I91" s="24">
        <v>0</v>
      </c>
      <c r="J91" s="18">
        <f t="shared" si="3"/>
        <v>0</v>
      </c>
      <c r="K91" s="24">
        <v>0</v>
      </c>
      <c r="L91" s="24">
        <v>0</v>
      </c>
      <c r="M91" s="24">
        <v>0</v>
      </c>
      <c r="N91" s="18" t="str">
        <f t="shared" si="4"/>
        <v xml:space="preserve"> </v>
      </c>
      <c r="O91" s="24">
        <v>0</v>
      </c>
      <c r="P91" s="19">
        <f t="shared" si="9"/>
        <v>-216370</v>
      </c>
    </row>
    <row r="92" spans="1:16" x14ac:dyDescent="0.3">
      <c r="A92" s="22" t="s">
        <v>157</v>
      </c>
      <c r="B92" s="14" t="str">
        <f t="shared" si="10"/>
        <v>4</v>
      </c>
      <c r="C92" s="14" t="str">
        <f t="shared" si="11"/>
        <v>45</v>
      </c>
      <c r="D92" s="14" t="str">
        <f t="shared" si="12"/>
        <v>450</v>
      </c>
      <c r="E92" s="23" t="s">
        <v>158</v>
      </c>
      <c r="F92" s="24">
        <v>10500</v>
      </c>
      <c r="G92" s="24">
        <v>0</v>
      </c>
      <c r="H92" s="24">
        <v>10500</v>
      </c>
      <c r="I92" s="24">
        <v>0</v>
      </c>
      <c r="J92" s="18">
        <f t="shared" si="3"/>
        <v>0</v>
      </c>
      <c r="K92" s="24">
        <v>0</v>
      </c>
      <c r="L92" s="24">
        <v>0</v>
      </c>
      <c r="M92" s="24">
        <v>0</v>
      </c>
      <c r="N92" s="18" t="str">
        <f t="shared" si="4"/>
        <v xml:space="preserve"> </v>
      </c>
      <c r="O92" s="24">
        <v>0</v>
      </c>
      <c r="P92" s="19">
        <f t="shared" si="9"/>
        <v>-10500</v>
      </c>
    </row>
    <row r="93" spans="1:16" x14ac:dyDescent="0.3">
      <c r="A93" s="22" t="s">
        <v>159</v>
      </c>
      <c r="B93" s="14" t="str">
        <f t="shared" si="10"/>
        <v>4</v>
      </c>
      <c r="C93" s="14" t="str">
        <f t="shared" si="11"/>
        <v>45</v>
      </c>
      <c r="D93" s="14" t="str">
        <f t="shared" si="12"/>
        <v>450</v>
      </c>
      <c r="E93" s="23" t="s">
        <v>160</v>
      </c>
      <c r="F93" s="24">
        <v>41540</v>
      </c>
      <c r="G93" s="24">
        <v>0</v>
      </c>
      <c r="H93" s="24">
        <v>41540</v>
      </c>
      <c r="I93" s="24">
        <v>0</v>
      </c>
      <c r="J93" s="18">
        <f t="shared" si="3"/>
        <v>0</v>
      </c>
      <c r="K93" s="24">
        <v>0</v>
      </c>
      <c r="L93" s="24">
        <v>0</v>
      </c>
      <c r="M93" s="24">
        <v>0</v>
      </c>
      <c r="N93" s="18" t="str">
        <f t="shared" si="4"/>
        <v xml:space="preserve"> </v>
      </c>
      <c r="O93" s="24">
        <v>0</v>
      </c>
      <c r="P93" s="19">
        <f t="shared" si="9"/>
        <v>-41540</v>
      </c>
    </row>
    <row r="94" spans="1:16" x14ac:dyDescent="0.3">
      <c r="A94" s="22" t="s">
        <v>257</v>
      </c>
      <c r="B94" s="14" t="str">
        <f t="shared" si="10"/>
        <v>4</v>
      </c>
      <c r="C94" s="14" t="str">
        <f t="shared" si="11"/>
        <v>45</v>
      </c>
      <c r="D94" s="14" t="str">
        <f t="shared" si="12"/>
        <v>450</v>
      </c>
      <c r="E94" s="23" t="s">
        <v>335</v>
      </c>
      <c r="F94" s="24">
        <v>0</v>
      </c>
      <c r="G94" s="24">
        <v>0</v>
      </c>
      <c r="H94" s="24">
        <v>0</v>
      </c>
      <c r="I94" s="24">
        <v>0</v>
      </c>
      <c r="J94" s="18" t="str">
        <f t="shared" si="3"/>
        <v xml:space="preserve"> </v>
      </c>
      <c r="K94" s="24">
        <v>0</v>
      </c>
      <c r="L94" s="24">
        <v>0</v>
      </c>
      <c r="M94" s="24">
        <v>0</v>
      </c>
      <c r="N94" s="18" t="str">
        <f t="shared" si="4"/>
        <v xml:space="preserve"> </v>
      </c>
      <c r="O94" s="24">
        <v>0</v>
      </c>
      <c r="P94" s="19">
        <f t="shared" si="9"/>
        <v>0</v>
      </c>
    </row>
    <row r="95" spans="1:16" x14ac:dyDescent="0.3">
      <c r="A95" s="22" t="s">
        <v>161</v>
      </c>
      <c r="B95" s="14" t="str">
        <f t="shared" si="10"/>
        <v>4</v>
      </c>
      <c r="C95" s="14" t="str">
        <f t="shared" si="11"/>
        <v>45</v>
      </c>
      <c r="D95" s="14" t="str">
        <f t="shared" si="12"/>
        <v>450</v>
      </c>
      <c r="E95" s="23" t="s">
        <v>162</v>
      </c>
      <c r="F95" s="24">
        <v>187755</v>
      </c>
      <c r="G95" s="24">
        <v>0</v>
      </c>
      <c r="H95" s="24">
        <v>187755</v>
      </c>
      <c r="I95" s="24">
        <v>46693.86</v>
      </c>
      <c r="J95" s="18">
        <f t="shared" si="3"/>
        <v>0.24869569385635537</v>
      </c>
      <c r="K95" s="24">
        <v>46693.86</v>
      </c>
      <c r="L95" s="24">
        <v>0</v>
      </c>
      <c r="M95" s="24">
        <v>46693.86</v>
      </c>
      <c r="N95" s="18">
        <f t="shared" si="4"/>
        <v>1</v>
      </c>
      <c r="O95" s="24">
        <v>0</v>
      </c>
      <c r="P95" s="19">
        <f t="shared" si="9"/>
        <v>-141061.14000000001</v>
      </c>
    </row>
    <row r="96" spans="1:16" x14ac:dyDescent="0.3">
      <c r="A96" s="22" t="s">
        <v>163</v>
      </c>
      <c r="B96" s="14" t="str">
        <f t="shared" si="10"/>
        <v>4</v>
      </c>
      <c r="C96" s="14" t="str">
        <f t="shared" si="11"/>
        <v>45</v>
      </c>
      <c r="D96" s="14" t="str">
        <f t="shared" si="12"/>
        <v>450</v>
      </c>
      <c r="E96" s="23" t="s">
        <v>243</v>
      </c>
      <c r="F96" s="24">
        <v>1432340</v>
      </c>
      <c r="G96" s="24">
        <v>0</v>
      </c>
      <c r="H96" s="24">
        <v>1432340</v>
      </c>
      <c r="I96" s="24">
        <v>369472.49</v>
      </c>
      <c r="J96" s="18">
        <f t="shared" si="3"/>
        <v>0.25795027018724603</v>
      </c>
      <c r="K96" s="24">
        <v>369472.49</v>
      </c>
      <c r="L96" s="24">
        <v>0</v>
      </c>
      <c r="M96" s="24">
        <v>369472.49</v>
      </c>
      <c r="N96" s="18">
        <f t="shared" si="4"/>
        <v>1</v>
      </c>
      <c r="O96" s="24">
        <v>0</v>
      </c>
      <c r="P96" s="19">
        <f t="shared" si="9"/>
        <v>-1062867.51</v>
      </c>
    </row>
    <row r="97" spans="1:16" x14ac:dyDescent="0.3">
      <c r="A97" s="22" t="s">
        <v>164</v>
      </c>
      <c r="B97" s="14" t="str">
        <f t="shared" si="10"/>
        <v>4</v>
      </c>
      <c r="C97" s="14" t="str">
        <f t="shared" si="11"/>
        <v>45</v>
      </c>
      <c r="D97" s="14" t="str">
        <f t="shared" si="12"/>
        <v>450</v>
      </c>
      <c r="E97" s="23" t="s">
        <v>244</v>
      </c>
      <c r="F97" s="24">
        <v>935095</v>
      </c>
      <c r="G97" s="24">
        <v>0</v>
      </c>
      <c r="H97" s="24">
        <v>935095</v>
      </c>
      <c r="I97" s="24">
        <v>0</v>
      </c>
      <c r="J97" s="18">
        <f t="shared" si="3"/>
        <v>0</v>
      </c>
      <c r="K97" s="24">
        <v>0</v>
      </c>
      <c r="L97" s="24">
        <v>0</v>
      </c>
      <c r="M97" s="24">
        <v>0</v>
      </c>
      <c r="N97" s="18" t="str">
        <f t="shared" si="4"/>
        <v xml:space="preserve"> </v>
      </c>
      <c r="O97" s="24">
        <v>0</v>
      </c>
      <c r="P97" s="19">
        <f t="shared" si="9"/>
        <v>-935095</v>
      </c>
    </row>
    <row r="98" spans="1:16" x14ac:dyDescent="0.3">
      <c r="A98" s="22" t="s">
        <v>165</v>
      </c>
      <c r="B98" s="14" t="str">
        <f t="shared" si="10"/>
        <v>4</v>
      </c>
      <c r="C98" s="14" t="str">
        <f t="shared" si="11"/>
        <v>45</v>
      </c>
      <c r="D98" s="14" t="str">
        <f t="shared" si="12"/>
        <v>450</v>
      </c>
      <c r="E98" s="23" t="s">
        <v>336</v>
      </c>
      <c r="F98" s="24">
        <v>1409760</v>
      </c>
      <c r="G98" s="24">
        <v>0</v>
      </c>
      <c r="H98" s="24">
        <v>1409760</v>
      </c>
      <c r="I98" s="24">
        <v>465128.66</v>
      </c>
      <c r="J98" s="18">
        <f t="shared" si="3"/>
        <v>0.32993464135739414</v>
      </c>
      <c r="K98" s="24">
        <v>465128.66</v>
      </c>
      <c r="L98" s="24">
        <v>0</v>
      </c>
      <c r="M98" s="24">
        <v>465128.66</v>
      </c>
      <c r="N98" s="18">
        <f t="shared" si="4"/>
        <v>1</v>
      </c>
      <c r="O98" s="24">
        <v>0</v>
      </c>
      <c r="P98" s="19">
        <f t="shared" si="9"/>
        <v>-944631.34000000008</v>
      </c>
    </row>
    <row r="99" spans="1:16" x14ac:dyDescent="0.3">
      <c r="A99" s="22" t="s">
        <v>166</v>
      </c>
      <c r="B99" s="14" t="str">
        <f t="shared" si="10"/>
        <v>4</v>
      </c>
      <c r="C99" s="14" t="str">
        <f t="shared" si="11"/>
        <v>45</v>
      </c>
      <c r="D99" s="14" t="str">
        <f t="shared" si="12"/>
        <v>450</v>
      </c>
      <c r="E99" s="23" t="s">
        <v>167</v>
      </c>
      <c r="F99" s="24">
        <v>0</v>
      </c>
      <c r="G99" s="24">
        <v>0</v>
      </c>
      <c r="H99" s="24">
        <v>0</v>
      </c>
      <c r="I99" s="24">
        <v>0</v>
      </c>
      <c r="J99" s="18" t="str">
        <f t="shared" si="3"/>
        <v xml:space="preserve"> </v>
      </c>
      <c r="K99" s="24">
        <v>0</v>
      </c>
      <c r="L99" s="24">
        <v>0</v>
      </c>
      <c r="M99" s="24">
        <v>0</v>
      </c>
      <c r="N99" s="18" t="str">
        <f t="shared" si="4"/>
        <v xml:space="preserve"> </v>
      </c>
      <c r="O99" s="24">
        <v>0</v>
      </c>
      <c r="P99" s="19">
        <f t="shared" si="9"/>
        <v>0</v>
      </c>
    </row>
    <row r="100" spans="1:16" x14ac:dyDescent="0.3">
      <c r="A100" s="22" t="s">
        <v>207</v>
      </c>
      <c r="B100" s="14" t="str">
        <f t="shared" si="10"/>
        <v>4</v>
      </c>
      <c r="C100" s="14" t="str">
        <f t="shared" si="11"/>
        <v>45</v>
      </c>
      <c r="D100" s="14" t="str">
        <f t="shared" si="12"/>
        <v>450</v>
      </c>
      <c r="E100" s="23" t="s">
        <v>337</v>
      </c>
      <c r="F100" s="24">
        <v>466400</v>
      </c>
      <c r="G100" s="24">
        <v>0</v>
      </c>
      <c r="H100" s="24">
        <v>466400</v>
      </c>
      <c r="I100" s="24">
        <v>233200</v>
      </c>
      <c r="J100" s="18">
        <f t="shared" si="3"/>
        <v>0.5</v>
      </c>
      <c r="K100" s="24">
        <v>233200</v>
      </c>
      <c r="L100" s="24">
        <v>0</v>
      </c>
      <c r="M100" s="24">
        <v>233200</v>
      </c>
      <c r="N100" s="18">
        <f t="shared" si="4"/>
        <v>1</v>
      </c>
      <c r="O100" s="24">
        <v>0</v>
      </c>
      <c r="P100" s="19">
        <f t="shared" si="9"/>
        <v>-233200</v>
      </c>
    </row>
    <row r="101" spans="1:16" x14ac:dyDescent="0.3">
      <c r="A101" s="22" t="s">
        <v>168</v>
      </c>
      <c r="B101" s="14" t="str">
        <f t="shared" si="10"/>
        <v>4</v>
      </c>
      <c r="C101" s="14" t="str">
        <f t="shared" si="11"/>
        <v>45</v>
      </c>
      <c r="D101" s="14" t="str">
        <f t="shared" si="12"/>
        <v>450</v>
      </c>
      <c r="E101" s="23" t="s">
        <v>338</v>
      </c>
      <c r="F101" s="24">
        <v>0</v>
      </c>
      <c r="G101" s="24">
        <v>19130.71</v>
      </c>
      <c r="H101" s="24">
        <v>19130.71</v>
      </c>
      <c r="I101" s="24">
        <v>38713.78</v>
      </c>
      <c r="J101" s="18">
        <f t="shared" si="3"/>
        <v>2.0236457507327223</v>
      </c>
      <c r="K101" s="24">
        <v>38713.78</v>
      </c>
      <c r="L101" s="24">
        <v>0</v>
      </c>
      <c r="M101" s="24">
        <v>38713.78</v>
      </c>
      <c r="N101" s="18">
        <f t="shared" si="4"/>
        <v>1</v>
      </c>
      <c r="O101" s="24">
        <v>0</v>
      </c>
      <c r="P101" s="19">
        <f t="shared" si="9"/>
        <v>19583.07</v>
      </c>
    </row>
    <row r="102" spans="1:16" x14ac:dyDescent="0.3">
      <c r="A102" s="22" t="s">
        <v>232</v>
      </c>
      <c r="B102" s="14" t="str">
        <f t="shared" si="10"/>
        <v>4</v>
      </c>
      <c r="C102" s="14" t="str">
        <f t="shared" si="11"/>
        <v>45</v>
      </c>
      <c r="D102" s="14" t="str">
        <f t="shared" si="12"/>
        <v>450</v>
      </c>
      <c r="E102" s="23" t="s">
        <v>339</v>
      </c>
      <c r="F102" s="24">
        <v>0</v>
      </c>
      <c r="G102" s="24">
        <v>8750</v>
      </c>
      <c r="H102" s="24">
        <v>8750</v>
      </c>
      <c r="I102" s="24">
        <v>15000</v>
      </c>
      <c r="J102" s="18">
        <f t="shared" si="3"/>
        <v>1.7142857142857142</v>
      </c>
      <c r="K102" s="24">
        <v>15000</v>
      </c>
      <c r="L102" s="24">
        <v>0</v>
      </c>
      <c r="M102" s="24">
        <v>15000</v>
      </c>
      <c r="N102" s="18">
        <f t="shared" si="4"/>
        <v>1</v>
      </c>
      <c r="O102" s="24">
        <v>0</v>
      </c>
      <c r="P102" s="19">
        <f t="shared" si="9"/>
        <v>6250</v>
      </c>
    </row>
    <row r="103" spans="1:16" x14ac:dyDescent="0.3">
      <c r="A103" s="22" t="s">
        <v>258</v>
      </c>
      <c r="B103" s="14" t="str">
        <f t="shared" si="10"/>
        <v>4</v>
      </c>
      <c r="C103" s="14" t="str">
        <f t="shared" si="11"/>
        <v>45</v>
      </c>
      <c r="D103" s="14" t="str">
        <f t="shared" si="12"/>
        <v>451</v>
      </c>
      <c r="E103" s="23" t="s">
        <v>259</v>
      </c>
      <c r="F103" s="24">
        <v>0</v>
      </c>
      <c r="G103" s="24">
        <v>0</v>
      </c>
      <c r="H103" s="24">
        <v>0</v>
      </c>
      <c r="I103" s="24">
        <v>0</v>
      </c>
      <c r="J103" s="18" t="str">
        <f t="shared" si="3"/>
        <v xml:space="preserve"> </v>
      </c>
      <c r="K103" s="24">
        <v>0</v>
      </c>
      <c r="L103" s="24">
        <v>0</v>
      </c>
      <c r="M103" s="24">
        <v>0</v>
      </c>
      <c r="N103" s="18" t="str">
        <f t="shared" si="4"/>
        <v xml:space="preserve"> </v>
      </c>
      <c r="O103" s="24">
        <v>0</v>
      </c>
      <c r="P103" s="19">
        <f t="shared" si="9"/>
        <v>0</v>
      </c>
    </row>
    <row r="104" spans="1:16" x14ac:dyDescent="0.3">
      <c r="A104" s="22" t="s">
        <v>260</v>
      </c>
      <c r="B104" s="14" t="str">
        <f t="shared" si="10"/>
        <v>4</v>
      </c>
      <c r="C104" s="14" t="str">
        <f t="shared" si="11"/>
        <v>45</v>
      </c>
      <c r="D104" s="14" t="str">
        <f t="shared" si="12"/>
        <v>451</v>
      </c>
      <c r="E104" s="23" t="s">
        <v>261</v>
      </c>
      <c r="F104" s="24">
        <v>0</v>
      </c>
      <c r="G104" s="24">
        <v>0</v>
      </c>
      <c r="H104" s="24">
        <v>0</v>
      </c>
      <c r="I104" s="24">
        <v>0</v>
      </c>
      <c r="J104" s="18" t="str">
        <f t="shared" si="3"/>
        <v xml:space="preserve"> </v>
      </c>
      <c r="K104" s="24">
        <v>0</v>
      </c>
      <c r="L104" s="24">
        <v>0</v>
      </c>
      <c r="M104" s="24">
        <v>0</v>
      </c>
      <c r="N104" s="18" t="str">
        <f t="shared" si="4"/>
        <v xml:space="preserve"> </v>
      </c>
      <c r="O104" s="24">
        <v>0</v>
      </c>
      <c r="P104" s="19">
        <f t="shared" si="9"/>
        <v>0</v>
      </c>
    </row>
    <row r="105" spans="1:16" x14ac:dyDescent="0.3">
      <c r="A105" s="22" t="s">
        <v>262</v>
      </c>
      <c r="B105" s="14" t="str">
        <f t="shared" si="10"/>
        <v>4</v>
      </c>
      <c r="C105" s="14" t="str">
        <f t="shared" si="11"/>
        <v>45</v>
      </c>
      <c r="D105" s="14" t="str">
        <f t="shared" si="12"/>
        <v>451</v>
      </c>
      <c r="E105" s="23" t="s">
        <v>263</v>
      </c>
      <c r="F105" s="24">
        <v>0</v>
      </c>
      <c r="G105" s="24">
        <v>0</v>
      </c>
      <c r="H105" s="24">
        <v>0</v>
      </c>
      <c r="I105" s="24">
        <v>0</v>
      </c>
      <c r="J105" s="18" t="str">
        <f t="shared" si="3"/>
        <v xml:space="preserve"> </v>
      </c>
      <c r="K105" s="24">
        <v>0</v>
      </c>
      <c r="L105" s="24">
        <v>0</v>
      </c>
      <c r="M105" s="24">
        <v>0</v>
      </c>
      <c r="N105" s="18" t="str">
        <f t="shared" si="4"/>
        <v xml:space="preserve"> </v>
      </c>
      <c r="O105" s="24">
        <v>0</v>
      </c>
      <c r="P105" s="19">
        <f t="shared" si="9"/>
        <v>0</v>
      </c>
    </row>
    <row r="106" spans="1:16" x14ac:dyDescent="0.3">
      <c r="A106" s="22" t="s">
        <v>264</v>
      </c>
      <c r="B106" s="14" t="str">
        <f t="shared" si="10"/>
        <v>4</v>
      </c>
      <c r="C106" s="14" t="str">
        <f t="shared" si="11"/>
        <v>45</v>
      </c>
      <c r="D106" s="14" t="str">
        <f t="shared" si="12"/>
        <v>451</v>
      </c>
      <c r="E106" s="23" t="s">
        <v>265</v>
      </c>
      <c r="F106" s="24">
        <v>0</v>
      </c>
      <c r="G106" s="24">
        <v>0</v>
      </c>
      <c r="H106" s="24">
        <v>0</v>
      </c>
      <c r="I106" s="24">
        <v>0</v>
      </c>
      <c r="J106" s="18" t="str">
        <f t="shared" si="3"/>
        <v xml:space="preserve"> </v>
      </c>
      <c r="K106" s="24">
        <v>0</v>
      </c>
      <c r="L106" s="24">
        <v>0</v>
      </c>
      <c r="M106" s="24">
        <v>0</v>
      </c>
      <c r="N106" s="18" t="str">
        <f t="shared" si="4"/>
        <v xml:space="preserve"> </v>
      </c>
      <c r="O106" s="24">
        <v>0</v>
      </c>
      <c r="P106" s="19">
        <f t="shared" si="9"/>
        <v>0</v>
      </c>
    </row>
    <row r="107" spans="1:16" x14ac:dyDescent="0.3">
      <c r="A107" s="22" t="s">
        <v>266</v>
      </c>
      <c r="B107" s="14" t="str">
        <f t="shared" si="10"/>
        <v>4</v>
      </c>
      <c r="C107" s="14" t="str">
        <f t="shared" si="11"/>
        <v>45</v>
      </c>
      <c r="D107" s="14" t="str">
        <f t="shared" si="12"/>
        <v>451</v>
      </c>
      <c r="E107" s="23" t="s">
        <v>267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3"/>
        <v xml:space="preserve"> </v>
      </c>
      <c r="K107" s="24">
        <v>0</v>
      </c>
      <c r="L107" s="24">
        <v>0</v>
      </c>
      <c r="M107" s="24">
        <v>0</v>
      </c>
      <c r="N107" s="18" t="str">
        <f t="shared" si="4"/>
        <v xml:space="preserve"> </v>
      </c>
      <c r="O107" s="24">
        <v>0</v>
      </c>
      <c r="P107" s="19">
        <f t="shared" si="9"/>
        <v>0</v>
      </c>
    </row>
    <row r="108" spans="1:16" x14ac:dyDescent="0.3">
      <c r="A108" s="22" t="s">
        <v>268</v>
      </c>
      <c r="B108" s="14" t="str">
        <f t="shared" si="10"/>
        <v>4</v>
      </c>
      <c r="C108" s="14" t="str">
        <f t="shared" si="11"/>
        <v>45</v>
      </c>
      <c r="D108" s="14" t="str">
        <f t="shared" si="12"/>
        <v>451</v>
      </c>
      <c r="E108" s="23" t="s">
        <v>269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3"/>
        <v xml:space="preserve"> </v>
      </c>
      <c r="K108" s="24">
        <v>0</v>
      </c>
      <c r="L108" s="24">
        <v>0</v>
      </c>
      <c r="M108" s="24">
        <v>0</v>
      </c>
      <c r="N108" s="18" t="str">
        <f t="shared" si="4"/>
        <v xml:space="preserve"> </v>
      </c>
      <c r="O108" s="24">
        <v>0</v>
      </c>
      <c r="P108" s="19">
        <f t="shared" si="9"/>
        <v>0</v>
      </c>
    </row>
    <row r="109" spans="1:16" x14ac:dyDescent="0.3">
      <c r="A109" s="22" t="s">
        <v>270</v>
      </c>
      <c r="B109" s="14" t="str">
        <f t="shared" si="10"/>
        <v>4</v>
      </c>
      <c r="C109" s="14" t="str">
        <f t="shared" si="11"/>
        <v>45</v>
      </c>
      <c r="D109" s="14" t="str">
        <f t="shared" si="12"/>
        <v>451</v>
      </c>
      <c r="E109" s="23" t="s">
        <v>271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3"/>
        <v xml:space="preserve"> </v>
      </c>
      <c r="K109" s="24">
        <v>0</v>
      </c>
      <c r="L109" s="24">
        <v>0</v>
      </c>
      <c r="M109" s="24">
        <v>0</v>
      </c>
      <c r="N109" s="18" t="str">
        <f t="shared" si="4"/>
        <v xml:space="preserve"> </v>
      </c>
      <c r="O109" s="24">
        <v>0</v>
      </c>
      <c r="P109" s="19">
        <f t="shared" si="9"/>
        <v>0</v>
      </c>
    </row>
    <row r="110" spans="1:16" x14ac:dyDescent="0.3">
      <c r="A110" s="22" t="s">
        <v>272</v>
      </c>
      <c r="B110" s="14" t="str">
        <f t="shared" si="10"/>
        <v>4</v>
      </c>
      <c r="C110" s="14" t="str">
        <f t="shared" si="11"/>
        <v>45</v>
      </c>
      <c r="D110" s="14" t="str">
        <f t="shared" si="12"/>
        <v>451</v>
      </c>
      <c r="E110" s="23" t="s">
        <v>273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ref="J110:J162" si="13">IF(H110=0," ",I110/H110)</f>
        <v xml:space="preserve"> </v>
      </c>
      <c r="K110" s="24">
        <v>0</v>
      </c>
      <c r="L110" s="24">
        <v>0</v>
      </c>
      <c r="M110" s="24">
        <v>0</v>
      </c>
      <c r="N110" s="18" t="str">
        <f t="shared" ref="N110:N162" si="14">IF(I110=0," ",M110/I110)</f>
        <v xml:space="preserve"> </v>
      </c>
      <c r="O110" s="24">
        <v>0</v>
      </c>
      <c r="P110" s="19">
        <f t="shared" si="9"/>
        <v>0</v>
      </c>
    </row>
    <row r="111" spans="1:16" x14ac:dyDescent="0.3">
      <c r="A111" s="22" t="s">
        <v>274</v>
      </c>
      <c r="B111" s="14" t="str">
        <f t="shared" si="10"/>
        <v>4</v>
      </c>
      <c r="C111" s="14" t="str">
        <f t="shared" si="11"/>
        <v>45</v>
      </c>
      <c r="D111" s="14" t="str">
        <f t="shared" si="12"/>
        <v>451</v>
      </c>
      <c r="E111" s="23" t="s">
        <v>275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13"/>
        <v xml:space="preserve"> </v>
      </c>
      <c r="K111" s="24">
        <v>0</v>
      </c>
      <c r="L111" s="24">
        <v>0</v>
      </c>
      <c r="M111" s="24">
        <v>0</v>
      </c>
      <c r="N111" s="18" t="str">
        <f t="shared" si="14"/>
        <v xml:space="preserve"> </v>
      </c>
      <c r="O111" s="24">
        <v>0</v>
      </c>
      <c r="P111" s="19">
        <f t="shared" si="9"/>
        <v>0</v>
      </c>
    </row>
    <row r="112" spans="1:16" x14ac:dyDescent="0.3">
      <c r="A112" s="22" t="s">
        <v>276</v>
      </c>
      <c r="B112" s="14" t="str">
        <f t="shared" si="10"/>
        <v>4</v>
      </c>
      <c r="C112" s="14" t="str">
        <f t="shared" si="11"/>
        <v>45</v>
      </c>
      <c r="D112" s="14" t="str">
        <f t="shared" si="12"/>
        <v>451</v>
      </c>
      <c r="E112" s="23" t="s">
        <v>277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13"/>
        <v xml:space="preserve"> </v>
      </c>
      <c r="K112" s="24">
        <v>0</v>
      </c>
      <c r="L112" s="24">
        <v>0</v>
      </c>
      <c r="M112" s="24">
        <v>0</v>
      </c>
      <c r="N112" s="18" t="str">
        <f t="shared" si="14"/>
        <v xml:space="preserve"> </v>
      </c>
      <c r="O112" s="24">
        <v>0</v>
      </c>
      <c r="P112" s="19">
        <f t="shared" si="9"/>
        <v>0</v>
      </c>
    </row>
    <row r="113" spans="1:16" x14ac:dyDescent="0.3">
      <c r="A113" s="22" t="s">
        <v>278</v>
      </c>
      <c r="B113" s="14" t="str">
        <f t="shared" si="10"/>
        <v>4</v>
      </c>
      <c r="C113" s="14" t="str">
        <f t="shared" si="11"/>
        <v>45</v>
      </c>
      <c r="D113" s="14" t="str">
        <f t="shared" si="12"/>
        <v>451</v>
      </c>
      <c r="E113" s="23" t="s">
        <v>279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13"/>
        <v xml:space="preserve"> </v>
      </c>
      <c r="K113" s="24">
        <v>0</v>
      </c>
      <c r="L113" s="24">
        <v>0</v>
      </c>
      <c r="M113" s="24">
        <v>0</v>
      </c>
      <c r="N113" s="18" t="str">
        <f t="shared" si="14"/>
        <v xml:space="preserve"> </v>
      </c>
      <c r="O113" s="24">
        <v>0</v>
      </c>
      <c r="P113" s="19">
        <f t="shared" si="9"/>
        <v>0</v>
      </c>
    </row>
    <row r="114" spans="1:16" x14ac:dyDescent="0.3">
      <c r="A114" s="22" t="s">
        <v>280</v>
      </c>
      <c r="B114" s="14" t="str">
        <f t="shared" si="10"/>
        <v>4</v>
      </c>
      <c r="C114" s="14" t="str">
        <f t="shared" si="11"/>
        <v>45</v>
      </c>
      <c r="D114" s="14" t="str">
        <f t="shared" si="12"/>
        <v>451</v>
      </c>
      <c r="E114" s="23" t="s">
        <v>281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13"/>
        <v xml:space="preserve"> </v>
      </c>
      <c r="K114" s="24">
        <v>0</v>
      </c>
      <c r="L114" s="24">
        <v>0</v>
      </c>
      <c r="M114" s="24">
        <v>0</v>
      </c>
      <c r="N114" s="18" t="str">
        <f t="shared" si="14"/>
        <v xml:space="preserve"> </v>
      </c>
      <c r="O114" s="24">
        <v>0</v>
      </c>
      <c r="P114" s="19">
        <f t="shared" si="9"/>
        <v>0</v>
      </c>
    </row>
    <row r="115" spans="1:16" x14ac:dyDescent="0.3">
      <c r="A115" s="22" t="s">
        <v>282</v>
      </c>
      <c r="B115" s="14" t="str">
        <f t="shared" si="10"/>
        <v>4</v>
      </c>
      <c r="C115" s="14" t="str">
        <f t="shared" si="11"/>
        <v>45</v>
      </c>
      <c r="D115" s="14" t="str">
        <f t="shared" si="12"/>
        <v>451</v>
      </c>
      <c r="E115" s="23" t="s">
        <v>283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13"/>
        <v xml:space="preserve"> </v>
      </c>
      <c r="K115" s="24">
        <v>0</v>
      </c>
      <c r="L115" s="24">
        <v>0</v>
      </c>
      <c r="M115" s="24">
        <v>0</v>
      </c>
      <c r="N115" s="18" t="str">
        <f t="shared" si="14"/>
        <v xml:space="preserve"> </v>
      </c>
      <c r="O115" s="24">
        <v>0</v>
      </c>
      <c r="P115" s="19">
        <f t="shared" si="9"/>
        <v>0</v>
      </c>
    </row>
    <row r="116" spans="1:16" x14ac:dyDescent="0.3">
      <c r="A116" s="22" t="s">
        <v>284</v>
      </c>
      <c r="B116" s="14" t="str">
        <f t="shared" si="10"/>
        <v>4</v>
      </c>
      <c r="C116" s="14" t="str">
        <f t="shared" si="11"/>
        <v>45</v>
      </c>
      <c r="D116" s="14" t="str">
        <f t="shared" si="12"/>
        <v>451</v>
      </c>
      <c r="E116" s="23" t="s">
        <v>285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13"/>
        <v xml:space="preserve"> </v>
      </c>
      <c r="K116" s="24">
        <v>0</v>
      </c>
      <c r="L116" s="24">
        <v>0</v>
      </c>
      <c r="M116" s="24">
        <v>0</v>
      </c>
      <c r="N116" s="18" t="str">
        <f t="shared" si="14"/>
        <v xml:space="preserve"> </v>
      </c>
      <c r="O116" s="24">
        <v>0</v>
      </c>
      <c r="P116" s="19">
        <f t="shared" si="9"/>
        <v>0</v>
      </c>
    </row>
    <row r="117" spans="1:16" x14ac:dyDescent="0.3">
      <c r="A117" s="22" t="s">
        <v>286</v>
      </c>
      <c r="B117" s="14" t="str">
        <f t="shared" si="10"/>
        <v>4</v>
      </c>
      <c r="C117" s="14" t="str">
        <f t="shared" si="11"/>
        <v>45</v>
      </c>
      <c r="D117" s="14" t="str">
        <f t="shared" si="12"/>
        <v>451</v>
      </c>
      <c r="E117" s="23" t="s">
        <v>287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13"/>
        <v xml:space="preserve"> </v>
      </c>
      <c r="K117" s="24">
        <v>0</v>
      </c>
      <c r="L117" s="24">
        <v>0</v>
      </c>
      <c r="M117" s="24">
        <v>0</v>
      </c>
      <c r="N117" s="18" t="str">
        <f t="shared" si="14"/>
        <v xml:space="preserve"> </v>
      </c>
      <c r="O117" s="24">
        <v>0</v>
      </c>
      <c r="P117" s="19">
        <f t="shared" si="9"/>
        <v>0</v>
      </c>
    </row>
    <row r="118" spans="1:16" x14ac:dyDescent="0.3">
      <c r="A118" s="22" t="s">
        <v>288</v>
      </c>
      <c r="B118" s="14" t="str">
        <f t="shared" si="10"/>
        <v>4</v>
      </c>
      <c r="C118" s="14" t="str">
        <f t="shared" si="11"/>
        <v>45</v>
      </c>
      <c r="D118" s="14" t="str">
        <f t="shared" si="12"/>
        <v>451</v>
      </c>
      <c r="E118" s="23" t="s">
        <v>340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13"/>
        <v xml:space="preserve"> </v>
      </c>
      <c r="K118" s="24">
        <v>0</v>
      </c>
      <c r="L118" s="24">
        <v>0</v>
      </c>
      <c r="M118" s="24">
        <v>0</v>
      </c>
      <c r="N118" s="18" t="str">
        <f t="shared" si="14"/>
        <v xml:space="preserve"> </v>
      </c>
      <c r="O118" s="24">
        <v>0</v>
      </c>
      <c r="P118" s="19">
        <f t="shared" si="9"/>
        <v>0</v>
      </c>
    </row>
    <row r="119" spans="1:16" x14ac:dyDescent="0.3">
      <c r="A119" s="22" t="s">
        <v>289</v>
      </c>
      <c r="B119" s="14" t="str">
        <f t="shared" si="10"/>
        <v>4</v>
      </c>
      <c r="C119" s="14" t="str">
        <f t="shared" si="11"/>
        <v>45</v>
      </c>
      <c r="D119" s="14" t="str">
        <f t="shared" si="12"/>
        <v>451</v>
      </c>
      <c r="E119" s="23" t="s">
        <v>290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13"/>
        <v xml:space="preserve"> </v>
      </c>
      <c r="K119" s="24">
        <v>0</v>
      </c>
      <c r="L119" s="24">
        <v>0</v>
      </c>
      <c r="M119" s="24">
        <v>0</v>
      </c>
      <c r="N119" s="18" t="str">
        <f t="shared" si="14"/>
        <v xml:space="preserve"> </v>
      </c>
      <c r="O119" s="24">
        <v>0</v>
      </c>
      <c r="P119" s="19">
        <f t="shared" si="9"/>
        <v>0</v>
      </c>
    </row>
    <row r="120" spans="1:16" x14ac:dyDescent="0.3">
      <c r="A120" s="22" t="s">
        <v>291</v>
      </c>
      <c r="B120" s="14" t="str">
        <f t="shared" si="10"/>
        <v>4</v>
      </c>
      <c r="C120" s="14" t="str">
        <f t="shared" si="11"/>
        <v>45</v>
      </c>
      <c r="D120" s="14" t="str">
        <f t="shared" si="12"/>
        <v>451</v>
      </c>
      <c r="E120" s="23" t="s">
        <v>341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13"/>
        <v xml:space="preserve"> </v>
      </c>
      <c r="K120" s="24">
        <v>0</v>
      </c>
      <c r="L120" s="24">
        <v>0</v>
      </c>
      <c r="M120" s="24">
        <v>0</v>
      </c>
      <c r="N120" s="18" t="str">
        <f t="shared" si="14"/>
        <v xml:space="preserve"> </v>
      </c>
      <c r="O120" s="24">
        <v>0</v>
      </c>
      <c r="P120" s="19">
        <f t="shared" si="9"/>
        <v>0</v>
      </c>
    </row>
    <row r="121" spans="1:16" x14ac:dyDescent="0.3">
      <c r="A121" s="22" t="s">
        <v>292</v>
      </c>
      <c r="B121" s="14" t="str">
        <f t="shared" si="10"/>
        <v>4</v>
      </c>
      <c r="C121" s="14" t="str">
        <f t="shared" si="11"/>
        <v>45</v>
      </c>
      <c r="D121" s="14" t="str">
        <f t="shared" si="12"/>
        <v>451</v>
      </c>
      <c r="E121" s="23" t="s">
        <v>342</v>
      </c>
      <c r="F121" s="24">
        <v>0</v>
      </c>
      <c r="G121" s="24">
        <v>0</v>
      </c>
      <c r="H121" s="24">
        <v>0</v>
      </c>
      <c r="I121" s="24">
        <v>0</v>
      </c>
      <c r="J121" s="18" t="str">
        <f t="shared" si="13"/>
        <v xml:space="preserve"> </v>
      </c>
      <c r="K121" s="24">
        <v>0</v>
      </c>
      <c r="L121" s="24">
        <v>0</v>
      </c>
      <c r="M121" s="24">
        <v>0</v>
      </c>
      <c r="N121" s="18" t="str">
        <f t="shared" si="14"/>
        <v xml:space="preserve"> </v>
      </c>
      <c r="O121" s="24">
        <v>0</v>
      </c>
      <c r="P121" s="19">
        <f t="shared" si="9"/>
        <v>0</v>
      </c>
    </row>
    <row r="122" spans="1:16" x14ac:dyDescent="0.3">
      <c r="A122" s="22" t="s">
        <v>215</v>
      </c>
      <c r="B122" s="14" t="str">
        <f t="shared" si="10"/>
        <v>4</v>
      </c>
      <c r="C122" s="14" t="str">
        <f t="shared" si="11"/>
        <v>45</v>
      </c>
      <c r="D122" s="14" t="str">
        <f t="shared" si="12"/>
        <v>451</v>
      </c>
      <c r="E122" s="23" t="s">
        <v>343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13"/>
        <v xml:space="preserve"> </v>
      </c>
      <c r="K122" s="24">
        <v>0</v>
      </c>
      <c r="L122" s="24">
        <v>0</v>
      </c>
      <c r="M122" s="24">
        <v>0</v>
      </c>
      <c r="N122" s="18" t="str">
        <f t="shared" si="14"/>
        <v xml:space="preserve"> </v>
      </c>
      <c r="O122" s="24">
        <v>0</v>
      </c>
      <c r="P122" s="19">
        <f t="shared" si="9"/>
        <v>0</v>
      </c>
    </row>
    <row r="123" spans="1:16" x14ac:dyDescent="0.3">
      <c r="A123" s="22" t="s">
        <v>233</v>
      </c>
      <c r="B123" s="14" t="str">
        <f t="shared" si="10"/>
        <v>4</v>
      </c>
      <c r="C123" s="14" t="str">
        <f t="shared" si="11"/>
        <v>45</v>
      </c>
      <c r="D123" s="14" t="str">
        <f t="shared" si="12"/>
        <v>451</v>
      </c>
      <c r="E123" s="23" t="s">
        <v>245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13"/>
        <v xml:space="preserve"> </v>
      </c>
      <c r="K123" s="24">
        <v>0</v>
      </c>
      <c r="L123" s="24">
        <v>0</v>
      </c>
      <c r="M123" s="24">
        <v>0</v>
      </c>
      <c r="N123" s="18" t="str">
        <f t="shared" si="14"/>
        <v xml:space="preserve"> </v>
      </c>
      <c r="O123" s="24">
        <v>0</v>
      </c>
      <c r="P123" s="19">
        <f t="shared" si="9"/>
        <v>0</v>
      </c>
    </row>
    <row r="124" spans="1:16" x14ac:dyDescent="0.3">
      <c r="A124" s="22" t="s">
        <v>234</v>
      </c>
      <c r="B124" s="14" t="str">
        <f t="shared" si="10"/>
        <v>4</v>
      </c>
      <c r="C124" s="14" t="str">
        <f t="shared" si="11"/>
        <v>45</v>
      </c>
      <c r="D124" s="14" t="str">
        <f t="shared" si="12"/>
        <v>451</v>
      </c>
      <c r="E124" s="23" t="s">
        <v>246</v>
      </c>
      <c r="F124" s="24">
        <v>0</v>
      </c>
      <c r="G124" s="24">
        <v>0</v>
      </c>
      <c r="H124" s="24">
        <v>0</v>
      </c>
      <c r="I124" s="24">
        <v>0</v>
      </c>
      <c r="J124" s="18" t="str">
        <f t="shared" si="13"/>
        <v xml:space="preserve"> </v>
      </c>
      <c r="K124" s="24">
        <v>0</v>
      </c>
      <c r="L124" s="24">
        <v>0</v>
      </c>
      <c r="M124" s="24">
        <v>0</v>
      </c>
      <c r="N124" s="18" t="str">
        <f t="shared" si="14"/>
        <v xml:space="preserve"> </v>
      </c>
      <c r="O124" s="24">
        <v>0</v>
      </c>
      <c r="P124" s="19">
        <f t="shared" si="9"/>
        <v>0</v>
      </c>
    </row>
    <row r="125" spans="1:16" x14ac:dyDescent="0.3">
      <c r="A125" s="22" t="s">
        <v>235</v>
      </c>
      <c r="B125" s="14" t="str">
        <f t="shared" si="10"/>
        <v>4</v>
      </c>
      <c r="C125" s="14" t="str">
        <f t="shared" si="11"/>
        <v>45</v>
      </c>
      <c r="D125" s="14" t="str">
        <f t="shared" si="12"/>
        <v>451</v>
      </c>
      <c r="E125" s="23" t="s">
        <v>247</v>
      </c>
      <c r="F125" s="24">
        <v>0</v>
      </c>
      <c r="G125" s="24">
        <v>0</v>
      </c>
      <c r="H125" s="24">
        <v>0</v>
      </c>
      <c r="I125" s="24">
        <v>0</v>
      </c>
      <c r="J125" s="18" t="str">
        <f t="shared" si="13"/>
        <v xml:space="preserve"> </v>
      </c>
      <c r="K125" s="24">
        <v>0</v>
      </c>
      <c r="L125" s="24">
        <v>0</v>
      </c>
      <c r="M125" s="24">
        <v>0</v>
      </c>
      <c r="N125" s="18" t="str">
        <f t="shared" si="14"/>
        <v xml:space="preserve"> </v>
      </c>
      <c r="O125" s="24">
        <v>0</v>
      </c>
      <c r="P125" s="19">
        <f t="shared" si="9"/>
        <v>0</v>
      </c>
    </row>
    <row r="126" spans="1:16" x14ac:dyDescent="0.3">
      <c r="A126" s="22" t="s">
        <v>236</v>
      </c>
      <c r="B126" s="14" t="str">
        <f t="shared" si="10"/>
        <v>4</v>
      </c>
      <c r="C126" s="14" t="str">
        <f t="shared" si="11"/>
        <v>45</v>
      </c>
      <c r="D126" s="14" t="str">
        <f t="shared" si="12"/>
        <v>451</v>
      </c>
      <c r="E126" s="23" t="s">
        <v>344</v>
      </c>
      <c r="F126" s="24">
        <v>0</v>
      </c>
      <c r="G126" s="24">
        <v>0</v>
      </c>
      <c r="H126" s="24">
        <v>0</v>
      </c>
      <c r="I126" s="24">
        <v>-4994.45</v>
      </c>
      <c r="J126" s="18" t="str">
        <f t="shared" si="13"/>
        <v xml:space="preserve"> </v>
      </c>
      <c r="K126" s="24">
        <v>0</v>
      </c>
      <c r="L126" s="24">
        <v>4994.45</v>
      </c>
      <c r="M126" s="24">
        <v>-4994.45</v>
      </c>
      <c r="N126" s="18">
        <f t="shared" si="14"/>
        <v>1</v>
      </c>
      <c r="O126" s="24">
        <v>0</v>
      </c>
      <c r="P126" s="19">
        <f t="shared" si="9"/>
        <v>-4994.45</v>
      </c>
    </row>
    <row r="127" spans="1:16" x14ac:dyDescent="0.3">
      <c r="A127" s="22" t="s">
        <v>237</v>
      </c>
      <c r="B127" s="14" t="str">
        <f t="shared" si="10"/>
        <v>4</v>
      </c>
      <c r="C127" s="14" t="str">
        <f t="shared" si="11"/>
        <v>45</v>
      </c>
      <c r="D127" s="14" t="str">
        <f t="shared" si="12"/>
        <v>451</v>
      </c>
      <c r="E127" s="23" t="s">
        <v>345</v>
      </c>
      <c r="F127" s="24">
        <v>0</v>
      </c>
      <c r="G127" s="24">
        <v>0</v>
      </c>
      <c r="H127" s="24">
        <v>0</v>
      </c>
      <c r="I127" s="24">
        <v>49481.440000000002</v>
      </c>
      <c r="J127" s="18" t="str">
        <f t="shared" si="13"/>
        <v xml:space="preserve"> </v>
      </c>
      <c r="K127" s="24">
        <v>49481.440000000002</v>
      </c>
      <c r="L127" s="24">
        <v>0</v>
      </c>
      <c r="M127" s="24">
        <v>49481.440000000002</v>
      </c>
      <c r="N127" s="18">
        <f t="shared" si="14"/>
        <v>1</v>
      </c>
      <c r="O127" s="24">
        <v>0</v>
      </c>
      <c r="P127" s="19">
        <f t="shared" si="9"/>
        <v>49481.440000000002</v>
      </c>
    </row>
    <row r="128" spans="1:16" x14ac:dyDescent="0.3">
      <c r="A128" s="22" t="s">
        <v>293</v>
      </c>
      <c r="B128" s="14" t="str">
        <f t="shared" si="10"/>
        <v>4</v>
      </c>
      <c r="C128" s="14" t="str">
        <f t="shared" si="11"/>
        <v>45</v>
      </c>
      <c r="D128" s="14" t="str">
        <f t="shared" si="12"/>
        <v>451</v>
      </c>
      <c r="E128" s="23" t="s">
        <v>346</v>
      </c>
      <c r="F128" s="24">
        <v>225255</v>
      </c>
      <c r="G128" s="24">
        <v>0</v>
      </c>
      <c r="H128" s="24">
        <v>225255</v>
      </c>
      <c r="I128" s="24">
        <v>92583.54</v>
      </c>
      <c r="J128" s="18">
        <f t="shared" si="13"/>
        <v>0.4110165812079643</v>
      </c>
      <c r="K128" s="24">
        <v>92583.54</v>
      </c>
      <c r="L128" s="24">
        <v>0</v>
      </c>
      <c r="M128" s="24">
        <v>92583.54</v>
      </c>
      <c r="N128" s="18">
        <f t="shared" si="14"/>
        <v>1</v>
      </c>
      <c r="O128" s="24">
        <v>0</v>
      </c>
      <c r="P128" s="19">
        <f t="shared" si="9"/>
        <v>-132671.46000000002</v>
      </c>
    </row>
    <row r="129" spans="1:16" x14ac:dyDescent="0.3">
      <c r="A129" s="22" t="s">
        <v>294</v>
      </c>
      <c r="B129" s="14" t="str">
        <f t="shared" si="10"/>
        <v>4</v>
      </c>
      <c r="C129" s="14" t="str">
        <f t="shared" si="11"/>
        <v>45</v>
      </c>
      <c r="D129" s="14" t="str">
        <f t="shared" si="12"/>
        <v>451</v>
      </c>
      <c r="E129" s="23" t="s">
        <v>347</v>
      </c>
      <c r="F129" s="24">
        <v>159125</v>
      </c>
      <c r="G129" s="24">
        <v>0</v>
      </c>
      <c r="H129" s="24">
        <v>159125</v>
      </c>
      <c r="I129" s="24">
        <v>111553.66</v>
      </c>
      <c r="J129" s="18">
        <f t="shared" si="13"/>
        <v>0.70104421052631583</v>
      </c>
      <c r="K129" s="24">
        <v>111553.66</v>
      </c>
      <c r="L129" s="24">
        <v>0</v>
      </c>
      <c r="M129" s="24">
        <v>111553.66</v>
      </c>
      <c r="N129" s="18">
        <f t="shared" si="14"/>
        <v>1</v>
      </c>
      <c r="O129" s="24">
        <v>0</v>
      </c>
      <c r="P129" s="19">
        <f t="shared" si="9"/>
        <v>-47571.34</v>
      </c>
    </row>
    <row r="130" spans="1:16" x14ac:dyDescent="0.3">
      <c r="A130" s="22" t="s">
        <v>295</v>
      </c>
      <c r="B130" s="14" t="str">
        <f t="shared" si="10"/>
        <v>4</v>
      </c>
      <c r="C130" s="14" t="str">
        <f t="shared" si="11"/>
        <v>45</v>
      </c>
      <c r="D130" s="14" t="str">
        <f t="shared" si="12"/>
        <v>451</v>
      </c>
      <c r="E130" s="23" t="s">
        <v>348</v>
      </c>
      <c r="F130" s="24">
        <v>119345</v>
      </c>
      <c r="G130" s="24">
        <v>0</v>
      </c>
      <c r="H130" s="24">
        <v>119345</v>
      </c>
      <c r="I130" s="24">
        <v>52078.13</v>
      </c>
      <c r="J130" s="18">
        <f t="shared" si="13"/>
        <v>0.43636624910972388</v>
      </c>
      <c r="K130" s="24">
        <v>52078.13</v>
      </c>
      <c r="L130" s="24">
        <v>0</v>
      </c>
      <c r="M130" s="24">
        <v>52078.13</v>
      </c>
      <c r="N130" s="18">
        <f t="shared" si="14"/>
        <v>1</v>
      </c>
      <c r="O130" s="24">
        <v>0</v>
      </c>
      <c r="P130" s="19">
        <f t="shared" si="9"/>
        <v>-67266.87</v>
      </c>
    </row>
    <row r="131" spans="1:16" x14ac:dyDescent="0.3">
      <c r="A131" s="22" t="s">
        <v>369</v>
      </c>
      <c r="B131" s="14" t="str">
        <f t="shared" si="10"/>
        <v>4</v>
      </c>
      <c r="C131" s="14" t="str">
        <f t="shared" si="11"/>
        <v>45</v>
      </c>
      <c r="D131" s="14" t="str">
        <f t="shared" si="12"/>
        <v>451</v>
      </c>
      <c r="E131" s="23" t="s">
        <v>370</v>
      </c>
      <c r="F131" s="24">
        <v>0</v>
      </c>
      <c r="G131" s="24">
        <v>159397.44</v>
      </c>
      <c r="H131" s="24">
        <v>159397.44</v>
      </c>
      <c r="I131" s="24">
        <v>0</v>
      </c>
      <c r="J131" s="18">
        <f t="shared" si="13"/>
        <v>0</v>
      </c>
      <c r="K131" s="24">
        <v>0</v>
      </c>
      <c r="L131" s="24">
        <v>0</v>
      </c>
      <c r="M131" s="24">
        <v>0</v>
      </c>
      <c r="N131" s="18" t="str">
        <f t="shared" si="14"/>
        <v xml:space="preserve"> </v>
      </c>
      <c r="O131" s="24">
        <v>0</v>
      </c>
      <c r="P131" s="19">
        <f t="shared" si="9"/>
        <v>-159397.44</v>
      </c>
    </row>
    <row r="132" spans="1:16" x14ac:dyDescent="0.3">
      <c r="A132" s="22" t="s">
        <v>371</v>
      </c>
      <c r="B132" s="14" t="str">
        <f t="shared" si="10"/>
        <v>4</v>
      </c>
      <c r="C132" s="14" t="str">
        <f t="shared" si="11"/>
        <v>45</v>
      </c>
      <c r="D132" s="14" t="str">
        <f t="shared" si="12"/>
        <v>451</v>
      </c>
      <c r="E132" s="23" t="s">
        <v>372</v>
      </c>
      <c r="F132" s="24">
        <v>0</v>
      </c>
      <c r="G132" s="24">
        <v>0</v>
      </c>
      <c r="H132" s="24">
        <v>0</v>
      </c>
      <c r="I132" s="24">
        <v>0</v>
      </c>
      <c r="J132" s="18" t="str">
        <f t="shared" si="13"/>
        <v xml:space="preserve"> </v>
      </c>
      <c r="K132" s="24">
        <v>0</v>
      </c>
      <c r="L132" s="24">
        <v>0</v>
      </c>
      <c r="M132" s="24">
        <v>0</v>
      </c>
      <c r="N132" s="18" t="str">
        <f t="shared" si="14"/>
        <v xml:space="preserve"> </v>
      </c>
      <c r="O132" s="24">
        <v>0</v>
      </c>
      <c r="P132" s="19">
        <f t="shared" si="9"/>
        <v>0</v>
      </c>
    </row>
    <row r="133" spans="1:16" x14ac:dyDescent="0.3">
      <c r="A133" s="22" t="s">
        <v>373</v>
      </c>
      <c r="B133" s="14" t="str">
        <f t="shared" si="10"/>
        <v>4</v>
      </c>
      <c r="C133" s="14" t="str">
        <f t="shared" si="11"/>
        <v>45</v>
      </c>
      <c r="D133" s="14" t="str">
        <f t="shared" si="12"/>
        <v>451</v>
      </c>
      <c r="E133" s="23" t="s">
        <v>374</v>
      </c>
      <c r="F133" s="24">
        <v>0</v>
      </c>
      <c r="G133" s="24">
        <v>0</v>
      </c>
      <c r="H133" s="24">
        <v>0</v>
      </c>
      <c r="I133" s="24">
        <v>0</v>
      </c>
      <c r="J133" s="18" t="str">
        <f t="shared" si="13"/>
        <v xml:space="preserve"> </v>
      </c>
      <c r="K133" s="24">
        <v>0</v>
      </c>
      <c r="L133" s="24">
        <v>0</v>
      </c>
      <c r="M133" s="24">
        <v>0</v>
      </c>
      <c r="N133" s="18" t="str">
        <f t="shared" si="14"/>
        <v xml:space="preserve"> </v>
      </c>
      <c r="O133" s="24">
        <v>0</v>
      </c>
      <c r="P133" s="19">
        <f t="shared" si="9"/>
        <v>0</v>
      </c>
    </row>
    <row r="134" spans="1:16" x14ac:dyDescent="0.3">
      <c r="A134" s="22" t="s">
        <v>375</v>
      </c>
      <c r="B134" s="14" t="str">
        <f t="shared" si="10"/>
        <v>4</v>
      </c>
      <c r="C134" s="14" t="str">
        <f t="shared" si="11"/>
        <v>45</v>
      </c>
      <c r="D134" s="14" t="str">
        <f t="shared" si="12"/>
        <v>451</v>
      </c>
      <c r="E134" s="23" t="s">
        <v>376</v>
      </c>
      <c r="F134" s="24">
        <v>0</v>
      </c>
      <c r="G134" s="24">
        <v>0</v>
      </c>
      <c r="H134" s="24">
        <v>0</v>
      </c>
      <c r="I134" s="24">
        <v>0</v>
      </c>
      <c r="J134" s="18" t="str">
        <f t="shared" si="13"/>
        <v xml:space="preserve"> </v>
      </c>
      <c r="K134" s="24">
        <v>0</v>
      </c>
      <c r="L134" s="24">
        <v>0</v>
      </c>
      <c r="M134" s="24">
        <v>0</v>
      </c>
      <c r="N134" s="18" t="str">
        <f t="shared" si="14"/>
        <v xml:space="preserve"> </v>
      </c>
      <c r="O134" s="24">
        <v>0</v>
      </c>
      <c r="P134" s="19">
        <f t="shared" si="9"/>
        <v>0</v>
      </c>
    </row>
    <row r="135" spans="1:16" x14ac:dyDescent="0.3">
      <c r="A135" s="22" t="s">
        <v>377</v>
      </c>
      <c r="B135" s="14" t="str">
        <f t="shared" si="10"/>
        <v>4</v>
      </c>
      <c r="C135" s="14" t="str">
        <f t="shared" si="11"/>
        <v>45</v>
      </c>
      <c r="D135" s="14" t="str">
        <f t="shared" si="12"/>
        <v>451</v>
      </c>
      <c r="E135" s="23" t="s">
        <v>378</v>
      </c>
      <c r="F135" s="24">
        <v>0</v>
      </c>
      <c r="G135" s="24">
        <v>0</v>
      </c>
      <c r="H135" s="24">
        <v>0</v>
      </c>
      <c r="I135" s="24">
        <v>0</v>
      </c>
      <c r="J135" s="18" t="str">
        <f t="shared" si="13"/>
        <v xml:space="preserve"> </v>
      </c>
      <c r="K135" s="24">
        <v>0</v>
      </c>
      <c r="L135" s="24">
        <v>0</v>
      </c>
      <c r="M135" s="24">
        <v>0</v>
      </c>
      <c r="N135" s="18" t="str">
        <f t="shared" si="14"/>
        <v xml:space="preserve"> </v>
      </c>
      <c r="O135" s="24">
        <v>0</v>
      </c>
      <c r="P135" s="19">
        <f t="shared" ref="P135:P162" si="15">I135-H135</f>
        <v>0</v>
      </c>
    </row>
    <row r="136" spans="1:16" x14ac:dyDescent="0.3">
      <c r="A136" s="22" t="s">
        <v>169</v>
      </c>
      <c r="B136" s="14" t="str">
        <f t="shared" si="10"/>
        <v>4</v>
      </c>
      <c r="C136" s="14" t="str">
        <f t="shared" si="11"/>
        <v>46</v>
      </c>
      <c r="D136" s="14" t="str">
        <f t="shared" si="12"/>
        <v>461</v>
      </c>
      <c r="E136" s="23" t="s">
        <v>170</v>
      </c>
      <c r="F136" s="24">
        <v>600000</v>
      </c>
      <c r="G136" s="24">
        <v>0</v>
      </c>
      <c r="H136" s="24">
        <v>600000</v>
      </c>
      <c r="I136" s="24">
        <v>600000</v>
      </c>
      <c r="J136" s="18">
        <f t="shared" si="13"/>
        <v>1</v>
      </c>
      <c r="K136" s="24">
        <v>600000</v>
      </c>
      <c r="L136" s="24">
        <v>0</v>
      </c>
      <c r="M136" s="24">
        <v>600000</v>
      </c>
      <c r="N136" s="18">
        <f t="shared" si="14"/>
        <v>1</v>
      </c>
      <c r="O136" s="24">
        <v>0</v>
      </c>
      <c r="P136" s="19">
        <f t="shared" si="15"/>
        <v>0</v>
      </c>
    </row>
    <row r="137" spans="1:16" x14ac:dyDescent="0.3">
      <c r="A137" s="22" t="s">
        <v>296</v>
      </c>
      <c r="B137" s="14" t="str">
        <f t="shared" ref="B137:B162" si="16">LEFT(A137,1)</f>
        <v>4</v>
      </c>
      <c r="C137" s="14" t="str">
        <f t="shared" ref="C137:C162" si="17">LEFT(A137,2)</f>
        <v>46</v>
      </c>
      <c r="D137" s="14" t="str">
        <f t="shared" ref="D137:D162" si="18">LEFT(A137,3)</f>
        <v>463</v>
      </c>
      <c r="E137" s="23" t="s">
        <v>349</v>
      </c>
      <c r="F137" s="24">
        <v>0</v>
      </c>
      <c r="G137" s="24">
        <v>0</v>
      </c>
      <c r="H137" s="24">
        <v>0</v>
      </c>
      <c r="I137" s="24">
        <v>0</v>
      </c>
      <c r="J137" s="18" t="str">
        <f t="shared" si="13"/>
        <v xml:space="preserve"> </v>
      </c>
      <c r="K137" s="24">
        <v>0</v>
      </c>
      <c r="L137" s="24">
        <v>0</v>
      </c>
      <c r="M137" s="24">
        <v>0</v>
      </c>
      <c r="N137" s="18" t="str">
        <f t="shared" si="14"/>
        <v xml:space="preserve"> </v>
      </c>
      <c r="O137" s="24">
        <v>0</v>
      </c>
      <c r="P137" s="19">
        <f t="shared" si="15"/>
        <v>0</v>
      </c>
    </row>
    <row r="138" spans="1:16" x14ac:dyDescent="0.3">
      <c r="A138" s="22" t="s">
        <v>379</v>
      </c>
      <c r="B138" s="14" t="str">
        <f t="shared" si="16"/>
        <v>4</v>
      </c>
      <c r="C138" s="14" t="str">
        <f t="shared" si="17"/>
        <v>46</v>
      </c>
      <c r="D138" s="14" t="str">
        <f t="shared" si="18"/>
        <v>463</v>
      </c>
      <c r="E138" s="23" t="s">
        <v>380</v>
      </c>
      <c r="F138" s="24">
        <v>0</v>
      </c>
      <c r="G138" s="24">
        <v>3147.6</v>
      </c>
      <c r="H138" s="24">
        <v>3147.6</v>
      </c>
      <c r="I138" s="24">
        <v>3147.6</v>
      </c>
      <c r="J138" s="18">
        <f t="shared" si="13"/>
        <v>1</v>
      </c>
      <c r="K138" s="24">
        <v>3147.6</v>
      </c>
      <c r="L138" s="24">
        <v>0</v>
      </c>
      <c r="M138" s="24">
        <v>3147.6</v>
      </c>
      <c r="N138" s="18">
        <f t="shared" si="14"/>
        <v>1</v>
      </c>
      <c r="O138" s="24">
        <v>0</v>
      </c>
      <c r="P138" s="19">
        <f t="shared" si="15"/>
        <v>0</v>
      </c>
    </row>
    <row r="139" spans="1:16" x14ac:dyDescent="0.3">
      <c r="A139" s="22" t="s">
        <v>297</v>
      </c>
      <c r="B139" s="14" t="str">
        <f t="shared" si="16"/>
        <v>4</v>
      </c>
      <c r="C139" s="14" t="str">
        <f t="shared" si="17"/>
        <v>46</v>
      </c>
      <c r="D139" s="14" t="str">
        <f t="shared" si="18"/>
        <v>466</v>
      </c>
      <c r="E139" s="23" t="s">
        <v>298</v>
      </c>
      <c r="F139" s="24">
        <v>0</v>
      </c>
      <c r="G139" s="24">
        <v>0</v>
      </c>
      <c r="H139" s="24">
        <v>0</v>
      </c>
      <c r="I139" s="24">
        <v>0</v>
      </c>
      <c r="J139" s="18" t="str">
        <f t="shared" si="13"/>
        <v xml:space="preserve"> </v>
      </c>
      <c r="K139" s="24">
        <v>0</v>
      </c>
      <c r="L139" s="24">
        <v>0</v>
      </c>
      <c r="M139" s="24">
        <v>0</v>
      </c>
      <c r="N139" s="18" t="str">
        <f t="shared" si="14"/>
        <v xml:space="preserve"> </v>
      </c>
      <c r="O139" s="24">
        <v>0</v>
      </c>
      <c r="P139" s="19">
        <f t="shared" si="15"/>
        <v>0</v>
      </c>
    </row>
    <row r="140" spans="1:16" x14ac:dyDescent="0.3">
      <c r="A140" s="22" t="s">
        <v>171</v>
      </c>
      <c r="B140" s="14" t="str">
        <f t="shared" si="16"/>
        <v>4</v>
      </c>
      <c r="C140" s="14" t="str">
        <f t="shared" si="17"/>
        <v>47</v>
      </c>
      <c r="D140" s="14" t="str">
        <f t="shared" si="18"/>
        <v>470</v>
      </c>
      <c r="E140" s="23" t="s">
        <v>172</v>
      </c>
      <c r="F140" s="24">
        <v>100000</v>
      </c>
      <c r="G140" s="24">
        <v>0</v>
      </c>
      <c r="H140" s="24">
        <v>100000</v>
      </c>
      <c r="I140" s="24">
        <v>100000</v>
      </c>
      <c r="J140" s="18">
        <f t="shared" si="13"/>
        <v>1</v>
      </c>
      <c r="K140" s="24">
        <v>100000</v>
      </c>
      <c r="L140" s="24">
        <v>0</v>
      </c>
      <c r="M140" s="24">
        <v>100000</v>
      </c>
      <c r="N140" s="18">
        <f t="shared" si="14"/>
        <v>1</v>
      </c>
      <c r="O140" s="24">
        <v>0</v>
      </c>
      <c r="P140" s="19">
        <f t="shared" si="15"/>
        <v>0</v>
      </c>
    </row>
    <row r="141" spans="1:16" x14ac:dyDescent="0.3">
      <c r="A141" s="22" t="s">
        <v>173</v>
      </c>
      <c r="B141" s="14" t="str">
        <f t="shared" si="16"/>
        <v>4</v>
      </c>
      <c r="C141" s="14" t="str">
        <f t="shared" si="17"/>
        <v>49</v>
      </c>
      <c r="D141" s="14" t="str">
        <f t="shared" si="18"/>
        <v>490</v>
      </c>
      <c r="E141" s="23" t="s">
        <v>350</v>
      </c>
      <c r="F141" s="24">
        <v>158193</v>
      </c>
      <c r="G141" s="24">
        <v>0</v>
      </c>
      <c r="H141" s="24">
        <v>158193</v>
      </c>
      <c r="I141" s="24">
        <v>0</v>
      </c>
      <c r="J141" s="18">
        <f t="shared" si="13"/>
        <v>0</v>
      </c>
      <c r="K141" s="24">
        <v>0</v>
      </c>
      <c r="L141" s="24">
        <v>0</v>
      </c>
      <c r="M141" s="24">
        <v>0</v>
      </c>
      <c r="N141" s="18" t="str">
        <f t="shared" si="14"/>
        <v xml:space="preserve"> </v>
      </c>
      <c r="O141" s="24">
        <v>0</v>
      </c>
      <c r="P141" s="19">
        <f t="shared" si="15"/>
        <v>-158193</v>
      </c>
    </row>
    <row r="142" spans="1:16" x14ac:dyDescent="0.3">
      <c r="A142" s="22" t="s">
        <v>299</v>
      </c>
      <c r="B142" s="14" t="str">
        <f t="shared" si="16"/>
        <v>4</v>
      </c>
      <c r="C142" s="14" t="str">
        <f t="shared" si="17"/>
        <v>49</v>
      </c>
      <c r="D142" s="14" t="str">
        <f t="shared" si="18"/>
        <v>490</v>
      </c>
      <c r="E142" s="23" t="s">
        <v>300</v>
      </c>
      <c r="F142" s="24">
        <v>0</v>
      </c>
      <c r="G142" s="24">
        <v>0</v>
      </c>
      <c r="H142" s="24">
        <v>0</v>
      </c>
      <c r="I142" s="24">
        <v>0</v>
      </c>
      <c r="J142" s="18" t="str">
        <f t="shared" si="13"/>
        <v xml:space="preserve"> </v>
      </c>
      <c r="K142" s="24">
        <v>0</v>
      </c>
      <c r="L142" s="24">
        <v>0</v>
      </c>
      <c r="M142" s="24">
        <v>0</v>
      </c>
      <c r="N142" s="18" t="str">
        <f t="shared" si="14"/>
        <v xml:space="preserve"> </v>
      </c>
      <c r="O142" s="24">
        <v>0</v>
      </c>
      <c r="P142" s="19">
        <f t="shared" si="15"/>
        <v>0</v>
      </c>
    </row>
    <row r="143" spans="1:16" x14ac:dyDescent="0.3">
      <c r="A143" s="22" t="s">
        <v>381</v>
      </c>
      <c r="B143" s="14" t="str">
        <f t="shared" si="16"/>
        <v>4</v>
      </c>
      <c r="C143" s="14" t="str">
        <f t="shared" si="17"/>
        <v>49</v>
      </c>
      <c r="D143" s="14" t="str">
        <f t="shared" si="18"/>
        <v>490</v>
      </c>
      <c r="E143" s="23" t="s">
        <v>382</v>
      </c>
      <c r="F143" s="24">
        <v>0</v>
      </c>
      <c r="G143" s="24">
        <v>0</v>
      </c>
      <c r="H143" s="24">
        <v>0</v>
      </c>
      <c r="I143" s="24">
        <v>5927.9</v>
      </c>
      <c r="J143" s="18" t="str">
        <f t="shared" si="13"/>
        <v xml:space="preserve"> </v>
      </c>
      <c r="K143" s="24">
        <v>5927.9</v>
      </c>
      <c r="L143" s="24">
        <v>0</v>
      </c>
      <c r="M143" s="24">
        <v>5927.9</v>
      </c>
      <c r="N143" s="18">
        <f t="shared" si="14"/>
        <v>1</v>
      </c>
      <c r="O143" s="24">
        <v>0</v>
      </c>
      <c r="P143" s="19">
        <f t="shared" si="15"/>
        <v>5927.9</v>
      </c>
    </row>
    <row r="144" spans="1:16" x14ac:dyDescent="0.3">
      <c r="A144" s="22" t="s">
        <v>301</v>
      </c>
      <c r="B144" s="14" t="str">
        <f t="shared" si="16"/>
        <v>4</v>
      </c>
      <c r="C144" s="14" t="str">
        <f t="shared" si="17"/>
        <v>49</v>
      </c>
      <c r="D144" s="14" t="str">
        <f t="shared" si="18"/>
        <v>497</v>
      </c>
      <c r="E144" s="23" t="s">
        <v>302</v>
      </c>
      <c r="F144" s="24">
        <v>0</v>
      </c>
      <c r="G144" s="24">
        <v>0</v>
      </c>
      <c r="H144" s="24">
        <v>0</v>
      </c>
      <c r="I144" s="24">
        <v>0</v>
      </c>
      <c r="J144" s="18" t="str">
        <f t="shared" si="13"/>
        <v xml:space="preserve"> </v>
      </c>
      <c r="K144" s="24">
        <v>0</v>
      </c>
      <c r="L144" s="24">
        <v>0</v>
      </c>
      <c r="M144" s="24">
        <v>0</v>
      </c>
      <c r="N144" s="18" t="str">
        <f t="shared" si="14"/>
        <v xml:space="preserve"> </v>
      </c>
      <c r="O144" s="24">
        <v>0</v>
      </c>
      <c r="P144" s="19">
        <f t="shared" si="15"/>
        <v>0</v>
      </c>
    </row>
    <row r="145" spans="1:16" x14ac:dyDescent="0.3">
      <c r="A145" s="22" t="s">
        <v>248</v>
      </c>
      <c r="B145" s="14" t="str">
        <f t="shared" si="16"/>
        <v>4</v>
      </c>
      <c r="C145" s="14" t="str">
        <f t="shared" si="17"/>
        <v>49</v>
      </c>
      <c r="D145" s="14" t="str">
        <f t="shared" si="18"/>
        <v>497</v>
      </c>
      <c r="E145" s="23" t="s">
        <v>249</v>
      </c>
      <c r="F145" s="24">
        <v>0</v>
      </c>
      <c r="G145" s="24">
        <v>0</v>
      </c>
      <c r="H145" s="24">
        <v>0</v>
      </c>
      <c r="I145" s="24">
        <v>0</v>
      </c>
      <c r="J145" s="18" t="str">
        <f t="shared" si="13"/>
        <v xml:space="preserve"> </v>
      </c>
      <c r="K145" s="24">
        <v>0</v>
      </c>
      <c r="L145" s="24">
        <v>0</v>
      </c>
      <c r="M145" s="24">
        <v>0</v>
      </c>
      <c r="N145" s="18" t="str">
        <f t="shared" si="14"/>
        <v xml:space="preserve"> </v>
      </c>
      <c r="O145" s="24">
        <v>0</v>
      </c>
      <c r="P145" s="19">
        <f t="shared" si="15"/>
        <v>0</v>
      </c>
    </row>
    <row r="146" spans="1:16" x14ac:dyDescent="0.3">
      <c r="A146" s="22" t="s">
        <v>303</v>
      </c>
      <c r="B146" s="14" t="str">
        <f t="shared" si="16"/>
        <v>4</v>
      </c>
      <c r="C146" s="14" t="str">
        <f t="shared" si="17"/>
        <v>49</v>
      </c>
      <c r="D146" s="14" t="str">
        <f t="shared" si="18"/>
        <v>497</v>
      </c>
      <c r="E146" s="23" t="s">
        <v>304</v>
      </c>
      <c r="F146" s="24">
        <v>0</v>
      </c>
      <c r="G146" s="24">
        <v>1120</v>
      </c>
      <c r="H146" s="24">
        <v>1120</v>
      </c>
      <c r="I146" s="24">
        <v>31464.66</v>
      </c>
      <c r="J146" s="18">
        <f t="shared" si="13"/>
        <v>28.093446428571429</v>
      </c>
      <c r="K146" s="24">
        <v>31464.66</v>
      </c>
      <c r="L146" s="24">
        <v>0</v>
      </c>
      <c r="M146" s="24">
        <v>31464.66</v>
      </c>
      <c r="N146" s="18">
        <f t="shared" si="14"/>
        <v>1</v>
      </c>
      <c r="O146" s="24">
        <v>0</v>
      </c>
      <c r="P146" s="19">
        <f t="shared" si="15"/>
        <v>30344.66</v>
      </c>
    </row>
    <row r="147" spans="1:16" x14ac:dyDescent="0.3">
      <c r="A147" s="22" t="s">
        <v>305</v>
      </c>
      <c r="B147" s="14" t="str">
        <f t="shared" si="16"/>
        <v>4</v>
      </c>
      <c r="C147" s="14" t="str">
        <f t="shared" si="17"/>
        <v>49</v>
      </c>
      <c r="D147" s="14" t="str">
        <f t="shared" si="18"/>
        <v>497</v>
      </c>
      <c r="E147" s="23" t="s">
        <v>351</v>
      </c>
      <c r="F147" s="24">
        <v>0</v>
      </c>
      <c r="G147" s="24">
        <v>0</v>
      </c>
      <c r="H147" s="24">
        <v>0</v>
      </c>
      <c r="I147" s="24">
        <v>0</v>
      </c>
      <c r="J147" s="18" t="str">
        <f t="shared" si="13"/>
        <v xml:space="preserve"> </v>
      </c>
      <c r="K147" s="24">
        <v>0</v>
      </c>
      <c r="L147" s="24">
        <v>0</v>
      </c>
      <c r="M147" s="24">
        <v>0</v>
      </c>
      <c r="N147" s="18" t="str">
        <f t="shared" si="14"/>
        <v xml:space="preserve"> </v>
      </c>
      <c r="O147" s="24">
        <v>0</v>
      </c>
      <c r="P147" s="19">
        <f t="shared" si="15"/>
        <v>0</v>
      </c>
    </row>
    <row r="148" spans="1:16" x14ac:dyDescent="0.3">
      <c r="A148" s="22" t="s">
        <v>174</v>
      </c>
      <c r="B148" s="14" t="str">
        <f t="shared" si="16"/>
        <v>4</v>
      </c>
      <c r="C148" s="14" t="str">
        <f t="shared" si="17"/>
        <v>49</v>
      </c>
      <c r="D148" s="14" t="str">
        <f t="shared" si="18"/>
        <v>497</v>
      </c>
      <c r="E148" s="23" t="s">
        <v>216</v>
      </c>
      <c r="F148" s="24">
        <v>0</v>
      </c>
      <c r="G148" s="24">
        <v>0</v>
      </c>
      <c r="H148" s="24">
        <v>0</v>
      </c>
      <c r="I148" s="24">
        <v>3843.07</v>
      </c>
      <c r="J148" s="18" t="str">
        <f t="shared" si="13"/>
        <v xml:space="preserve"> </v>
      </c>
      <c r="K148" s="24">
        <v>3843.07</v>
      </c>
      <c r="L148" s="24">
        <v>0</v>
      </c>
      <c r="M148" s="24">
        <v>3843.07</v>
      </c>
      <c r="N148" s="18">
        <f t="shared" si="14"/>
        <v>1</v>
      </c>
      <c r="O148" s="24">
        <v>0</v>
      </c>
      <c r="P148" s="19">
        <f t="shared" si="15"/>
        <v>3843.07</v>
      </c>
    </row>
    <row r="149" spans="1:16" x14ac:dyDescent="0.3">
      <c r="A149" s="22" t="s">
        <v>217</v>
      </c>
      <c r="B149" s="14" t="str">
        <f t="shared" si="16"/>
        <v>4</v>
      </c>
      <c r="C149" s="14" t="str">
        <f t="shared" si="17"/>
        <v>49</v>
      </c>
      <c r="D149" s="14" t="str">
        <f t="shared" si="18"/>
        <v>497</v>
      </c>
      <c r="E149" s="23" t="s">
        <v>218</v>
      </c>
      <c r="F149" s="24">
        <v>304617</v>
      </c>
      <c r="G149" s="24">
        <v>0</v>
      </c>
      <c r="H149" s="24">
        <v>304617</v>
      </c>
      <c r="I149" s="24">
        <v>304523.86</v>
      </c>
      <c r="J149" s="18">
        <f t="shared" si="13"/>
        <v>0.99969423899519716</v>
      </c>
      <c r="K149" s="24">
        <v>304523.86</v>
      </c>
      <c r="L149" s="24">
        <v>0</v>
      </c>
      <c r="M149" s="24">
        <v>304523.86</v>
      </c>
      <c r="N149" s="18">
        <f t="shared" si="14"/>
        <v>1</v>
      </c>
      <c r="O149" s="24">
        <v>0</v>
      </c>
      <c r="P149" s="19">
        <f t="shared" si="15"/>
        <v>-93.14000000001397</v>
      </c>
    </row>
    <row r="150" spans="1:16" x14ac:dyDescent="0.3">
      <c r="A150" s="22" t="s">
        <v>219</v>
      </c>
      <c r="B150" s="14" t="str">
        <f t="shared" si="16"/>
        <v>4</v>
      </c>
      <c r="C150" s="14" t="str">
        <f t="shared" si="17"/>
        <v>49</v>
      </c>
      <c r="D150" s="14" t="str">
        <f t="shared" si="18"/>
        <v>497</v>
      </c>
      <c r="E150" s="23" t="s">
        <v>220</v>
      </c>
      <c r="F150" s="24">
        <v>15750</v>
      </c>
      <c r="G150" s="24">
        <v>0</v>
      </c>
      <c r="H150" s="24">
        <v>15750</v>
      </c>
      <c r="I150" s="24">
        <v>15220.01</v>
      </c>
      <c r="J150" s="18">
        <f t="shared" si="13"/>
        <v>0.96634984126984125</v>
      </c>
      <c r="K150" s="24">
        <v>15220.01</v>
      </c>
      <c r="L150" s="24">
        <v>0</v>
      </c>
      <c r="M150" s="24">
        <v>15220.01</v>
      </c>
      <c r="N150" s="18">
        <f t="shared" si="14"/>
        <v>1</v>
      </c>
      <c r="O150" s="24">
        <v>0</v>
      </c>
      <c r="P150" s="19">
        <f t="shared" si="15"/>
        <v>-529.98999999999978</v>
      </c>
    </row>
    <row r="151" spans="1:16" x14ac:dyDescent="0.3">
      <c r="A151" s="22" t="s">
        <v>221</v>
      </c>
      <c r="B151" s="14" t="str">
        <f t="shared" si="16"/>
        <v>4</v>
      </c>
      <c r="C151" s="14" t="str">
        <f t="shared" si="17"/>
        <v>49</v>
      </c>
      <c r="D151" s="14" t="str">
        <f t="shared" si="18"/>
        <v>497</v>
      </c>
      <c r="E151" s="23" t="s">
        <v>352</v>
      </c>
      <c r="F151" s="24">
        <v>0</v>
      </c>
      <c r="G151" s="24">
        <v>0</v>
      </c>
      <c r="H151" s="24">
        <v>0</v>
      </c>
      <c r="I151" s="24">
        <v>9225</v>
      </c>
      <c r="J151" s="18" t="str">
        <f t="shared" si="13"/>
        <v xml:space="preserve"> </v>
      </c>
      <c r="K151" s="24">
        <v>9225</v>
      </c>
      <c r="L151" s="24">
        <v>0</v>
      </c>
      <c r="M151" s="24">
        <v>9225</v>
      </c>
      <c r="N151" s="18">
        <f t="shared" si="14"/>
        <v>1</v>
      </c>
      <c r="O151" s="24">
        <v>0</v>
      </c>
      <c r="P151" s="19">
        <f t="shared" si="15"/>
        <v>9225</v>
      </c>
    </row>
    <row r="152" spans="1:16" x14ac:dyDescent="0.3">
      <c r="A152" s="22" t="s">
        <v>175</v>
      </c>
      <c r="B152" s="14" t="str">
        <f t="shared" si="16"/>
        <v>5</v>
      </c>
      <c r="C152" s="14" t="str">
        <f t="shared" si="17"/>
        <v>52</v>
      </c>
      <c r="D152" s="14" t="str">
        <f t="shared" si="18"/>
        <v>520</v>
      </c>
      <c r="E152" s="23" t="s">
        <v>176</v>
      </c>
      <c r="F152" s="24">
        <v>20000</v>
      </c>
      <c r="G152" s="24">
        <v>0</v>
      </c>
      <c r="H152" s="24">
        <v>20000</v>
      </c>
      <c r="I152" s="24">
        <v>1531.48</v>
      </c>
      <c r="J152" s="18">
        <f t="shared" si="13"/>
        <v>7.6574000000000003E-2</v>
      </c>
      <c r="K152" s="24">
        <v>1531.48</v>
      </c>
      <c r="L152" s="24">
        <v>0</v>
      </c>
      <c r="M152" s="24">
        <v>1531.48</v>
      </c>
      <c r="N152" s="18">
        <f t="shared" si="14"/>
        <v>1</v>
      </c>
      <c r="O152" s="24">
        <v>0</v>
      </c>
      <c r="P152" s="19">
        <f t="shared" si="15"/>
        <v>-18468.52</v>
      </c>
    </row>
    <row r="153" spans="1:16" x14ac:dyDescent="0.3">
      <c r="A153" s="22" t="s">
        <v>306</v>
      </c>
      <c r="B153" s="14" t="str">
        <f t="shared" si="16"/>
        <v>5</v>
      </c>
      <c r="C153" s="14" t="str">
        <f t="shared" si="17"/>
        <v>52</v>
      </c>
      <c r="D153" s="14" t="str">
        <f t="shared" si="18"/>
        <v>520</v>
      </c>
      <c r="E153" s="23" t="s">
        <v>307</v>
      </c>
      <c r="F153" s="24">
        <v>0</v>
      </c>
      <c r="G153" s="24">
        <v>0</v>
      </c>
      <c r="H153" s="24">
        <v>0</v>
      </c>
      <c r="I153" s="24">
        <v>0</v>
      </c>
      <c r="J153" s="18" t="str">
        <f t="shared" si="13"/>
        <v xml:space="preserve"> </v>
      </c>
      <c r="K153" s="24">
        <v>0</v>
      </c>
      <c r="L153" s="24">
        <v>0</v>
      </c>
      <c r="M153" s="24">
        <v>0</v>
      </c>
      <c r="N153" s="18" t="str">
        <f t="shared" si="14"/>
        <v xml:space="preserve"> </v>
      </c>
      <c r="O153" s="24">
        <v>0</v>
      </c>
      <c r="P153" s="19">
        <f t="shared" si="15"/>
        <v>0</v>
      </c>
    </row>
    <row r="154" spans="1:16" x14ac:dyDescent="0.3">
      <c r="A154" s="22" t="s">
        <v>177</v>
      </c>
      <c r="B154" s="14" t="str">
        <f t="shared" si="16"/>
        <v>5</v>
      </c>
      <c r="C154" s="14" t="str">
        <f t="shared" si="17"/>
        <v>53</v>
      </c>
      <c r="D154" s="14" t="str">
        <f t="shared" si="18"/>
        <v>534</v>
      </c>
      <c r="E154" s="23" t="s">
        <v>178</v>
      </c>
      <c r="F154" s="24">
        <v>300000</v>
      </c>
      <c r="G154" s="24">
        <v>0</v>
      </c>
      <c r="H154" s="24">
        <v>300000</v>
      </c>
      <c r="I154" s="24">
        <v>0</v>
      </c>
      <c r="J154" s="18">
        <f t="shared" si="13"/>
        <v>0</v>
      </c>
      <c r="K154" s="24">
        <v>0</v>
      </c>
      <c r="L154" s="24">
        <v>0</v>
      </c>
      <c r="M154" s="24">
        <v>0</v>
      </c>
      <c r="N154" s="18" t="str">
        <f t="shared" si="14"/>
        <v xml:space="preserve"> </v>
      </c>
      <c r="O154" s="24">
        <v>0</v>
      </c>
      <c r="P154" s="19">
        <f t="shared" si="15"/>
        <v>-300000</v>
      </c>
    </row>
    <row r="155" spans="1:16" x14ac:dyDescent="0.3">
      <c r="A155" s="22" t="s">
        <v>238</v>
      </c>
      <c r="B155" s="14" t="str">
        <f t="shared" si="16"/>
        <v>5</v>
      </c>
      <c r="C155" s="14" t="str">
        <f t="shared" si="17"/>
        <v>53</v>
      </c>
      <c r="D155" s="14" t="str">
        <f t="shared" si="18"/>
        <v>537</v>
      </c>
      <c r="E155" s="23" t="s">
        <v>353</v>
      </c>
      <c r="F155" s="24">
        <v>5000</v>
      </c>
      <c r="G155" s="24">
        <v>0</v>
      </c>
      <c r="H155" s="24">
        <v>5000</v>
      </c>
      <c r="I155" s="24">
        <v>4450</v>
      </c>
      <c r="J155" s="18">
        <f t="shared" si="13"/>
        <v>0.89</v>
      </c>
      <c r="K155" s="24">
        <v>4450</v>
      </c>
      <c r="L155" s="24">
        <v>0</v>
      </c>
      <c r="M155" s="24">
        <v>4450</v>
      </c>
      <c r="N155" s="18">
        <f t="shared" si="14"/>
        <v>1</v>
      </c>
      <c r="O155" s="24">
        <v>0</v>
      </c>
      <c r="P155" s="19">
        <f t="shared" si="15"/>
        <v>-550</v>
      </c>
    </row>
    <row r="156" spans="1:16" x14ac:dyDescent="0.3">
      <c r="A156" s="22" t="s">
        <v>179</v>
      </c>
      <c r="B156" s="14" t="str">
        <f t="shared" si="16"/>
        <v>5</v>
      </c>
      <c r="C156" s="14" t="str">
        <f t="shared" si="17"/>
        <v>54</v>
      </c>
      <c r="D156" s="14" t="str">
        <f t="shared" si="18"/>
        <v>541</v>
      </c>
      <c r="E156" s="23" t="s">
        <v>383</v>
      </c>
      <c r="F156" s="24">
        <v>40000</v>
      </c>
      <c r="G156" s="24">
        <v>0</v>
      </c>
      <c r="H156" s="24">
        <v>40000</v>
      </c>
      <c r="I156" s="24">
        <v>18682.93</v>
      </c>
      <c r="J156" s="18">
        <f t="shared" si="13"/>
        <v>0.46707325</v>
      </c>
      <c r="K156" s="24">
        <v>18682.93</v>
      </c>
      <c r="L156" s="24">
        <v>0</v>
      </c>
      <c r="M156" s="24">
        <v>18682.93</v>
      </c>
      <c r="N156" s="18">
        <f t="shared" si="14"/>
        <v>1</v>
      </c>
      <c r="O156" s="24">
        <v>0</v>
      </c>
      <c r="P156" s="19">
        <f t="shared" si="15"/>
        <v>-21317.07</v>
      </c>
    </row>
    <row r="157" spans="1:16" x14ac:dyDescent="0.3">
      <c r="A157" s="22" t="s">
        <v>180</v>
      </c>
      <c r="B157" s="14" t="str">
        <f t="shared" si="16"/>
        <v>5</v>
      </c>
      <c r="C157" s="14" t="str">
        <f t="shared" si="17"/>
        <v>54</v>
      </c>
      <c r="D157" s="14" t="str">
        <f t="shared" si="18"/>
        <v>541</v>
      </c>
      <c r="E157" s="23" t="s">
        <v>354</v>
      </c>
      <c r="F157" s="24">
        <v>15000</v>
      </c>
      <c r="G157" s="24">
        <v>0</v>
      </c>
      <c r="H157" s="24">
        <v>15000</v>
      </c>
      <c r="I157" s="24">
        <v>20920</v>
      </c>
      <c r="J157" s="18">
        <f t="shared" si="13"/>
        <v>1.3946666666666667</v>
      </c>
      <c r="K157" s="24">
        <v>9390</v>
      </c>
      <c r="L157" s="24">
        <v>0</v>
      </c>
      <c r="M157" s="24">
        <v>9390</v>
      </c>
      <c r="N157" s="18">
        <f t="shared" si="14"/>
        <v>0.44885277246653921</v>
      </c>
      <c r="O157" s="24">
        <v>11530</v>
      </c>
      <c r="P157" s="19">
        <f t="shared" si="15"/>
        <v>5920</v>
      </c>
    </row>
    <row r="158" spans="1:16" x14ac:dyDescent="0.3">
      <c r="A158" s="22" t="s">
        <v>181</v>
      </c>
      <c r="B158" s="14" t="str">
        <f t="shared" si="16"/>
        <v>5</v>
      </c>
      <c r="C158" s="14" t="str">
        <f t="shared" si="17"/>
        <v>55</v>
      </c>
      <c r="D158" s="14" t="str">
        <f t="shared" si="18"/>
        <v>550</v>
      </c>
      <c r="E158" s="23" t="s">
        <v>182</v>
      </c>
      <c r="F158" s="24">
        <v>1300000</v>
      </c>
      <c r="G158" s="24">
        <v>0</v>
      </c>
      <c r="H158" s="24">
        <v>1300000</v>
      </c>
      <c r="I158" s="24">
        <v>1094087.6200000001</v>
      </c>
      <c r="J158" s="18">
        <f t="shared" si="13"/>
        <v>0.84160586153846162</v>
      </c>
      <c r="K158" s="24">
        <v>1000149.34</v>
      </c>
      <c r="L158" s="24">
        <v>0</v>
      </c>
      <c r="M158" s="24">
        <v>1000149.34</v>
      </c>
      <c r="N158" s="18">
        <f t="shared" si="14"/>
        <v>0.91414007591092195</v>
      </c>
      <c r="O158" s="24">
        <v>93938.28</v>
      </c>
      <c r="P158" s="19">
        <f t="shared" si="15"/>
        <v>-205912.37999999989</v>
      </c>
    </row>
    <row r="159" spans="1:16" x14ac:dyDescent="0.3">
      <c r="A159" s="22" t="s">
        <v>355</v>
      </c>
      <c r="B159" s="14" t="str">
        <f t="shared" si="16"/>
        <v>5</v>
      </c>
      <c r="C159" s="14" t="str">
        <f t="shared" si="17"/>
        <v>55</v>
      </c>
      <c r="D159" s="14" t="str">
        <f t="shared" si="18"/>
        <v>550</v>
      </c>
      <c r="E159" s="23" t="s">
        <v>356</v>
      </c>
      <c r="F159" s="24">
        <v>0</v>
      </c>
      <c r="G159" s="24">
        <v>0</v>
      </c>
      <c r="H159" s="24">
        <v>0</v>
      </c>
      <c r="I159" s="24">
        <v>26290.41</v>
      </c>
      <c r="J159" s="18" t="str">
        <f t="shared" si="13"/>
        <v xml:space="preserve"> </v>
      </c>
      <c r="K159" s="24">
        <v>26290.41</v>
      </c>
      <c r="L159" s="24">
        <v>0</v>
      </c>
      <c r="M159" s="24">
        <v>26290.41</v>
      </c>
      <c r="N159" s="18">
        <f t="shared" si="14"/>
        <v>1</v>
      </c>
      <c r="O159" s="24">
        <v>0</v>
      </c>
      <c r="P159" s="19">
        <f t="shared" si="15"/>
        <v>26290.41</v>
      </c>
    </row>
    <row r="160" spans="1:16" x14ac:dyDescent="0.3">
      <c r="A160" s="22" t="s">
        <v>183</v>
      </c>
      <c r="B160" s="14" t="str">
        <f t="shared" si="16"/>
        <v>5</v>
      </c>
      <c r="C160" s="14" t="str">
        <f t="shared" si="17"/>
        <v>55</v>
      </c>
      <c r="D160" s="14" t="str">
        <f t="shared" si="18"/>
        <v>554</v>
      </c>
      <c r="E160" s="23" t="s">
        <v>184</v>
      </c>
      <c r="F160" s="24">
        <v>60000</v>
      </c>
      <c r="G160" s="24">
        <v>0</v>
      </c>
      <c r="H160" s="24">
        <v>60000</v>
      </c>
      <c r="I160" s="24">
        <v>37029.4</v>
      </c>
      <c r="J160" s="18">
        <f t="shared" si="13"/>
        <v>0.61715666666666669</v>
      </c>
      <c r="K160" s="24">
        <v>37029.4</v>
      </c>
      <c r="L160" s="24">
        <v>0</v>
      </c>
      <c r="M160" s="24">
        <v>37029.4</v>
      </c>
      <c r="N160" s="18">
        <f t="shared" si="14"/>
        <v>1</v>
      </c>
      <c r="O160" s="24">
        <v>0</v>
      </c>
      <c r="P160" s="19">
        <f t="shared" si="15"/>
        <v>-22970.6</v>
      </c>
    </row>
    <row r="161" spans="1:16" x14ac:dyDescent="0.3">
      <c r="A161" s="22" t="s">
        <v>250</v>
      </c>
      <c r="B161" s="14" t="str">
        <f t="shared" si="16"/>
        <v>5</v>
      </c>
      <c r="C161" s="14" t="str">
        <f t="shared" si="17"/>
        <v>59</v>
      </c>
      <c r="D161" s="14" t="str">
        <f t="shared" si="18"/>
        <v>599</v>
      </c>
      <c r="E161" s="23" t="s">
        <v>251</v>
      </c>
      <c r="F161" s="24">
        <v>1000</v>
      </c>
      <c r="G161" s="24">
        <v>0</v>
      </c>
      <c r="H161" s="24">
        <v>1000</v>
      </c>
      <c r="I161" s="24">
        <v>0</v>
      </c>
      <c r="J161" s="18">
        <f t="shared" si="13"/>
        <v>0</v>
      </c>
      <c r="K161" s="24">
        <v>0</v>
      </c>
      <c r="L161" s="24">
        <v>0</v>
      </c>
      <c r="M161" s="24">
        <v>0</v>
      </c>
      <c r="N161" s="18" t="str">
        <f t="shared" si="14"/>
        <v xml:space="preserve"> </v>
      </c>
      <c r="O161" s="24">
        <v>0</v>
      </c>
      <c r="P161" s="19">
        <f t="shared" si="15"/>
        <v>-1000</v>
      </c>
    </row>
    <row r="162" spans="1:16" x14ac:dyDescent="0.3">
      <c r="A162" s="22" t="s">
        <v>185</v>
      </c>
      <c r="B162" s="14" t="str">
        <f t="shared" si="16"/>
        <v>5</v>
      </c>
      <c r="C162" s="14" t="str">
        <f t="shared" si="17"/>
        <v>59</v>
      </c>
      <c r="D162" s="14" t="str">
        <f t="shared" si="18"/>
        <v>599</v>
      </c>
      <c r="E162" s="23" t="s">
        <v>186</v>
      </c>
      <c r="F162" s="24">
        <v>350000</v>
      </c>
      <c r="G162" s="24">
        <v>0</v>
      </c>
      <c r="H162" s="24">
        <v>350000</v>
      </c>
      <c r="I162" s="24">
        <v>166756.82999999999</v>
      </c>
      <c r="J162" s="18">
        <f t="shared" si="13"/>
        <v>0.47644808571428565</v>
      </c>
      <c r="K162" s="24">
        <v>81081.16</v>
      </c>
      <c r="L162" s="24">
        <v>0</v>
      </c>
      <c r="M162" s="24">
        <v>81081.16</v>
      </c>
      <c r="N162" s="18">
        <f t="shared" si="14"/>
        <v>0.48622392258236147</v>
      </c>
      <c r="O162" s="24">
        <v>85675.67</v>
      </c>
      <c r="P162" s="19">
        <f t="shared" si="15"/>
        <v>-183243.17</v>
      </c>
    </row>
    <row r="163" spans="1:16" x14ac:dyDescent="0.3">
      <c r="A163" s="1"/>
      <c r="B163" s="14"/>
      <c r="C163" s="14"/>
      <c r="D163" s="14"/>
      <c r="E163" s="4" t="s">
        <v>210</v>
      </c>
      <c r="F163" s="20">
        <f>SUM(F6:F162)</f>
        <v>247473750</v>
      </c>
      <c r="G163" s="20">
        <f>SUM(G6:G162)</f>
        <v>302778.57999999996</v>
      </c>
      <c r="H163" s="20">
        <f>SUM(H6:H162)</f>
        <v>247776528.58000001</v>
      </c>
      <c r="I163" s="20">
        <f>SUM(I6:I162)</f>
        <v>151343704.58000007</v>
      </c>
      <c r="J163" s="21">
        <f>I163/H163</f>
        <v>0.61080726833710353</v>
      </c>
      <c r="K163" s="20">
        <f>SUM(K6:K162)</f>
        <v>70127697.809999987</v>
      </c>
      <c r="L163" s="20">
        <f>SUM(L6:L162)</f>
        <v>1168495.5899999999</v>
      </c>
      <c r="M163" s="20">
        <f>SUM(M6:M162)</f>
        <v>68959202.219999984</v>
      </c>
      <c r="N163" s="21">
        <f>M163/I163</f>
        <v>0.45564632114280146</v>
      </c>
      <c r="O163" s="20">
        <f>SUM(O6:O162)</f>
        <v>82384502.360000029</v>
      </c>
      <c r="P163" s="20">
        <f>SUM(P6:P162)</f>
        <v>-96432823.999999985</v>
      </c>
    </row>
    <row r="164" spans="1:16" x14ac:dyDescent="0.3">
      <c r="A164" s="1"/>
      <c r="B164" s="14"/>
      <c r="C164" s="14"/>
      <c r="D164" s="14"/>
      <c r="E164" s="2"/>
      <c r="F164" s="3"/>
      <c r="G164" s="3"/>
      <c r="H164" s="3"/>
      <c r="I164" s="3"/>
      <c r="J164" s="18"/>
      <c r="K164" s="3"/>
      <c r="L164" s="3"/>
      <c r="M164" s="3"/>
      <c r="N164" s="18"/>
      <c r="O164" s="3"/>
      <c r="P164" s="19"/>
    </row>
    <row r="165" spans="1:16" x14ac:dyDescent="0.3">
      <c r="A165" s="22" t="s">
        <v>187</v>
      </c>
      <c r="B165" s="14" t="str">
        <f t="shared" ref="B165:B185" si="19">LEFT(A165,1)</f>
        <v>6</v>
      </c>
      <c r="C165" s="14" t="str">
        <f t="shared" ref="C165:C185" si="20">LEFT(A165,2)</f>
        <v>60</v>
      </c>
      <c r="D165" s="14" t="str">
        <f t="shared" ref="D165:D185" si="21">LEFT(A165,3)</f>
        <v>603</v>
      </c>
      <c r="E165" s="23" t="s">
        <v>188</v>
      </c>
      <c r="F165" s="24">
        <v>15532990</v>
      </c>
      <c r="G165" s="24">
        <v>0</v>
      </c>
      <c r="H165" s="24">
        <v>15532990</v>
      </c>
      <c r="I165" s="24">
        <v>1173886.44</v>
      </c>
      <c r="J165" s="18">
        <f t="shared" ref="J165:J182" si="22">IF(H165=0," ",I165/H165)</f>
        <v>7.5573758819132697E-2</v>
      </c>
      <c r="K165" s="24">
        <v>1173886.44</v>
      </c>
      <c r="L165" s="24">
        <v>0</v>
      </c>
      <c r="M165" s="24">
        <v>1173886.44</v>
      </c>
      <c r="N165" s="18">
        <f t="shared" ref="N165:N195" si="23">IF(I165=0," ",M165/I165)</f>
        <v>1</v>
      </c>
      <c r="O165" s="24">
        <v>0</v>
      </c>
      <c r="P165" s="19">
        <f t="shared" ref="P165:P195" si="24">I165-H165</f>
        <v>-14359103.560000001</v>
      </c>
    </row>
    <row r="166" spans="1:16" x14ac:dyDescent="0.3">
      <c r="A166" s="22" t="s">
        <v>308</v>
      </c>
      <c r="B166" s="14" t="str">
        <f t="shared" ref="B166:B167" si="25">LEFT(A166,1)</f>
        <v>6</v>
      </c>
      <c r="C166" s="14" t="str">
        <f t="shared" ref="C166:C167" si="26">LEFT(A166,2)</f>
        <v>60</v>
      </c>
      <c r="D166" s="14" t="str">
        <f t="shared" ref="D166:D167" si="27">LEFT(A166,3)</f>
        <v>603</v>
      </c>
      <c r="E166" s="23" t="s">
        <v>309</v>
      </c>
      <c r="F166" s="24">
        <v>0</v>
      </c>
      <c r="G166" s="24">
        <v>0</v>
      </c>
      <c r="H166" s="24">
        <v>0</v>
      </c>
      <c r="I166" s="24">
        <v>0</v>
      </c>
      <c r="J166" s="18" t="str">
        <f t="shared" si="22"/>
        <v xml:space="preserve"> </v>
      </c>
      <c r="K166" s="24">
        <v>0</v>
      </c>
      <c r="L166" s="24">
        <v>0</v>
      </c>
      <c r="M166" s="24">
        <v>0</v>
      </c>
      <c r="N166" s="18" t="str">
        <f t="shared" si="23"/>
        <v xml:space="preserve"> </v>
      </c>
      <c r="O166" s="24">
        <v>0</v>
      </c>
      <c r="P166" s="19">
        <f t="shared" si="24"/>
        <v>0</v>
      </c>
    </row>
    <row r="167" spans="1:16" x14ac:dyDescent="0.3">
      <c r="A167" s="22" t="s">
        <v>384</v>
      </c>
      <c r="B167" s="14" t="str">
        <f t="shared" si="25"/>
        <v>6</v>
      </c>
      <c r="C167" s="14" t="str">
        <f t="shared" si="26"/>
        <v>60</v>
      </c>
      <c r="D167" s="14" t="str">
        <f t="shared" si="27"/>
        <v>603</v>
      </c>
      <c r="E167" s="23" t="s">
        <v>385</v>
      </c>
      <c r="F167" s="24">
        <v>0</v>
      </c>
      <c r="G167" s="24">
        <v>0</v>
      </c>
      <c r="H167" s="24">
        <v>0</v>
      </c>
      <c r="I167" s="24">
        <v>0</v>
      </c>
      <c r="J167" s="18" t="str">
        <f t="shared" si="22"/>
        <v xml:space="preserve"> </v>
      </c>
      <c r="K167" s="24">
        <v>459276.82</v>
      </c>
      <c r="L167" s="24">
        <v>459276.82</v>
      </c>
      <c r="M167" s="24">
        <v>0</v>
      </c>
      <c r="N167" s="18" t="str">
        <f t="shared" si="23"/>
        <v xml:space="preserve"> </v>
      </c>
      <c r="O167" s="24">
        <v>0</v>
      </c>
      <c r="P167" s="19">
        <f t="shared" si="24"/>
        <v>0</v>
      </c>
    </row>
    <row r="168" spans="1:16" x14ac:dyDescent="0.3">
      <c r="A168" s="22" t="s">
        <v>310</v>
      </c>
      <c r="B168" s="14" t="str">
        <f t="shared" ref="B168:B182" si="28">LEFT(A168,1)</f>
        <v>6</v>
      </c>
      <c r="C168" s="14" t="str">
        <f t="shared" ref="C168:C182" si="29">LEFT(A168,2)</f>
        <v>60</v>
      </c>
      <c r="D168" s="14" t="str">
        <f t="shared" ref="D168:D182" si="30">LEFT(A168,3)</f>
        <v>609</v>
      </c>
      <c r="E168" s="23" t="s">
        <v>311</v>
      </c>
      <c r="F168" s="24">
        <v>1025250</v>
      </c>
      <c r="G168" s="24">
        <v>0</v>
      </c>
      <c r="H168" s="24">
        <v>1025250</v>
      </c>
      <c r="I168" s="24">
        <v>0</v>
      </c>
      <c r="J168" s="18">
        <f t="shared" si="22"/>
        <v>0</v>
      </c>
      <c r="K168" s="24">
        <v>0</v>
      </c>
      <c r="L168" s="24">
        <v>0</v>
      </c>
      <c r="M168" s="24">
        <v>0</v>
      </c>
      <c r="N168" s="18" t="str">
        <f t="shared" si="23"/>
        <v xml:space="preserve"> </v>
      </c>
      <c r="O168" s="24">
        <v>0</v>
      </c>
      <c r="P168" s="19">
        <f t="shared" si="24"/>
        <v>-1025250</v>
      </c>
    </row>
    <row r="169" spans="1:16" x14ac:dyDescent="0.3">
      <c r="A169" s="22" t="s">
        <v>239</v>
      </c>
      <c r="B169" s="14" t="str">
        <f t="shared" si="28"/>
        <v>6</v>
      </c>
      <c r="C169" s="14" t="str">
        <f t="shared" si="29"/>
        <v>68</v>
      </c>
      <c r="D169" s="14" t="str">
        <f t="shared" si="30"/>
        <v>680</v>
      </c>
      <c r="E169" s="23" t="s">
        <v>240</v>
      </c>
      <c r="F169" s="24">
        <v>0</v>
      </c>
      <c r="G169" s="24">
        <v>0</v>
      </c>
      <c r="H169" s="24">
        <v>0</v>
      </c>
      <c r="I169" s="24">
        <v>35839.14</v>
      </c>
      <c r="J169" s="18" t="str">
        <f t="shared" si="22"/>
        <v xml:space="preserve"> </v>
      </c>
      <c r="K169" s="24">
        <v>35839.14</v>
      </c>
      <c r="L169" s="24">
        <v>0</v>
      </c>
      <c r="M169" s="24">
        <v>35839.14</v>
      </c>
      <c r="N169" s="18">
        <f t="shared" si="23"/>
        <v>1</v>
      </c>
      <c r="O169" s="24">
        <v>0</v>
      </c>
      <c r="P169" s="19">
        <f t="shared" si="24"/>
        <v>35839.14</v>
      </c>
    </row>
    <row r="170" spans="1:16" x14ac:dyDescent="0.3">
      <c r="A170" s="22" t="s">
        <v>386</v>
      </c>
      <c r="B170" s="14" t="str">
        <f t="shared" si="28"/>
        <v>6</v>
      </c>
      <c r="C170" s="14" t="str">
        <f t="shared" si="29"/>
        <v>68</v>
      </c>
      <c r="D170" s="14" t="str">
        <f t="shared" si="30"/>
        <v>680</v>
      </c>
      <c r="E170" s="23" t="s">
        <v>387</v>
      </c>
      <c r="F170" s="24">
        <v>0</v>
      </c>
      <c r="G170" s="24">
        <v>0</v>
      </c>
      <c r="H170" s="24">
        <v>0</v>
      </c>
      <c r="I170" s="24">
        <v>459276.82</v>
      </c>
      <c r="J170" s="18" t="str">
        <f t="shared" si="22"/>
        <v xml:space="preserve"> </v>
      </c>
      <c r="K170" s="24">
        <v>459276.82</v>
      </c>
      <c r="L170" s="24">
        <v>0</v>
      </c>
      <c r="M170" s="24">
        <v>459276.82</v>
      </c>
      <c r="N170" s="18">
        <f t="shared" si="23"/>
        <v>1</v>
      </c>
      <c r="O170" s="24">
        <v>0</v>
      </c>
      <c r="P170" s="19">
        <f t="shared" si="24"/>
        <v>459276.82</v>
      </c>
    </row>
    <row r="171" spans="1:16" x14ac:dyDescent="0.3">
      <c r="A171" s="22" t="s">
        <v>312</v>
      </c>
      <c r="B171" s="14" t="str">
        <f t="shared" si="28"/>
        <v>7</v>
      </c>
      <c r="C171" s="14" t="str">
        <f t="shared" si="29"/>
        <v>72</v>
      </c>
      <c r="D171" s="14" t="str">
        <f t="shared" si="30"/>
        <v>720</v>
      </c>
      <c r="E171" s="23" t="s">
        <v>313</v>
      </c>
      <c r="F171" s="24">
        <v>0</v>
      </c>
      <c r="G171" s="24">
        <v>0</v>
      </c>
      <c r="H171" s="24">
        <v>0</v>
      </c>
      <c r="I171" s="24">
        <v>0</v>
      </c>
      <c r="J171" s="18" t="str">
        <f t="shared" si="22"/>
        <v xml:space="preserve"> </v>
      </c>
      <c r="K171" s="24">
        <v>0</v>
      </c>
      <c r="L171" s="24">
        <v>0</v>
      </c>
      <c r="M171" s="24">
        <v>0</v>
      </c>
      <c r="N171" s="18" t="str">
        <f t="shared" si="23"/>
        <v xml:space="preserve"> </v>
      </c>
      <c r="O171" s="24">
        <v>0</v>
      </c>
      <c r="P171" s="19">
        <f t="shared" si="24"/>
        <v>0</v>
      </c>
    </row>
    <row r="172" spans="1:16" x14ac:dyDescent="0.3">
      <c r="A172" s="22" t="s">
        <v>314</v>
      </c>
      <c r="B172" s="14" t="str">
        <f t="shared" si="28"/>
        <v>7</v>
      </c>
      <c r="C172" s="14" t="str">
        <f t="shared" si="29"/>
        <v>72</v>
      </c>
      <c r="D172" s="14" t="str">
        <f t="shared" si="30"/>
        <v>720</v>
      </c>
      <c r="E172" s="23" t="s">
        <v>357</v>
      </c>
      <c r="F172" s="24">
        <v>0</v>
      </c>
      <c r="G172" s="24">
        <v>0</v>
      </c>
      <c r="H172" s="24">
        <v>0</v>
      </c>
      <c r="I172" s="24">
        <v>0</v>
      </c>
      <c r="J172" s="18" t="str">
        <f t="shared" si="22"/>
        <v xml:space="preserve"> </v>
      </c>
      <c r="K172" s="24">
        <v>0</v>
      </c>
      <c r="L172" s="24">
        <v>0</v>
      </c>
      <c r="M172" s="24">
        <v>0</v>
      </c>
      <c r="N172" s="18" t="str">
        <f t="shared" si="23"/>
        <v xml:space="preserve"> </v>
      </c>
      <c r="O172" s="24">
        <v>0</v>
      </c>
      <c r="P172" s="19">
        <f t="shared" si="24"/>
        <v>0</v>
      </c>
    </row>
    <row r="173" spans="1:16" x14ac:dyDescent="0.3">
      <c r="A173" s="22" t="s">
        <v>315</v>
      </c>
      <c r="B173" s="14" t="str">
        <f t="shared" si="28"/>
        <v>7</v>
      </c>
      <c r="C173" s="14" t="str">
        <f t="shared" si="29"/>
        <v>75</v>
      </c>
      <c r="D173" s="14" t="str">
        <f t="shared" si="30"/>
        <v>750</v>
      </c>
      <c r="E173" s="23" t="s">
        <v>316</v>
      </c>
      <c r="F173" s="24">
        <v>0</v>
      </c>
      <c r="G173" s="24">
        <v>0</v>
      </c>
      <c r="H173" s="24">
        <v>0</v>
      </c>
      <c r="I173" s="24">
        <v>0</v>
      </c>
      <c r="J173" s="18" t="str">
        <f t="shared" si="22"/>
        <v xml:space="preserve"> </v>
      </c>
      <c r="K173" s="24">
        <v>0</v>
      </c>
      <c r="L173" s="24">
        <v>0</v>
      </c>
      <c r="M173" s="24">
        <v>0</v>
      </c>
      <c r="N173" s="18" t="str">
        <f t="shared" si="23"/>
        <v xml:space="preserve"> </v>
      </c>
      <c r="O173" s="24">
        <v>0</v>
      </c>
      <c r="P173" s="19">
        <f t="shared" si="24"/>
        <v>0</v>
      </c>
    </row>
    <row r="174" spans="1:16" x14ac:dyDescent="0.3">
      <c r="A174" s="22" t="s">
        <v>317</v>
      </c>
      <c r="B174" s="14" t="str">
        <f t="shared" si="28"/>
        <v>7</v>
      </c>
      <c r="C174" s="14" t="str">
        <f t="shared" si="29"/>
        <v>75</v>
      </c>
      <c r="D174" s="14" t="str">
        <f t="shared" si="30"/>
        <v>750</v>
      </c>
      <c r="E174" s="23" t="s">
        <v>358</v>
      </c>
      <c r="F174" s="24">
        <v>0</v>
      </c>
      <c r="G174" s="24">
        <v>0</v>
      </c>
      <c r="H174" s="24">
        <v>0</v>
      </c>
      <c r="I174" s="24">
        <v>0</v>
      </c>
      <c r="J174" s="18" t="str">
        <f t="shared" si="22"/>
        <v xml:space="preserve"> </v>
      </c>
      <c r="K174" s="24">
        <v>0</v>
      </c>
      <c r="L174" s="24">
        <v>0</v>
      </c>
      <c r="M174" s="24">
        <v>0</v>
      </c>
      <c r="N174" s="18" t="str">
        <f t="shared" si="23"/>
        <v xml:space="preserve"> </v>
      </c>
      <c r="O174" s="24">
        <v>0</v>
      </c>
      <c r="P174" s="19">
        <f t="shared" si="24"/>
        <v>0</v>
      </c>
    </row>
    <row r="175" spans="1:16" x14ac:dyDescent="0.3">
      <c r="A175" s="22" t="s">
        <v>318</v>
      </c>
      <c r="B175" s="14" t="str">
        <f t="shared" si="28"/>
        <v>7</v>
      </c>
      <c r="C175" s="14" t="str">
        <f t="shared" si="29"/>
        <v>75</v>
      </c>
      <c r="D175" s="14" t="str">
        <f t="shared" si="30"/>
        <v>750</v>
      </c>
      <c r="E175" s="23" t="s">
        <v>359</v>
      </c>
      <c r="F175" s="24">
        <v>0</v>
      </c>
      <c r="G175" s="24">
        <v>0</v>
      </c>
      <c r="H175" s="24">
        <v>0</v>
      </c>
      <c r="I175" s="24">
        <v>0</v>
      </c>
      <c r="J175" s="18" t="str">
        <f t="shared" si="22"/>
        <v xml:space="preserve"> </v>
      </c>
      <c r="K175" s="24">
        <v>0</v>
      </c>
      <c r="L175" s="24">
        <v>0</v>
      </c>
      <c r="M175" s="24">
        <v>0</v>
      </c>
      <c r="N175" s="18" t="str">
        <f t="shared" si="23"/>
        <v xml:space="preserve"> </v>
      </c>
      <c r="O175" s="24">
        <v>0</v>
      </c>
      <c r="P175" s="19">
        <f t="shared" si="24"/>
        <v>0</v>
      </c>
    </row>
    <row r="176" spans="1:16" x14ac:dyDescent="0.3">
      <c r="A176" s="22" t="s">
        <v>388</v>
      </c>
      <c r="B176" s="14" t="str">
        <f t="shared" si="28"/>
        <v>7</v>
      </c>
      <c r="C176" s="14" t="str">
        <f t="shared" si="29"/>
        <v>75</v>
      </c>
      <c r="D176" s="14" t="str">
        <f t="shared" si="30"/>
        <v>750</v>
      </c>
      <c r="E176" s="23" t="s">
        <v>389</v>
      </c>
      <c r="F176" s="24">
        <v>0</v>
      </c>
      <c r="G176" s="24">
        <v>0</v>
      </c>
      <c r="H176" s="24">
        <v>0</v>
      </c>
      <c r="I176" s="24">
        <v>164558</v>
      </c>
      <c r="J176" s="18" t="str">
        <f t="shared" si="22"/>
        <v xml:space="preserve"> </v>
      </c>
      <c r="K176" s="24">
        <v>164558</v>
      </c>
      <c r="L176" s="24">
        <v>0</v>
      </c>
      <c r="M176" s="24">
        <v>164558</v>
      </c>
      <c r="N176" s="18">
        <f t="shared" si="23"/>
        <v>1</v>
      </c>
      <c r="O176" s="24">
        <v>0</v>
      </c>
      <c r="P176" s="19">
        <f t="shared" si="24"/>
        <v>164558</v>
      </c>
    </row>
    <row r="177" spans="1:16" x14ac:dyDescent="0.3">
      <c r="A177" s="22" t="s">
        <v>319</v>
      </c>
      <c r="B177" s="14" t="str">
        <f t="shared" si="28"/>
        <v>7</v>
      </c>
      <c r="C177" s="14" t="str">
        <f t="shared" si="29"/>
        <v>76</v>
      </c>
      <c r="D177" s="14" t="str">
        <f t="shared" si="30"/>
        <v>767</v>
      </c>
      <c r="E177" s="23" t="s">
        <v>320</v>
      </c>
      <c r="F177" s="24">
        <v>0</v>
      </c>
      <c r="G177" s="24">
        <v>0</v>
      </c>
      <c r="H177" s="24">
        <v>0</v>
      </c>
      <c r="I177" s="24">
        <v>0</v>
      </c>
      <c r="J177" s="18" t="str">
        <f t="shared" si="22"/>
        <v xml:space="preserve"> </v>
      </c>
      <c r="K177" s="24">
        <v>0</v>
      </c>
      <c r="L177" s="24">
        <v>0</v>
      </c>
      <c r="M177" s="24">
        <v>0</v>
      </c>
      <c r="N177" s="18" t="str">
        <f t="shared" si="23"/>
        <v xml:space="preserve"> </v>
      </c>
      <c r="O177" s="24">
        <v>0</v>
      </c>
      <c r="P177" s="19">
        <f t="shared" si="24"/>
        <v>0</v>
      </c>
    </row>
    <row r="178" spans="1:16" x14ac:dyDescent="0.3">
      <c r="A178" s="22" t="s">
        <v>209</v>
      </c>
      <c r="B178" s="14" t="str">
        <f t="shared" si="28"/>
        <v>7</v>
      </c>
      <c r="C178" s="14" t="str">
        <f t="shared" si="29"/>
        <v>79</v>
      </c>
      <c r="D178" s="14" t="str">
        <f t="shared" si="30"/>
        <v>797</v>
      </c>
      <c r="E178" s="23" t="s">
        <v>222</v>
      </c>
      <c r="F178" s="24">
        <v>0</v>
      </c>
      <c r="G178" s="24">
        <v>0</v>
      </c>
      <c r="H178" s="24">
        <v>0</v>
      </c>
      <c r="I178" s="24">
        <v>0</v>
      </c>
      <c r="J178" s="18" t="str">
        <f t="shared" si="22"/>
        <v xml:space="preserve"> </v>
      </c>
      <c r="K178" s="24">
        <v>0</v>
      </c>
      <c r="L178" s="24">
        <v>0</v>
      </c>
      <c r="M178" s="24">
        <v>0</v>
      </c>
      <c r="N178" s="18" t="str">
        <f t="shared" si="23"/>
        <v xml:space="preserve"> </v>
      </c>
      <c r="O178" s="24">
        <v>0</v>
      </c>
      <c r="P178" s="19">
        <f t="shared" si="24"/>
        <v>0</v>
      </c>
    </row>
    <row r="179" spans="1:16" x14ac:dyDescent="0.3">
      <c r="A179" s="22" t="s">
        <v>189</v>
      </c>
      <c r="B179" s="14" t="str">
        <f t="shared" si="28"/>
        <v>7</v>
      </c>
      <c r="C179" s="14" t="str">
        <f t="shared" si="29"/>
        <v>79</v>
      </c>
      <c r="D179" s="14" t="str">
        <f t="shared" si="30"/>
        <v>797</v>
      </c>
      <c r="E179" s="23" t="s">
        <v>190</v>
      </c>
      <c r="F179" s="24">
        <v>235000</v>
      </c>
      <c r="G179" s="24">
        <v>0</v>
      </c>
      <c r="H179" s="24">
        <v>235000</v>
      </c>
      <c r="I179" s="24">
        <v>235000</v>
      </c>
      <c r="J179" s="18">
        <f t="shared" si="22"/>
        <v>1</v>
      </c>
      <c r="K179" s="24">
        <v>235000</v>
      </c>
      <c r="L179" s="24">
        <v>0</v>
      </c>
      <c r="M179" s="24">
        <v>235000</v>
      </c>
      <c r="N179" s="18">
        <f t="shared" si="23"/>
        <v>1</v>
      </c>
      <c r="O179" s="24">
        <v>0</v>
      </c>
      <c r="P179" s="19">
        <f t="shared" si="24"/>
        <v>0</v>
      </c>
    </row>
    <row r="180" spans="1:16" x14ac:dyDescent="0.3">
      <c r="A180" s="22" t="s">
        <v>208</v>
      </c>
      <c r="B180" s="14" t="str">
        <f t="shared" si="28"/>
        <v>7</v>
      </c>
      <c r="C180" s="14" t="str">
        <f t="shared" si="29"/>
        <v>79</v>
      </c>
      <c r="D180" s="14" t="str">
        <f t="shared" si="30"/>
        <v>797</v>
      </c>
      <c r="E180" s="23" t="s">
        <v>360</v>
      </c>
      <c r="F180" s="24">
        <v>0</v>
      </c>
      <c r="G180" s="24">
        <v>0</v>
      </c>
      <c r="H180" s="24">
        <v>0</v>
      </c>
      <c r="I180" s="24">
        <v>0</v>
      </c>
      <c r="J180" s="18" t="str">
        <f t="shared" si="22"/>
        <v xml:space="preserve"> </v>
      </c>
      <c r="K180" s="24">
        <v>0</v>
      </c>
      <c r="L180" s="24">
        <v>0</v>
      </c>
      <c r="M180" s="24">
        <v>0</v>
      </c>
      <c r="N180" s="18" t="str">
        <f t="shared" si="23"/>
        <v xml:space="preserve"> </v>
      </c>
      <c r="O180" s="24">
        <v>0</v>
      </c>
      <c r="P180" s="19">
        <f t="shared" si="24"/>
        <v>0</v>
      </c>
    </row>
    <row r="181" spans="1:16" x14ac:dyDescent="0.3">
      <c r="A181" s="22" t="s">
        <v>241</v>
      </c>
      <c r="B181" s="14" t="str">
        <f t="shared" si="28"/>
        <v>7</v>
      </c>
      <c r="C181" s="14" t="str">
        <f t="shared" si="29"/>
        <v>79</v>
      </c>
      <c r="D181" s="14" t="str">
        <f t="shared" si="30"/>
        <v>797</v>
      </c>
      <c r="E181" s="23" t="s">
        <v>249</v>
      </c>
      <c r="F181" s="24">
        <v>0</v>
      </c>
      <c r="G181" s="24">
        <v>0</v>
      </c>
      <c r="H181" s="24">
        <v>0</v>
      </c>
      <c r="I181" s="24">
        <v>0</v>
      </c>
      <c r="J181" s="18" t="str">
        <f t="shared" si="22"/>
        <v xml:space="preserve"> </v>
      </c>
      <c r="K181" s="24">
        <v>0</v>
      </c>
      <c r="L181" s="24">
        <v>0</v>
      </c>
      <c r="M181" s="24">
        <v>0</v>
      </c>
      <c r="N181" s="18" t="str">
        <f t="shared" si="23"/>
        <v xml:space="preserve"> </v>
      </c>
      <c r="O181" s="24">
        <v>0</v>
      </c>
      <c r="P181" s="19">
        <f t="shared" si="24"/>
        <v>0</v>
      </c>
    </row>
    <row r="182" spans="1:16" x14ac:dyDescent="0.3">
      <c r="A182" s="22" t="s">
        <v>252</v>
      </c>
      <c r="B182" s="14" t="str">
        <f t="shared" si="28"/>
        <v>7</v>
      </c>
      <c r="C182" s="14" t="str">
        <f t="shared" si="29"/>
        <v>79</v>
      </c>
      <c r="D182" s="14" t="str">
        <f t="shared" si="30"/>
        <v>797</v>
      </c>
      <c r="E182" s="23" t="s">
        <v>253</v>
      </c>
      <c r="F182" s="24">
        <v>0</v>
      </c>
      <c r="G182" s="24">
        <v>0</v>
      </c>
      <c r="H182" s="24">
        <v>0</v>
      </c>
      <c r="I182" s="24">
        <v>0</v>
      </c>
      <c r="J182" s="18" t="str">
        <f t="shared" si="22"/>
        <v xml:space="preserve"> </v>
      </c>
      <c r="K182" s="24">
        <v>0</v>
      </c>
      <c r="L182" s="24">
        <v>0</v>
      </c>
      <c r="M182" s="24">
        <v>0</v>
      </c>
      <c r="N182" s="18" t="str">
        <f t="shared" si="23"/>
        <v xml:space="preserve"> </v>
      </c>
      <c r="O182" s="24">
        <v>0</v>
      </c>
      <c r="P182" s="19">
        <f t="shared" si="24"/>
        <v>0</v>
      </c>
    </row>
    <row r="183" spans="1:16" s="17" customFormat="1" x14ac:dyDescent="0.3">
      <c r="A183" s="4"/>
      <c r="B183" s="4"/>
      <c r="C183" s="4"/>
      <c r="D183" s="4"/>
      <c r="E183" s="4" t="s">
        <v>211</v>
      </c>
      <c r="F183" s="20">
        <f>SUBTOTAL(9,F165:F182)</f>
        <v>16793240</v>
      </c>
      <c r="G183" s="20">
        <f>SUBTOTAL(9,G165:G182)</f>
        <v>0</v>
      </c>
      <c r="H183" s="20">
        <f>SUBTOTAL(9,H165:H182)</f>
        <v>16793240</v>
      </c>
      <c r="I183" s="20">
        <f>SUBTOTAL(9,I165:I182)</f>
        <v>2068560.4</v>
      </c>
      <c r="J183" s="21">
        <f t="shared" ref="J183" si="31">I183/H183</f>
        <v>0.12317815978334139</v>
      </c>
      <c r="K183" s="20">
        <f>SUBTOTAL(9,K165:K182)</f>
        <v>2527837.2199999997</v>
      </c>
      <c r="L183" s="20">
        <f>SUBTOTAL(9,L165:L182)</f>
        <v>459276.82</v>
      </c>
      <c r="M183" s="20">
        <f>SUBTOTAL(9,M165:M182)</f>
        <v>2068560.4</v>
      </c>
      <c r="N183" s="21">
        <f t="shared" si="23"/>
        <v>1</v>
      </c>
      <c r="O183" s="20">
        <f>SUBTOTAL(9,O165:O182)</f>
        <v>0</v>
      </c>
      <c r="P183" s="20">
        <f>SUBTOTAL(9,P165:P182)</f>
        <v>-14724679.6</v>
      </c>
    </row>
    <row r="184" spans="1:16" x14ac:dyDescent="0.3">
      <c r="A184" s="1"/>
      <c r="B184" s="14"/>
      <c r="C184" s="14"/>
      <c r="D184" s="14"/>
      <c r="E184" s="2"/>
      <c r="F184" s="3"/>
      <c r="G184" s="3"/>
      <c r="H184" s="3"/>
      <c r="I184" s="3"/>
      <c r="J184" s="18"/>
      <c r="K184" s="3"/>
      <c r="L184" s="3"/>
      <c r="M184" s="3"/>
      <c r="N184" s="18"/>
      <c r="O184" s="3"/>
      <c r="P184" s="19"/>
    </row>
    <row r="185" spans="1:16" x14ac:dyDescent="0.3">
      <c r="A185" s="22" t="s">
        <v>191</v>
      </c>
      <c r="B185" s="14" t="str">
        <f t="shared" si="19"/>
        <v>8</v>
      </c>
      <c r="C185" s="14" t="str">
        <f t="shared" si="20"/>
        <v>82</v>
      </c>
      <c r="D185" s="14" t="str">
        <f t="shared" si="21"/>
        <v>820</v>
      </c>
      <c r="E185" s="23" t="s">
        <v>192</v>
      </c>
      <c r="F185" s="24">
        <v>200000</v>
      </c>
      <c r="G185" s="24">
        <v>0</v>
      </c>
      <c r="H185" s="24">
        <v>200000</v>
      </c>
      <c r="I185" s="24">
        <v>0</v>
      </c>
      <c r="J185" s="18">
        <f t="shared" ref="J185:J195" si="32">IF(H185=0," ",I185/H185)</f>
        <v>0</v>
      </c>
      <c r="K185" s="24">
        <v>0</v>
      </c>
      <c r="L185" s="24">
        <v>0</v>
      </c>
      <c r="M185" s="24">
        <v>0</v>
      </c>
      <c r="N185" s="18" t="str">
        <f t="shared" si="23"/>
        <v xml:space="preserve"> </v>
      </c>
      <c r="O185" s="24">
        <v>0</v>
      </c>
      <c r="P185" s="19">
        <f t="shared" si="24"/>
        <v>-200000</v>
      </c>
    </row>
    <row r="186" spans="1:16" x14ac:dyDescent="0.3">
      <c r="A186" s="22" t="s">
        <v>193</v>
      </c>
      <c r="B186" s="14" t="str">
        <f t="shared" ref="B186:B195" si="33">LEFT(A186,1)</f>
        <v>8</v>
      </c>
      <c r="C186" s="14" t="str">
        <f t="shared" ref="C186:C195" si="34">LEFT(A186,2)</f>
        <v>83</v>
      </c>
      <c r="D186" s="14" t="str">
        <f t="shared" ref="D186:D195" si="35">LEFT(A186,3)</f>
        <v>830</v>
      </c>
      <c r="E186" s="23" t="s">
        <v>194</v>
      </c>
      <c r="F186" s="24">
        <v>95000</v>
      </c>
      <c r="G186" s="24">
        <v>0</v>
      </c>
      <c r="H186" s="24">
        <v>95000</v>
      </c>
      <c r="I186" s="24">
        <v>906.11</v>
      </c>
      <c r="J186" s="18">
        <f t="shared" si="32"/>
        <v>9.5379999999999996E-3</v>
      </c>
      <c r="K186" s="24">
        <v>662.63</v>
      </c>
      <c r="L186" s="24">
        <v>0</v>
      </c>
      <c r="M186" s="24">
        <v>662.63</v>
      </c>
      <c r="N186" s="18">
        <f t="shared" si="23"/>
        <v>0.73129090287051235</v>
      </c>
      <c r="O186" s="24">
        <v>243.48</v>
      </c>
      <c r="P186" s="19">
        <f t="shared" si="24"/>
        <v>-94093.89</v>
      </c>
    </row>
    <row r="187" spans="1:16" x14ac:dyDescent="0.3">
      <c r="A187" s="22" t="s">
        <v>195</v>
      </c>
      <c r="B187" s="14" t="str">
        <f t="shared" si="33"/>
        <v>8</v>
      </c>
      <c r="C187" s="14" t="str">
        <f t="shared" si="34"/>
        <v>83</v>
      </c>
      <c r="D187" s="14" t="str">
        <f t="shared" si="35"/>
        <v>830</v>
      </c>
      <c r="E187" s="23" t="s">
        <v>196</v>
      </c>
      <c r="F187" s="24">
        <v>170000</v>
      </c>
      <c r="G187" s="24">
        <v>0</v>
      </c>
      <c r="H187" s="24">
        <v>170000</v>
      </c>
      <c r="I187" s="24">
        <v>3047.62</v>
      </c>
      <c r="J187" s="18">
        <f t="shared" si="32"/>
        <v>1.7927176470588235E-2</v>
      </c>
      <c r="K187" s="24">
        <v>3047.62</v>
      </c>
      <c r="L187" s="24">
        <v>0</v>
      </c>
      <c r="M187" s="24">
        <v>3047.62</v>
      </c>
      <c r="N187" s="18">
        <f t="shared" si="23"/>
        <v>1</v>
      </c>
      <c r="O187" s="24">
        <v>0</v>
      </c>
      <c r="P187" s="19">
        <f t="shared" si="24"/>
        <v>-166952.38</v>
      </c>
    </row>
    <row r="188" spans="1:16" x14ac:dyDescent="0.3">
      <c r="A188" s="22" t="s">
        <v>197</v>
      </c>
      <c r="B188" s="14" t="str">
        <f t="shared" si="33"/>
        <v>8</v>
      </c>
      <c r="C188" s="14" t="str">
        <f t="shared" si="34"/>
        <v>83</v>
      </c>
      <c r="D188" s="14" t="str">
        <f t="shared" si="35"/>
        <v>830</v>
      </c>
      <c r="E188" s="23" t="s">
        <v>198</v>
      </c>
      <c r="F188" s="24">
        <v>35000</v>
      </c>
      <c r="G188" s="24">
        <v>0</v>
      </c>
      <c r="H188" s="24">
        <v>35000</v>
      </c>
      <c r="I188" s="24">
        <v>2011.02</v>
      </c>
      <c r="J188" s="18">
        <f t="shared" si="32"/>
        <v>5.7457714285714286E-2</v>
      </c>
      <c r="K188" s="24">
        <v>2011.02</v>
      </c>
      <c r="L188" s="24">
        <v>0</v>
      </c>
      <c r="M188" s="24">
        <v>2011.02</v>
      </c>
      <c r="N188" s="18">
        <f t="shared" si="23"/>
        <v>1</v>
      </c>
      <c r="O188" s="24">
        <v>0</v>
      </c>
      <c r="P188" s="19">
        <f t="shared" si="24"/>
        <v>-32988.980000000003</v>
      </c>
    </row>
    <row r="189" spans="1:16" x14ac:dyDescent="0.3">
      <c r="A189" s="22" t="s">
        <v>254</v>
      </c>
      <c r="B189" s="14" t="str">
        <f t="shared" si="33"/>
        <v>8</v>
      </c>
      <c r="C189" s="14" t="str">
        <f t="shared" si="34"/>
        <v>83</v>
      </c>
      <c r="D189" s="14" t="str">
        <f t="shared" si="35"/>
        <v>830</v>
      </c>
      <c r="E189" s="23" t="s">
        <v>255</v>
      </c>
      <c r="F189" s="24">
        <v>0</v>
      </c>
      <c r="G189" s="24">
        <v>0</v>
      </c>
      <c r="H189" s="24">
        <v>0</v>
      </c>
      <c r="I189" s="24">
        <v>400000</v>
      </c>
      <c r="J189" s="18" t="str">
        <f t="shared" si="32"/>
        <v xml:space="preserve"> </v>
      </c>
      <c r="K189" s="24">
        <v>400000</v>
      </c>
      <c r="L189" s="24">
        <v>0</v>
      </c>
      <c r="M189" s="24">
        <v>400000</v>
      </c>
      <c r="N189" s="18">
        <f t="shared" si="23"/>
        <v>1</v>
      </c>
      <c r="O189" s="24">
        <v>0</v>
      </c>
      <c r="P189" s="19">
        <f t="shared" si="24"/>
        <v>400000</v>
      </c>
    </row>
    <row r="190" spans="1:16" x14ac:dyDescent="0.3">
      <c r="A190" s="22" t="s">
        <v>199</v>
      </c>
      <c r="B190" s="14" t="str">
        <f t="shared" si="33"/>
        <v>8</v>
      </c>
      <c r="C190" s="14" t="str">
        <f t="shared" si="34"/>
        <v>83</v>
      </c>
      <c r="D190" s="14" t="str">
        <f t="shared" si="35"/>
        <v>831</v>
      </c>
      <c r="E190" s="23" t="s">
        <v>200</v>
      </c>
      <c r="F190" s="24">
        <v>420000</v>
      </c>
      <c r="G190" s="24">
        <v>0</v>
      </c>
      <c r="H190" s="24">
        <v>420000</v>
      </c>
      <c r="I190" s="24">
        <v>39639.279999999999</v>
      </c>
      <c r="J190" s="18">
        <f t="shared" si="32"/>
        <v>9.4379238095238099E-2</v>
      </c>
      <c r="K190" s="24">
        <v>1038.8399999999999</v>
      </c>
      <c r="L190" s="24">
        <v>0</v>
      </c>
      <c r="M190" s="24">
        <v>1038.8399999999999</v>
      </c>
      <c r="N190" s="18">
        <f t="shared" si="23"/>
        <v>2.6207337772028147E-2</v>
      </c>
      <c r="O190" s="24">
        <v>38600.44</v>
      </c>
      <c r="P190" s="19">
        <f t="shared" si="24"/>
        <v>-380360.72</v>
      </c>
    </row>
    <row r="191" spans="1:16" x14ac:dyDescent="0.3">
      <c r="A191" s="22" t="s">
        <v>201</v>
      </c>
      <c r="B191" s="14" t="str">
        <f t="shared" si="33"/>
        <v>8</v>
      </c>
      <c r="C191" s="14" t="str">
        <f t="shared" si="34"/>
        <v>83</v>
      </c>
      <c r="D191" s="14" t="str">
        <f t="shared" si="35"/>
        <v>831</v>
      </c>
      <c r="E191" s="23" t="s">
        <v>202</v>
      </c>
      <c r="F191" s="24">
        <v>400000</v>
      </c>
      <c r="G191" s="24">
        <v>0</v>
      </c>
      <c r="H191" s="24">
        <v>400000</v>
      </c>
      <c r="I191" s="24">
        <v>33032.269999999997</v>
      </c>
      <c r="J191" s="18">
        <f t="shared" si="32"/>
        <v>8.2580674999999992E-2</v>
      </c>
      <c r="K191" s="24">
        <v>33032.269999999997</v>
      </c>
      <c r="L191" s="24">
        <v>0</v>
      </c>
      <c r="M191" s="24">
        <v>33032.269999999997</v>
      </c>
      <c r="N191" s="18">
        <f t="shared" si="23"/>
        <v>1</v>
      </c>
      <c r="O191" s="24">
        <v>0</v>
      </c>
      <c r="P191" s="19">
        <f t="shared" si="24"/>
        <v>-366967.73</v>
      </c>
    </row>
    <row r="192" spans="1:16" x14ac:dyDescent="0.3">
      <c r="A192" s="22" t="s">
        <v>361</v>
      </c>
      <c r="B192" s="14" t="str">
        <f t="shared" si="33"/>
        <v>8</v>
      </c>
      <c r="C192" s="14" t="str">
        <f t="shared" si="34"/>
        <v>86</v>
      </c>
      <c r="D192" s="14" t="str">
        <f t="shared" si="35"/>
        <v>860</v>
      </c>
      <c r="E192" s="23" t="s">
        <v>362</v>
      </c>
      <c r="F192" s="24">
        <v>0</v>
      </c>
      <c r="G192" s="24">
        <v>0</v>
      </c>
      <c r="H192" s="24">
        <v>0</v>
      </c>
      <c r="I192" s="24">
        <v>736.23</v>
      </c>
      <c r="J192" s="18" t="str">
        <f t="shared" si="32"/>
        <v xml:space="preserve"> </v>
      </c>
      <c r="K192" s="24">
        <v>736.23</v>
      </c>
      <c r="L192" s="24">
        <v>0</v>
      </c>
      <c r="M192" s="24">
        <v>736.23</v>
      </c>
      <c r="N192" s="18">
        <f t="shared" si="23"/>
        <v>1</v>
      </c>
      <c r="O192" s="24">
        <v>0</v>
      </c>
      <c r="P192" s="19">
        <f t="shared" si="24"/>
        <v>736.23</v>
      </c>
    </row>
    <row r="193" spans="1:16" x14ac:dyDescent="0.3">
      <c r="A193" s="22" t="s">
        <v>390</v>
      </c>
      <c r="B193" s="14" t="str">
        <f t="shared" si="33"/>
        <v>8</v>
      </c>
      <c r="C193" s="14" t="str">
        <f t="shared" si="34"/>
        <v>87</v>
      </c>
      <c r="D193" s="14" t="str">
        <f t="shared" si="35"/>
        <v>870</v>
      </c>
      <c r="E193" s="23" t="s">
        <v>391</v>
      </c>
      <c r="F193" s="24">
        <v>0</v>
      </c>
      <c r="G193" s="24">
        <v>21714976.579999998</v>
      </c>
      <c r="H193" s="24">
        <v>21714976.579999998</v>
      </c>
      <c r="I193" s="24">
        <v>0</v>
      </c>
      <c r="J193" s="18">
        <f t="shared" si="32"/>
        <v>0</v>
      </c>
      <c r="K193" s="24">
        <v>0</v>
      </c>
      <c r="L193" s="24">
        <v>0</v>
      </c>
      <c r="M193" s="24">
        <v>0</v>
      </c>
      <c r="N193" s="18" t="str">
        <f t="shared" si="23"/>
        <v xml:space="preserve"> </v>
      </c>
      <c r="O193" s="24">
        <v>0</v>
      </c>
      <c r="P193" s="19">
        <f t="shared" si="24"/>
        <v>-21714976.579999998</v>
      </c>
    </row>
    <row r="194" spans="1:16" s="17" customFormat="1" x14ac:dyDescent="0.3">
      <c r="A194" s="22" t="s">
        <v>392</v>
      </c>
      <c r="B194" s="14" t="str">
        <f t="shared" si="33"/>
        <v>8</v>
      </c>
      <c r="C194" s="14" t="str">
        <f t="shared" si="34"/>
        <v>87</v>
      </c>
      <c r="D194" s="14" t="str">
        <f t="shared" si="35"/>
        <v>870</v>
      </c>
      <c r="E194" s="23" t="s">
        <v>393</v>
      </c>
      <c r="F194" s="24">
        <v>0</v>
      </c>
      <c r="G194" s="24">
        <v>2161195.83</v>
      </c>
      <c r="H194" s="24">
        <v>2161195.83</v>
      </c>
      <c r="I194" s="24">
        <v>0</v>
      </c>
      <c r="J194" s="18">
        <f t="shared" si="32"/>
        <v>0</v>
      </c>
      <c r="K194" s="24">
        <v>0</v>
      </c>
      <c r="L194" s="24">
        <v>0</v>
      </c>
      <c r="M194" s="24">
        <v>0</v>
      </c>
      <c r="N194" s="18" t="str">
        <f t="shared" si="23"/>
        <v xml:space="preserve"> </v>
      </c>
      <c r="O194" s="24">
        <v>0</v>
      </c>
      <c r="P194" s="19">
        <f t="shared" si="24"/>
        <v>-2161195.83</v>
      </c>
    </row>
    <row r="195" spans="1:16" x14ac:dyDescent="0.3">
      <c r="A195" s="22" t="s">
        <v>223</v>
      </c>
      <c r="B195" s="14" t="str">
        <f t="shared" si="33"/>
        <v>9</v>
      </c>
      <c r="C195" s="14" t="str">
        <f t="shared" si="34"/>
        <v>91</v>
      </c>
      <c r="D195" s="14" t="str">
        <f t="shared" si="35"/>
        <v>913</v>
      </c>
      <c r="E195" s="23" t="s">
        <v>224</v>
      </c>
      <c r="F195" s="24">
        <v>20280000</v>
      </c>
      <c r="G195" s="24">
        <v>0</v>
      </c>
      <c r="H195" s="24">
        <v>20280000</v>
      </c>
      <c r="I195" s="24">
        <v>0</v>
      </c>
      <c r="J195" s="18">
        <f t="shared" si="32"/>
        <v>0</v>
      </c>
      <c r="K195" s="24">
        <v>0</v>
      </c>
      <c r="L195" s="24">
        <v>0</v>
      </c>
      <c r="M195" s="24">
        <v>0</v>
      </c>
      <c r="N195" s="18" t="str">
        <f t="shared" si="23"/>
        <v xml:space="preserve"> </v>
      </c>
      <c r="O195" s="24">
        <v>0</v>
      </c>
      <c r="P195" s="19">
        <f t="shared" si="24"/>
        <v>-20280000</v>
      </c>
    </row>
    <row r="196" spans="1:16" s="17" customFormat="1" x14ac:dyDescent="0.3">
      <c r="A196" s="4"/>
      <c r="B196" s="4"/>
      <c r="C196" s="4"/>
      <c r="D196" s="4"/>
      <c r="E196" s="4" t="s">
        <v>212</v>
      </c>
      <c r="F196" s="20">
        <f>SUBTOTAL(9,F185:F195)</f>
        <v>21600000</v>
      </c>
      <c r="G196" s="20">
        <f>SUBTOTAL(9,G185:G195)</f>
        <v>23876172.409999996</v>
      </c>
      <c r="H196" s="20">
        <f>SUBTOTAL(9,H185:H195)</f>
        <v>45476172.409999996</v>
      </c>
      <c r="I196" s="20">
        <f>SUBTOTAL(9,I185:I195)</f>
        <v>479372.53</v>
      </c>
      <c r="J196" s="21">
        <f t="shared" ref="J196" si="36">I196/H196</f>
        <v>1.0541180240019238E-2</v>
      </c>
      <c r="K196" s="20">
        <f>SUBTOTAL(9,K185:K195)</f>
        <v>440528.61000000004</v>
      </c>
      <c r="L196" s="20">
        <f>SUBTOTAL(9,L185:L195)</f>
        <v>0</v>
      </c>
      <c r="M196" s="20">
        <f>SUBTOTAL(9,M185:M195)</f>
        <v>440528.61000000004</v>
      </c>
      <c r="N196" s="21">
        <f t="shared" ref="N196" si="37">M196/I196</f>
        <v>0.91896924089496745</v>
      </c>
      <c r="O196" s="20">
        <f>SUBTOTAL(9,O185:O195)</f>
        <v>38843.920000000006</v>
      </c>
      <c r="P196" s="20">
        <f>SUBTOTAL(9,P185:P195)</f>
        <v>-44996799.879999995</v>
      </c>
    </row>
    <row r="198" spans="1:16" s="17" customFormat="1" x14ac:dyDescent="0.3">
      <c r="E198" s="17" t="s">
        <v>213</v>
      </c>
      <c r="F198" s="20">
        <f>F196+F183+F163</f>
        <v>285866990</v>
      </c>
      <c r="G198" s="20">
        <f>G196+G183+G163</f>
        <v>24178950.989999995</v>
      </c>
      <c r="H198" s="20">
        <f>H196+H183+H163</f>
        <v>310045940.99000001</v>
      </c>
      <c r="I198" s="20">
        <f>I196+I183+I163</f>
        <v>153891637.51000008</v>
      </c>
      <c r="J198" s="21">
        <f t="shared" ref="J198" si="38">I198/H198</f>
        <v>0.49635107951619206</v>
      </c>
      <c r="K198" s="20">
        <f>K196+K183+K163</f>
        <v>73096063.639999986</v>
      </c>
      <c r="L198" s="20">
        <f>L196+L183+L163</f>
        <v>1627772.41</v>
      </c>
      <c r="M198" s="20">
        <f>M196+M183+M163</f>
        <v>71468291.229999989</v>
      </c>
      <c r="N198" s="21">
        <f t="shared" ref="N198" si="39">M198/I198</f>
        <v>0.46440659405782125</v>
      </c>
      <c r="O198" s="20">
        <f>O196+O183+O163</f>
        <v>82423346.280000031</v>
      </c>
      <c r="P198" s="20">
        <f>P196+P183+P163</f>
        <v>-156154303.47999999</v>
      </c>
    </row>
  </sheetData>
  <autoFilter ref="A5:P193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2º TRIMESTRE</vt:lpstr>
      <vt:lpstr>'EJECUCIÓN INGRESOS 2º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2019-04-04T11:51:09Z</cp:lastPrinted>
  <dcterms:created xsi:type="dcterms:W3CDTF">2016-04-19T12:01:28Z</dcterms:created>
  <dcterms:modified xsi:type="dcterms:W3CDTF">2019-07-02T10:46:32Z</dcterms:modified>
</cp:coreProperties>
</file>