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TERVENCION\ESTADOS EJECUCION\2019\TERCER TRIMESTRE\AYTO\"/>
    </mc:Choice>
  </mc:AlternateContent>
  <bookViews>
    <workbookView xWindow="0" yWindow="30" windowWidth="7490" windowHeight="4140"/>
  </bookViews>
  <sheets>
    <sheet name="EJECUCIÓN INGRESOS 3º TRIMESTRE" sheetId="1" r:id="rId1"/>
  </sheets>
  <definedNames>
    <definedName name="_xlnm._FilterDatabase" localSheetId="0" hidden="1">'EJECUCIÓN INGRESOS 3º TRIMESTRE'!$A$5:$P$206</definedName>
    <definedName name="_xlnm.Print_Titles" localSheetId="0">'EJECUCIÓN INGRESOS 3º TRIMESTRE'!$1:$5</definedName>
  </definedNames>
  <calcPr calcId="162913"/>
</workbook>
</file>

<file path=xl/calcChain.xml><?xml version="1.0" encoding="utf-8"?>
<calcChain xmlns="http://schemas.openxmlformats.org/spreadsheetml/2006/main">
  <c r="J178" i="1" l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B165" i="1"/>
  <c r="C165" i="1"/>
  <c r="D165" i="1"/>
  <c r="B166" i="1"/>
  <c r="C166" i="1"/>
  <c r="D166" i="1"/>
  <c r="B167" i="1"/>
  <c r="C167" i="1"/>
  <c r="D167" i="1"/>
  <c r="B168" i="1"/>
  <c r="C168" i="1"/>
  <c r="D168" i="1"/>
  <c r="B169" i="1"/>
  <c r="C169" i="1"/>
  <c r="D169" i="1"/>
  <c r="B170" i="1"/>
  <c r="C170" i="1"/>
  <c r="D170" i="1"/>
  <c r="B171" i="1"/>
  <c r="C171" i="1"/>
  <c r="D171" i="1"/>
  <c r="P199" i="1" l="1"/>
  <c r="P200" i="1"/>
  <c r="P201" i="1"/>
  <c r="P202" i="1"/>
  <c r="P203" i="1"/>
  <c r="P204" i="1"/>
  <c r="P205" i="1"/>
  <c r="P206" i="1"/>
  <c r="P207" i="1"/>
  <c r="P208" i="1"/>
  <c r="N199" i="1"/>
  <c r="N200" i="1"/>
  <c r="N201" i="1"/>
  <c r="N202" i="1"/>
  <c r="N203" i="1"/>
  <c r="N204" i="1"/>
  <c r="N205" i="1"/>
  <c r="N206" i="1"/>
  <c r="N207" i="1"/>
  <c r="N208" i="1"/>
  <c r="J199" i="1"/>
  <c r="J200" i="1"/>
  <c r="J201" i="1"/>
  <c r="J202" i="1"/>
  <c r="J203" i="1"/>
  <c r="J204" i="1"/>
  <c r="J205" i="1"/>
  <c r="J206" i="1"/>
  <c r="J207" i="1"/>
  <c r="J208" i="1"/>
  <c r="B199" i="1"/>
  <c r="C199" i="1"/>
  <c r="D199" i="1"/>
  <c r="B200" i="1"/>
  <c r="C200" i="1"/>
  <c r="D200" i="1"/>
  <c r="B201" i="1"/>
  <c r="C201" i="1"/>
  <c r="D201" i="1"/>
  <c r="B202" i="1"/>
  <c r="C202" i="1"/>
  <c r="D202" i="1"/>
  <c r="B203" i="1"/>
  <c r="C203" i="1"/>
  <c r="D203" i="1"/>
  <c r="B204" i="1"/>
  <c r="C204" i="1"/>
  <c r="D204" i="1"/>
  <c r="B205" i="1"/>
  <c r="C205" i="1"/>
  <c r="D205" i="1"/>
  <c r="B206" i="1"/>
  <c r="C206" i="1"/>
  <c r="D206" i="1"/>
  <c r="B207" i="1"/>
  <c r="C207" i="1"/>
  <c r="D207" i="1"/>
  <c r="B208" i="1"/>
  <c r="C208" i="1"/>
  <c r="D20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B186" i="1"/>
  <c r="C186" i="1"/>
  <c r="D186" i="1"/>
  <c r="B187" i="1"/>
  <c r="C187" i="1"/>
  <c r="D187" i="1"/>
  <c r="B188" i="1"/>
  <c r="C188" i="1"/>
  <c r="D188" i="1"/>
  <c r="B189" i="1"/>
  <c r="C189" i="1"/>
  <c r="D189" i="1"/>
  <c r="B190" i="1"/>
  <c r="C190" i="1"/>
  <c r="D190" i="1"/>
  <c r="B191" i="1"/>
  <c r="C191" i="1"/>
  <c r="D191" i="1"/>
  <c r="B192" i="1"/>
  <c r="C192" i="1"/>
  <c r="D192" i="1"/>
  <c r="B193" i="1"/>
  <c r="C193" i="1"/>
  <c r="D193" i="1"/>
  <c r="B194" i="1"/>
  <c r="C194" i="1"/>
  <c r="D194" i="1"/>
  <c r="B195" i="1"/>
  <c r="C195" i="1"/>
  <c r="D195" i="1"/>
  <c r="F176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72" i="1"/>
  <c r="C172" i="1"/>
  <c r="D172" i="1"/>
  <c r="B173" i="1"/>
  <c r="C173" i="1"/>
  <c r="D173" i="1"/>
  <c r="B174" i="1"/>
  <c r="C174" i="1"/>
  <c r="D174" i="1"/>
  <c r="B175" i="1"/>
  <c r="C175" i="1"/>
  <c r="D175" i="1"/>
  <c r="J6" i="1" l="1"/>
  <c r="B179" i="1" l="1"/>
  <c r="C179" i="1"/>
  <c r="D179" i="1"/>
  <c r="O176" i="1" l="1"/>
  <c r="M176" i="1"/>
  <c r="L176" i="1"/>
  <c r="K176" i="1"/>
  <c r="I176" i="1"/>
  <c r="H176" i="1"/>
  <c r="G176" i="1"/>
  <c r="N176" i="1" l="1"/>
  <c r="J176" i="1"/>
  <c r="N198" i="1" l="1"/>
  <c r="N178" i="1"/>
  <c r="N6" i="1"/>
  <c r="J198" i="1"/>
  <c r="O209" i="1"/>
  <c r="M209" i="1"/>
  <c r="L209" i="1"/>
  <c r="K209" i="1"/>
  <c r="I209" i="1"/>
  <c r="H209" i="1"/>
  <c r="G209" i="1"/>
  <c r="F209" i="1"/>
  <c r="O196" i="1"/>
  <c r="M196" i="1"/>
  <c r="L196" i="1"/>
  <c r="K196" i="1"/>
  <c r="G196" i="1"/>
  <c r="H196" i="1"/>
  <c r="I196" i="1"/>
  <c r="F196" i="1"/>
  <c r="P178" i="1"/>
  <c r="P198" i="1"/>
  <c r="B7" i="1"/>
  <c r="C7" i="1"/>
  <c r="D7" i="1"/>
  <c r="B178" i="1"/>
  <c r="C178" i="1"/>
  <c r="D178" i="1"/>
  <c r="B198" i="1"/>
  <c r="C198" i="1"/>
  <c r="D198" i="1"/>
  <c r="D6" i="1"/>
  <c r="C6" i="1"/>
  <c r="B6" i="1"/>
  <c r="F211" i="1" l="1"/>
  <c r="I211" i="1"/>
  <c r="K211" i="1"/>
  <c r="O211" i="1"/>
  <c r="G211" i="1"/>
  <c r="L211" i="1"/>
  <c r="H211" i="1"/>
  <c r="M211" i="1"/>
  <c r="N196" i="1"/>
  <c r="P209" i="1"/>
  <c r="P196" i="1"/>
  <c r="N209" i="1"/>
  <c r="J196" i="1"/>
  <c r="J209" i="1"/>
  <c r="P6" i="1"/>
  <c r="P176" i="1" s="1"/>
  <c r="J211" i="1" l="1"/>
  <c r="P211" i="1"/>
  <c r="N211" i="1"/>
</calcChain>
</file>

<file path=xl/sharedStrings.xml><?xml version="1.0" encoding="utf-8"?>
<sst xmlns="http://schemas.openxmlformats.org/spreadsheetml/2006/main" count="421" uniqueCount="419">
  <si>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</si>
  <si>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</si>
  <si>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</si>
  <si>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</si>
  <si>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</si>
  <si>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</si>
  <si>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</si>
  <si>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</si>
  <si>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</si>
  <si>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</si>
  <si>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</si>
  <si>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</si>
  <si>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</si>
  <si>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</si>
  <si>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</si>
  <si>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</si>
  <si>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</si>
  <si>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</si>
  <si>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</si>
  <si>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</si>
  <si>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</si>
  <si>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</si>
  <si>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</si>
  <si>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</si>
  <si>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</si>
  <si>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</si>
  <si>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</si>
  <si>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</si>
  <si>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</si>
  <si>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</si>
  <si>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</si>
  <si>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</si>
  <si>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</si>
  <si>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</si>
  <si>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</si>
  <si>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</si>
  <si>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</si>
  <si>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</si>
  <si>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</si>
  <si>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</si>
  <si>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</si>
  <si>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</si>
  <si>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</si>
  <si>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</si>
  <si>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</si>
  <si>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</si>
  <si>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</si>
  <si>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</si>
  <si>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</si>
  <si>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</si>
  <si>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</si>
  <si>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</si>
  <si>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</si>
  <si>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</si>
  <si>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</si>
  <si>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</si>
  <si>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</si>
  <si>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</si>
  <si>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</si>
  <si>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</si>
  <si>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</si>
  <si>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</si>
  <si>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</si>
  <si>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</si>
  <si>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</si>
  <si>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</si>
  <si>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</si>
  <si>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</si>
  <si>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</si>
  <si>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</si>
  <si>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</si>
  <si>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</si>
  <si>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</si>
  <si>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</si>
  <si>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</si>
  <si>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</si>
  <si>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</si>
  <si>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</si>
  <si>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</si>
  <si>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</si>
  <si>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</si>
  <si>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</si>
  <si>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</si>
  <si>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</si>
  <si>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</si>
  <si>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</si>
  <si>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</si>
  <si>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</si>
  <si>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</si>
  <si>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34904</t>
  </si>
  <si>
    <t>ESCENARIOS Y GRADAS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</si>
  <si>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</si>
  <si>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</si>
  <si>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</si>
  <si>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</si>
  <si>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</si>
  <si>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</si>
  <si>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</si>
  <si>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</si>
  <si>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</si>
  <si>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</si>
  <si>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</si>
  <si>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</si>
  <si>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</si>
  <si>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</si>
  <si>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</si>
  <si>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</si>
  <si>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</si>
  <si>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</si>
  <si>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</si>
  <si>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</si>
  <si>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</si>
  <si>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</si>
  <si>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</si>
  <si>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</si>
  <si>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</si>
  <si>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</si>
  <si>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</si>
  <si>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39800</t>
  </si>
  <si>
    <t>Indemnizaciones de seguros de no vida.</t>
  </si>
  <si>
    <t>39900</t>
  </si>
  <si>
    <t>39902</t>
  </si>
  <si>
    <t>Ingresos Centro de Formación</t>
  </si>
  <si>
    <t>39903</t>
  </si>
  <si>
    <t>Recursos eventuales.</t>
  </si>
  <si>
    <t>39906</t>
  </si>
  <si>
    <t>COMPENSACIÓN GASTOS DE NÓMINA</t>
  </si>
  <si>
    <t>39907</t>
  </si>
  <si>
    <t>39908</t>
  </si>
  <si>
    <t>Ingresos del Centro Mpal. de Acústica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</si>
  <si>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</si>
  <si>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</si>
  <si>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</si>
  <si>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</si>
  <si>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</si>
  <si>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</si>
  <si>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</si>
  <si>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</si>
  <si>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</si>
  <si>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</si>
  <si>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</si>
  <si>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</si>
  <si>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JUNTA C-L: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</si>
  <si>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</si>
  <si>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</si>
  <si>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</si>
  <si>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</si>
  <si>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</si>
  <si>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</si>
  <si>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</si>
  <si>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</si>
  <si>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</si>
  <si>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</si>
  <si>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</si>
  <si>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</si>
  <si>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</si>
  <si>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Subvención 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</si>
  <si>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</si>
  <si>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</si>
  <si>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</si>
  <si>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</si>
  <si>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</si>
  <si>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</si>
  <si>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</si>
  <si>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</si>
  <si>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</si>
  <si>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45085</t>
  </si>
  <si>
    <t>Plan de Formación Continua</t>
  </si>
  <si>
    <t>45088</t>
  </si>
  <si>
    <t>46100</t>
  </si>
  <si>
    <t>Aportación de la Diputación Provincial</t>
  </si>
  <si>
    <t>47002</t>
  </si>
  <si>
    <t>EUROPAC: Convenio servicio comedor social</t>
  </si>
  <si>
    <t>49012</t>
  </si>
  <si>
    <t>49706</t>
  </si>
  <si>
    <t>52000</t>
  </si>
  <si>
    <t>Intereses de cuentas corrientes</t>
  </si>
  <si>
    <t>53400</t>
  </si>
  <si>
    <t>De soc y entidades dependientes de las entidades locales.</t>
  </si>
  <si>
    <t>54100</t>
  </si>
  <si>
    <t>54101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</si>
  <si>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</si>
  <si>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</si>
  <si>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</si>
  <si>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</si>
  <si>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</si>
  <si>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</si>
  <si>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</si>
  <si>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</si>
  <si>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</si>
  <si>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</si>
  <si>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</si>
  <si>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</si>
  <si>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</si>
  <si>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</si>
  <si>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</si>
  <si>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</si>
  <si>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</si>
  <si>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</si>
  <si>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</si>
  <si>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</si>
  <si>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</si>
  <si>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</si>
  <si>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</si>
  <si>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</si>
  <si>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</si>
  <si>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</si>
  <si>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45086</t>
  </si>
  <si>
    <t>79702</t>
  </si>
  <si>
    <t>79700</t>
  </si>
  <si>
    <t>Total operaciones corrientes</t>
  </si>
  <si>
    <t>Total operaciones de capital</t>
  </si>
  <si>
    <t>Total operaciones financieras</t>
  </si>
  <si>
    <t>TOTALES</t>
  </si>
  <si>
    <t>Junta CyL: Apoyo a familias</t>
  </si>
  <si>
    <t>45131</t>
  </si>
  <si>
    <t>ERASMUS PLUS: programa CARESS</t>
  </si>
  <si>
    <t>49707</t>
  </si>
  <si>
    <t>Proyecto REMOURBAN</t>
  </si>
  <si>
    <t>49708</t>
  </si>
  <si>
    <t>Proyecto IN LIFE</t>
  </si>
  <si>
    <t>49709</t>
  </si>
  <si>
    <t>FONDOS EUROPEOS PROY.COMMONENERGY (APORT.CONSORCIO VAL)</t>
  </si>
  <si>
    <t>91300</t>
  </si>
  <si>
    <t>Préstam recibidos a l/p de entes de fuera del sector público</t>
  </si>
  <si>
    <t>34906</t>
  </si>
  <si>
    <t>39102</t>
  </si>
  <si>
    <t>39103</t>
  </si>
  <si>
    <t>39104</t>
  </si>
  <si>
    <t>39105</t>
  </si>
  <si>
    <t>39901</t>
  </si>
  <si>
    <t>39910</t>
  </si>
  <si>
    <t>45089</t>
  </si>
  <si>
    <t>45132</t>
  </si>
  <si>
    <t>45133</t>
  </si>
  <si>
    <t>45134</t>
  </si>
  <si>
    <t>45136</t>
  </si>
  <si>
    <t>45137</t>
  </si>
  <si>
    <t>53700</t>
  </si>
  <si>
    <t>68000</t>
  </si>
  <si>
    <t>REINTEGRO EJERCICIOS CERRADOS</t>
  </si>
  <si>
    <t>79703</t>
  </si>
  <si>
    <t>Tasa por ejecuc. excavac.y obras en dominio público mpal.</t>
  </si>
  <si>
    <t>Subvención Junta Castilla y León: Centros de Personas Mayore</t>
  </si>
  <si>
    <t>Aportación Junta CyL: Fondo participación tributos Comunidad</t>
  </si>
  <si>
    <t>ECYL - Programa mixto Valladolid Cuida Duplo</t>
  </si>
  <si>
    <t>ECYL - Programa mixto promoción turística local</t>
  </si>
  <si>
    <t>ECYL - Programa mixto Barrio España II Duplo</t>
  </si>
  <si>
    <t>49703</t>
  </si>
  <si>
    <t>Proyecto URBAN GREEN UP</t>
  </si>
  <si>
    <t>59900</t>
  </si>
  <si>
    <t>Otros ingresos patrimoniales.</t>
  </si>
  <si>
    <t>79708</t>
  </si>
  <si>
    <t>Proyecto INLIFE</t>
  </si>
  <si>
    <t>83090</t>
  </si>
  <si>
    <t>Reintegros del Plan Parcial Industrial Jalón</t>
  </si>
  <si>
    <t>42091</t>
  </si>
  <si>
    <t>45080</t>
  </si>
  <si>
    <t>45104</t>
  </si>
  <si>
    <t>ECYL: programa mixto F. y E. Rehab. espacios naturales</t>
  </si>
  <si>
    <t>45105</t>
  </si>
  <si>
    <t>ECYL: programa mixto: F.y E. Pintura</t>
  </si>
  <si>
    <t>45106</t>
  </si>
  <si>
    <t>ECYL: programa mixto: F. y E. Viveros y jardines</t>
  </si>
  <si>
    <t>45107</t>
  </si>
  <si>
    <t>ECYL: programa mixto: Carpintería y mueble</t>
  </si>
  <si>
    <t>45108</t>
  </si>
  <si>
    <t>ECYL: programa mixto F. y E. Atención sociosanitaria</t>
  </si>
  <si>
    <t>45109</t>
  </si>
  <si>
    <t>ECYL: programa mixto F. y E. Turismo</t>
  </si>
  <si>
    <t>45111</t>
  </si>
  <si>
    <t>ECYL: Curso fod: ""trabajos de carpintería y mueble""</t>
  </si>
  <si>
    <t>45112</t>
  </si>
  <si>
    <t>ECYL: Servicios a la comunidad</t>
  </si>
  <si>
    <t>45113</t>
  </si>
  <si>
    <t>ECYL: Prog. mixto f y e: ""pintura""</t>
  </si>
  <si>
    <t>45114</t>
  </si>
  <si>
    <t>Subvención ECYL E.T. Jardines</t>
  </si>
  <si>
    <t>45115</t>
  </si>
  <si>
    <t>Subvención ECYL E.T. reformas y edificaciones</t>
  </si>
  <si>
    <t>45116</t>
  </si>
  <si>
    <t>Subvención ECYL T.E. Atención sociosanitaria</t>
  </si>
  <si>
    <t>45117</t>
  </si>
  <si>
    <t>Subvención ECYL T.E. Valladolid Solar</t>
  </si>
  <si>
    <t>45118</t>
  </si>
  <si>
    <t>Subvención ECYL: programa DUAL atención sociosanitaria DUPLO</t>
  </si>
  <si>
    <t>45125</t>
  </si>
  <si>
    <t>ECYL.- CONTRAT.DESEMPLEADOS MAYORES DE 55 AÑOS</t>
  </si>
  <si>
    <t>45126</t>
  </si>
  <si>
    <t>45128</t>
  </si>
  <si>
    <t>ECYL.- CONTRAT.DESEMPLEADOS (VENTEL 2014)</t>
  </si>
  <si>
    <t>45129</t>
  </si>
  <si>
    <t>45130</t>
  </si>
  <si>
    <t>45138</t>
  </si>
  <si>
    <t>45139</t>
  </si>
  <si>
    <t>45140</t>
  </si>
  <si>
    <t>46300</t>
  </si>
  <si>
    <t>46607</t>
  </si>
  <si>
    <t>FEMP.- PROGRAMA EDUCACIÓN SALUD</t>
  </si>
  <si>
    <t>49013</t>
  </si>
  <si>
    <t>PROYECTO CAMPUS 21 (FONDOS EUROPEOS)</t>
  </si>
  <si>
    <t>49700</t>
  </si>
  <si>
    <t>STORM CLOUD.- NUBE CIBERNÉTICA</t>
  </si>
  <si>
    <t>49704</t>
  </si>
  <si>
    <t>PROYECTO MOVBIO</t>
  </si>
  <si>
    <t>49705</t>
  </si>
  <si>
    <t>52010</t>
  </si>
  <si>
    <t>RENDIMIENTOS FINANCIEROS SECTOR 16 LOS SANTOS PILARICA</t>
  </si>
  <si>
    <t>60303</t>
  </si>
  <si>
    <t>PPS. SECTOR 16 SANTOS PILARICA</t>
  </si>
  <si>
    <t>60900</t>
  </si>
  <si>
    <t>Otros terrenos.</t>
  </si>
  <si>
    <t>72005</t>
  </si>
  <si>
    <t>Mº de Fomento: Convenio ARU 29 de Octubre</t>
  </si>
  <si>
    <t>72006</t>
  </si>
  <si>
    <t>75062</t>
  </si>
  <si>
    <t>Junta CyL: Convenio ARU 29 de Octubre</t>
  </si>
  <si>
    <t>75081</t>
  </si>
  <si>
    <t>75086</t>
  </si>
  <si>
    <t>76700</t>
  </si>
  <si>
    <t>INGRESOS POR LIQUIDACIÓN CONSORCIO MERCADO DEL VAL</t>
  </si>
  <si>
    <t>42093</t>
  </si>
  <si>
    <t>Tasa por la prestación servicio centro de protección animal</t>
  </si>
  <si>
    <t>REPARACION ACERAS CON ASFALTO FUNDIDO</t>
  </si>
  <si>
    <t>Multas por infracción ordenanza convivencia</t>
  </si>
  <si>
    <t>Multas por infracciones ordenanza salud y consumo</t>
  </si>
  <si>
    <t>Multas por infracciones ordenanza urbanística</t>
  </si>
  <si>
    <t>MULTAS INFRACCION ORDENANZA DE TAXIS</t>
  </si>
  <si>
    <t>Multas por infracciones ordenanza de ruidos</t>
  </si>
  <si>
    <t>Otros ingresos diversos.</t>
  </si>
  <si>
    <t>Costas de procedimientos judiciales</t>
  </si>
  <si>
    <t>Compensación gastos luz de la Cupula del Milenio</t>
  </si>
  <si>
    <t>Ingresos por publicidad en pantallas</t>
  </si>
  <si>
    <t>Mº Interior: Programa de ocio alternativo Vallanoche</t>
  </si>
  <si>
    <t>M.º SANIDAD, CONSUMO Y B.SOCIAL.- JTAS. ARBITRALES CONSUMO</t>
  </si>
  <si>
    <t>JUNTA CYL.- ADECUAC.PUNTOS LIMPIOS A NUEVA NORMATIVA RAEES</t>
  </si>
  <si>
    <t>Junta CyL: Participación tributos comunidad (incondicionada)</t>
  </si>
  <si>
    <t>Junta CyL: Centro integrado, estancias temporales</t>
  </si>
  <si>
    <t>Junta CYL: programa EASY-PACT</t>
  </si>
  <si>
    <t>SUBV.JCYL. PROGRAMAS EDUCACION AMBIENTAL</t>
  </si>
  <si>
    <t>ECYL.- CONTRAT.PERCEPTORES R.G. MAYORES 55 AÑOS</t>
  </si>
  <si>
    <t>ECYL. CONTRAT.PERCEPT.RENTA GARANTIZADA DE CIUDADANIA</t>
  </si>
  <si>
    <t>ECYL. SUBV.CONTRATACION AGENTES DE IGUALDAD</t>
  </si>
  <si>
    <t>ECYL- curso plan FOD</t>
  </si>
  <si>
    <t>SUBV.ECYL. EMPLEO JOVEN (JOVEL)</t>
  </si>
  <si>
    <t>SUBV.ECYL. PROGRAMA MIXTO F.E.ESPACIOS NATURALES</t>
  </si>
  <si>
    <t>ECYL - Programa mixto Valladolid  Ciudad II Duplo 2018-2019</t>
  </si>
  <si>
    <t>ECYL - Programa mixto promoción turística local 2018-2019</t>
  </si>
  <si>
    <t>ECYL - Programa mixto pintura decorativa 2018-2020</t>
  </si>
  <si>
    <t>MANCOMUNIDAD MUNICIPAL TIERRAS DE VALLADOLID</t>
  </si>
  <si>
    <t>FEDER.- Proyecto CENCYL</t>
  </si>
  <si>
    <t>COMMONENERGY</t>
  </si>
  <si>
    <t>Proyecto TT BIGA DATA</t>
  </si>
  <si>
    <t>Dividendos y participación beneficios de empresas privadas</t>
  </si>
  <si>
    <t>Arrendamiento Cupula del Milenio</t>
  </si>
  <si>
    <t>55001</t>
  </si>
  <si>
    <t>Canon del agua y alcantarillado</t>
  </si>
  <si>
    <t>MINISTERIO FOMENTO REHABILITAC.VIVIENDAS CALLE ZORZAL</t>
  </si>
  <si>
    <t>SUBV.INFRAESTRUC.OUNTOS RECARGO VEHICULOS ELECTRICOS</t>
  </si>
  <si>
    <t>SUBV.JCYL. REHABILITACION VIVIENDAS CALLE ZORZAL</t>
  </si>
  <si>
    <t>R2 CITIES (REHABILITACION BARRIO CUATRO DE MARZO)</t>
  </si>
  <si>
    <t>86000</t>
  </si>
  <si>
    <t>Enajenación de acciones y participaciones de fuera del secto</t>
  </si>
  <si>
    <t>39610</t>
  </si>
  <si>
    <t>Cuotas de urbanización.</t>
  </si>
  <si>
    <t>39904</t>
  </si>
  <si>
    <t>Derechos de exámen</t>
  </si>
  <si>
    <t>42092</t>
  </si>
  <si>
    <t>SUBV.M.º IGUALDAD CONTRA LA VIOLENCIA DE GÉNERO</t>
  </si>
  <si>
    <t>45141</t>
  </si>
  <si>
    <t>ECYL.- PROGRAMA MIXMO PARQUES Y JARDINES 2019</t>
  </si>
  <si>
    <t>45142</t>
  </si>
  <si>
    <t>ORDEN PRE/426/2019 FCL - EMPLEO (ECYL) PER-478-19</t>
  </si>
  <si>
    <t>45143</t>
  </si>
  <si>
    <t>EXCYL. CONTR.TEMP.PERCP.RENTA GARANTIZ. CIUDAD. PER-479-19</t>
  </si>
  <si>
    <t>45144</t>
  </si>
  <si>
    <t>JOVECYL.-CONTRAT.TEMP.DESEMPL.MENORES DE 35 AÑOS. PER-480-19</t>
  </si>
  <si>
    <t>45145</t>
  </si>
  <si>
    <t>EXCYL35.- CONTRAT.TEMP.PERCEP.RENTA GARANT.MENORES DE 35 AÑO</t>
  </si>
  <si>
    <t>46301</t>
  </si>
  <si>
    <t>APORT. FUNCIONES INTERVENTOR MANCOMUNIDAD TIERRAS DE VALLAD.</t>
  </si>
  <si>
    <t>49014</t>
  </si>
  <si>
    <t>PROYECTO PE4TRANS</t>
  </si>
  <si>
    <t>ARRENDAMIENTO DE FINCAS URBANAS</t>
  </si>
  <si>
    <t>60304</t>
  </si>
  <si>
    <t>OTROS INGRESOS PATRIMONIO PÚBLICO DEL SUELO</t>
  </si>
  <si>
    <t>68001</t>
  </si>
  <si>
    <t>REINTEGRO EJERCICIOS CERRADOS, SECTOR 44 INDUST.JALÓN</t>
  </si>
  <si>
    <t>75087</t>
  </si>
  <si>
    <t>JCYL.- FOMENTO MANCOMUNIDADES MUNICIPALES</t>
  </si>
  <si>
    <t>87000</t>
  </si>
  <si>
    <t>Para gastos generales.</t>
  </si>
  <si>
    <t>87010</t>
  </si>
  <si>
    <t>Para gastos con financiación afectada.</t>
  </si>
  <si>
    <t>34907</t>
  </si>
  <si>
    <t>PRECIO PÚBLICO AYUDAS A DOMICILIO</t>
  </si>
  <si>
    <t>34908</t>
  </si>
  <si>
    <t>PRECIOS PÚBLICOS ESTANCIAS DIURNAS</t>
  </si>
  <si>
    <t>34909</t>
  </si>
  <si>
    <t>PRECIOS PÚBLICOS ENVEJECIMIENTO ACTIVO</t>
  </si>
  <si>
    <t>42094</t>
  </si>
  <si>
    <t>DELEG.GOBIERNO CYL.- CONFECCIÓN PAPELETAS ELECTORALES</t>
  </si>
  <si>
    <t>42191</t>
  </si>
  <si>
    <t>INE.- ACTUALIZACIÓN CENSO ELECTORAL</t>
  </si>
  <si>
    <t>45034</t>
  </si>
  <si>
    <t>JCYL.- IGUALDAD DE OPORTUNIDADES</t>
  </si>
  <si>
    <t>45087</t>
  </si>
  <si>
    <t>45146</t>
  </si>
  <si>
    <t>MAYEL DESEMPLEADOS MAYORES DE 55 AÑOS</t>
  </si>
  <si>
    <t>45147</t>
  </si>
  <si>
    <t>EXCYL55, PERCEPTORES RENTA DE CIUDADANÍA MAYORES DE 55 AÑOS</t>
  </si>
  <si>
    <t>45148</t>
  </si>
  <si>
    <t>ECYL.- AIO (AGENTES IGUALDAD DE OPORTUNIDADES)</t>
  </si>
  <si>
    <t>45149</t>
  </si>
  <si>
    <t>PROGR.MIXTO F.Y EMPLEO 2019-2020 VALLADOLID CUIDA III</t>
  </si>
  <si>
    <t>45150</t>
  </si>
  <si>
    <t>PROGR.MIXTO F.Y EMPLEO 2019-2020 TURISMO VALLADOLID</t>
  </si>
  <si>
    <t>45151</t>
  </si>
  <si>
    <t>PROGR.MIXTO F. Y EMPLEO 2019-2020 PINTURA DECORATIVA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</si>
</sst>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" fontId="3" fillId="0" borderId="0" xfId="4" applyNumberFormat="1" applyFont="1"/>
    <xf numFmtId="49" fontId="3" fillId="0" borderId="0" xfId="4" applyNumberFormat="1" applyFont="1"/>
    <xf numFmtId="4" fontId="3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Hoja1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1"/>
  <sheetViews>
    <sheetView tabSelected="1" showWhiteSpace="0" view="pageLayout" topLeftCell="A187" zoomScaleNormal="85" workbookViewId="0"/>
  </sheetViews>
  <sheetFormatPr baseColWidth="10" defaultColWidth="11.3984375" defaultRowHeight="13" x14ac:dyDescent="0.3"/>
  <cols>
    <col min="1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8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2019</v>
      </c>
      <c r="G2" s="11"/>
    </row>
    <row r="3" spans="1:16" x14ac:dyDescent="0.3">
      <c r="A3" s="12" t="s">
        <v>203</v>
      </c>
      <c r="B3" s="12"/>
      <c r="C3" s="12"/>
      <c r="D3" s="12"/>
      <c r="F3" s="13">
        <v>43738</v>
      </c>
      <c r="G3" s="14"/>
    </row>
    <row r="5" spans="1:16" s="17" customFormat="1" ht="36" customHeight="1" x14ac:dyDescent="0.3">
      <c r="A5" s="15" t="s">
        <v>2</v>
      </c>
      <c r="B5" s="15" t="s">
        <v>204</v>
      </c>
      <c r="C5" s="15" t="s">
        <v>205</v>
      </c>
      <c r="D5" s="15" t="s">
        <v>206</v>
      </c>
      <c r="E5" s="16" t="s">
        <v>3</v>
      </c>
      <c r="F5" s="16" t="s">
        <v>4</v>
      </c>
      <c r="G5" s="15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</row>
    <row r="6" spans="1:16" x14ac:dyDescent="0.3">
      <c r="A6" s="22" t="s">
        <v>15</v>
      </c>
      <c r="B6" s="14" t="str">
        <f>LEFT(A6,1)</f>
        <v>1</v>
      </c>
      <c r="C6" s="14" t="str">
        <f>LEFT(A6,2)</f>
        <v>10</v>
      </c>
      <c r="D6" s="14" t="str">
        <f>LEFT(A6,3)</f>
        <v>100</v>
      </c>
      <c r="E6" s="23" t="s">
        <v>16</v>
      </c>
      <c r="F6" s="24">
        <v>7205000</v>
      </c>
      <c r="G6" s="24">
        <v>0</v>
      </c>
      <c r="H6" s="24">
        <v>7205000</v>
      </c>
      <c r="I6" s="24">
        <v>5368676.67</v>
      </c>
      <c r="J6" s="18">
        <f>IF(H6=0," ",I6/H6)</f>
        <v>0.74513208466342817</v>
      </c>
      <c r="K6" s="24">
        <v>5399183.79</v>
      </c>
      <c r="L6" s="24">
        <v>34865.279999999999</v>
      </c>
      <c r="M6" s="24">
        <v>5364318.51</v>
      </c>
      <c r="N6" s="18">
        <f>IF(I6=0," ",M6/I6)</f>
        <v>0.99918822453504164</v>
      </c>
      <c r="O6" s="24">
        <v>4358.16</v>
      </c>
      <c r="P6" s="19">
        <f>I6-H6</f>
        <v>-1836323.33</v>
      </c>
    </row>
    <row r="7" spans="1:16" x14ac:dyDescent="0.3">
      <c r="A7" s="22" t="s">
        <v>17</v>
      </c>
      <c r="B7" s="14" t="str">
        <f t="shared" ref="B7:B8" si="0">LEFT(A7,1)</f>
        <v>1</v>
      </c>
      <c r="C7" s="14" t="str">
        <f t="shared" ref="C7:C8" si="1">LEFT(A7,2)</f>
        <v>11</v>
      </c>
      <c r="D7" s="14" t="str">
        <f t="shared" ref="D7:D8" si="2">LEFT(A7,3)</f>
        <v>112</v>
      </c>
      <c r="E7" s="23" t="s">
        <v>18</v>
      </c>
      <c r="F7" s="24">
        <v>370000</v>
      </c>
      <c r="G7" s="24">
        <v>0</v>
      </c>
      <c r="H7" s="24">
        <v>370000</v>
      </c>
      <c r="I7" s="24">
        <v>331792.12</v>
      </c>
      <c r="J7" s="18">
        <f t="shared" ref="J7:J70" si="3">IF(H7=0," ",I7/H7)</f>
        <v>0.89673545945945943</v>
      </c>
      <c r="K7" s="24">
        <v>286241.90000000002</v>
      </c>
      <c r="L7" s="24">
        <v>330.89</v>
      </c>
      <c r="M7" s="24">
        <v>285911.01</v>
      </c>
      <c r="N7" s="18">
        <f t="shared" ref="N7:N70" si="4">IF(I7=0," ",M7/I7)</f>
        <v>0.86171730057965212</v>
      </c>
      <c r="O7" s="24">
        <v>45881.11</v>
      </c>
      <c r="P7" s="19">
        <f t="shared" ref="P7:P70" si="5">I7-H7</f>
        <v>-38207.880000000005</v>
      </c>
    </row>
    <row r="8" spans="1:16" x14ac:dyDescent="0.3">
      <c r="A8" s="22" t="s">
        <v>19</v>
      </c>
      <c r="B8" s="14" t="str">
        <f t="shared" si="0"/>
        <v>1</v>
      </c>
      <c r="C8" s="14" t="str">
        <f t="shared" si="1"/>
        <v>11</v>
      </c>
      <c r="D8" s="14" t="str">
        <f t="shared" si="2"/>
        <v>113</v>
      </c>
      <c r="E8" s="23" t="s">
        <v>20</v>
      </c>
      <c r="F8" s="24">
        <v>70600000</v>
      </c>
      <c r="G8" s="24">
        <v>0</v>
      </c>
      <c r="H8" s="24">
        <v>70600000</v>
      </c>
      <c r="I8" s="24">
        <v>70383961.230000004</v>
      </c>
      <c r="J8" s="18">
        <f t="shared" si="3"/>
        <v>0.99693996076487257</v>
      </c>
      <c r="K8" s="24">
        <v>65328607.759999998</v>
      </c>
      <c r="L8" s="24">
        <v>115924.91</v>
      </c>
      <c r="M8" s="24">
        <v>65212682.850000001</v>
      </c>
      <c r="N8" s="18">
        <f t="shared" si="4"/>
        <v>0.92652760245901267</v>
      </c>
      <c r="O8" s="24">
        <v>5171278.38</v>
      </c>
      <c r="P8" s="19">
        <f t="shared" si="5"/>
        <v>-216038.76999999583</v>
      </c>
    </row>
    <row r="9" spans="1:16" x14ac:dyDescent="0.3">
      <c r="A9" s="22" t="s">
        <v>21</v>
      </c>
      <c r="B9" s="14" t="str">
        <f t="shared" ref="B9:B72" si="6">LEFT(A9,1)</f>
        <v>1</v>
      </c>
      <c r="C9" s="14" t="str">
        <f t="shared" ref="C9:C72" si="7">LEFT(A9,2)</f>
        <v>11</v>
      </c>
      <c r="D9" s="14" t="str">
        <f t="shared" ref="D9:D72" si="8">LEFT(A9,3)</f>
        <v>115</v>
      </c>
      <c r="E9" s="23" t="s">
        <v>22</v>
      </c>
      <c r="F9" s="24">
        <v>17000000</v>
      </c>
      <c r="G9" s="24">
        <v>0</v>
      </c>
      <c r="H9" s="24">
        <v>17000000</v>
      </c>
      <c r="I9" s="24">
        <v>15778065.93</v>
      </c>
      <c r="J9" s="18">
        <f t="shared" si="3"/>
        <v>0.92812152529411762</v>
      </c>
      <c r="K9" s="24">
        <v>14011554.99</v>
      </c>
      <c r="L9" s="24">
        <v>57485.24</v>
      </c>
      <c r="M9" s="24">
        <v>13954069.75</v>
      </c>
      <c r="N9" s="18">
        <f t="shared" si="4"/>
        <v>0.88439671959210786</v>
      </c>
      <c r="O9" s="24">
        <v>1823996.18</v>
      </c>
      <c r="P9" s="19">
        <f t="shared" si="5"/>
        <v>-1221934.0700000003</v>
      </c>
    </row>
    <row r="10" spans="1:16" x14ac:dyDescent="0.3">
      <c r="A10" s="22" t="s">
        <v>23</v>
      </c>
      <c r="B10" s="14" t="str">
        <f t="shared" si="6"/>
        <v>1</v>
      </c>
      <c r="C10" s="14" t="str">
        <f t="shared" si="7"/>
        <v>11</v>
      </c>
      <c r="D10" s="14" t="str">
        <f t="shared" si="8"/>
        <v>116</v>
      </c>
      <c r="E10" s="23" t="s">
        <v>24</v>
      </c>
      <c r="F10" s="24">
        <v>8000000</v>
      </c>
      <c r="G10" s="24">
        <v>0</v>
      </c>
      <c r="H10" s="24">
        <v>8000000</v>
      </c>
      <c r="I10" s="24">
        <v>4810934.91</v>
      </c>
      <c r="J10" s="18">
        <f t="shared" si="3"/>
        <v>0.60136686375000004</v>
      </c>
      <c r="K10" s="24">
        <v>5024010.2699999996</v>
      </c>
      <c r="L10" s="24">
        <v>376736.31</v>
      </c>
      <c r="M10" s="24">
        <v>4647273.96</v>
      </c>
      <c r="N10" s="18">
        <f t="shared" si="4"/>
        <v>0.96598146658359174</v>
      </c>
      <c r="O10" s="24">
        <v>163660.95000000001</v>
      </c>
      <c r="P10" s="19">
        <f t="shared" si="5"/>
        <v>-3189065.09</v>
      </c>
    </row>
    <row r="11" spans="1:16" x14ac:dyDescent="0.3">
      <c r="A11" s="22" t="s">
        <v>25</v>
      </c>
      <c r="B11" s="14" t="str">
        <f t="shared" si="6"/>
        <v>1</v>
      </c>
      <c r="C11" s="14" t="str">
        <f t="shared" si="7"/>
        <v>13</v>
      </c>
      <c r="D11" s="14" t="str">
        <f t="shared" si="8"/>
        <v>130</v>
      </c>
      <c r="E11" s="23" t="s">
        <v>26</v>
      </c>
      <c r="F11" s="24">
        <v>12000000</v>
      </c>
      <c r="G11" s="24">
        <v>0</v>
      </c>
      <c r="H11" s="24">
        <v>12000000</v>
      </c>
      <c r="I11" s="24">
        <v>11092835.1</v>
      </c>
      <c r="J11" s="18">
        <f t="shared" si="3"/>
        <v>0.92440292499999999</v>
      </c>
      <c r="K11" s="24">
        <v>1429143.04</v>
      </c>
      <c r="L11" s="24">
        <v>53697.68</v>
      </c>
      <c r="M11" s="24">
        <v>1375445.36</v>
      </c>
      <c r="N11" s="18">
        <f t="shared" si="4"/>
        <v>0.12399403286901832</v>
      </c>
      <c r="O11" s="24">
        <v>9717389.7400000002</v>
      </c>
      <c r="P11" s="19">
        <f t="shared" si="5"/>
        <v>-907164.90000000037</v>
      </c>
    </row>
    <row r="12" spans="1:16" x14ac:dyDescent="0.3">
      <c r="A12" s="22" t="s">
        <v>27</v>
      </c>
      <c r="B12" s="14" t="str">
        <f t="shared" si="6"/>
        <v>2</v>
      </c>
      <c r="C12" s="14" t="str">
        <f t="shared" si="7"/>
        <v>21</v>
      </c>
      <c r="D12" s="14" t="str">
        <f t="shared" si="8"/>
        <v>210</v>
      </c>
      <c r="E12" s="23" t="s">
        <v>28</v>
      </c>
      <c r="F12" s="24">
        <v>5742000</v>
      </c>
      <c r="G12" s="24">
        <v>0</v>
      </c>
      <c r="H12" s="24">
        <v>5742000</v>
      </c>
      <c r="I12" s="24">
        <v>4206730.13</v>
      </c>
      <c r="J12" s="18">
        <f t="shared" si="3"/>
        <v>0.73262454371299202</v>
      </c>
      <c r="K12" s="24">
        <v>4293785.3499999996</v>
      </c>
      <c r="L12" s="24">
        <v>99491.68</v>
      </c>
      <c r="M12" s="24">
        <v>4194293.67</v>
      </c>
      <c r="N12" s="18">
        <f t="shared" si="4"/>
        <v>0.99704367534505955</v>
      </c>
      <c r="O12" s="24">
        <v>12436.46</v>
      </c>
      <c r="P12" s="19">
        <f t="shared" si="5"/>
        <v>-1535269.87</v>
      </c>
    </row>
    <row r="13" spans="1:16" x14ac:dyDescent="0.3">
      <c r="A13" s="22" t="s">
        <v>29</v>
      </c>
      <c r="B13" s="14" t="str">
        <f t="shared" si="6"/>
        <v>2</v>
      </c>
      <c r="C13" s="14" t="str">
        <f t="shared" si="7"/>
        <v>22</v>
      </c>
      <c r="D13" s="14" t="str">
        <f t="shared" si="8"/>
        <v>220</v>
      </c>
      <c r="E13" s="23" t="s">
        <v>30</v>
      </c>
      <c r="F13" s="24">
        <v>81750</v>
      </c>
      <c r="G13" s="24">
        <v>0</v>
      </c>
      <c r="H13" s="24">
        <v>81750</v>
      </c>
      <c r="I13" s="24">
        <v>60998.13</v>
      </c>
      <c r="J13" s="18">
        <f t="shared" si="3"/>
        <v>0.74615449541284395</v>
      </c>
      <c r="K13" s="24">
        <v>61274.7</v>
      </c>
      <c r="L13" s="24">
        <v>316.08</v>
      </c>
      <c r="M13" s="24">
        <v>60958.62</v>
      </c>
      <c r="N13" s="18">
        <f t="shared" si="4"/>
        <v>0.99935227522548653</v>
      </c>
      <c r="O13" s="24">
        <v>39.51</v>
      </c>
      <c r="P13" s="19">
        <f t="shared" si="5"/>
        <v>-20751.870000000003</v>
      </c>
    </row>
    <row r="14" spans="1:16" x14ac:dyDescent="0.3">
      <c r="A14" s="22" t="s">
        <v>31</v>
      </c>
      <c r="B14" s="14" t="str">
        <f t="shared" si="6"/>
        <v>2</v>
      </c>
      <c r="C14" s="14" t="str">
        <f t="shared" si="7"/>
        <v>22</v>
      </c>
      <c r="D14" s="14" t="str">
        <f t="shared" si="8"/>
        <v>220</v>
      </c>
      <c r="E14" s="23" t="s">
        <v>32</v>
      </c>
      <c r="F14" s="24">
        <v>30975</v>
      </c>
      <c r="G14" s="24">
        <v>0</v>
      </c>
      <c r="H14" s="24">
        <v>30975</v>
      </c>
      <c r="I14" s="24">
        <v>23228.28</v>
      </c>
      <c r="J14" s="18">
        <f t="shared" si="3"/>
        <v>0.74990411622276021</v>
      </c>
      <c r="K14" s="24">
        <v>23228.28</v>
      </c>
      <c r="L14" s="24">
        <v>0</v>
      </c>
      <c r="M14" s="24">
        <v>23228.28</v>
      </c>
      <c r="N14" s="18">
        <f t="shared" si="4"/>
        <v>1</v>
      </c>
      <c r="O14" s="24">
        <v>0</v>
      </c>
      <c r="P14" s="19">
        <f t="shared" si="5"/>
        <v>-7746.7200000000012</v>
      </c>
    </row>
    <row r="15" spans="1:16" x14ac:dyDescent="0.3">
      <c r="A15" s="22" t="s">
        <v>33</v>
      </c>
      <c r="B15" s="14" t="str">
        <f t="shared" si="6"/>
        <v>2</v>
      </c>
      <c r="C15" s="14" t="str">
        <f t="shared" si="7"/>
        <v>22</v>
      </c>
      <c r="D15" s="14" t="str">
        <f t="shared" si="8"/>
        <v>220</v>
      </c>
      <c r="E15" s="23" t="s">
        <v>34</v>
      </c>
      <c r="F15" s="24">
        <v>595110</v>
      </c>
      <c r="G15" s="24">
        <v>0</v>
      </c>
      <c r="H15" s="24">
        <v>595110</v>
      </c>
      <c r="I15" s="24">
        <v>446333.22</v>
      </c>
      <c r="J15" s="18">
        <f t="shared" si="3"/>
        <v>0.75000120986036189</v>
      </c>
      <c r="K15" s="24">
        <v>446333.22</v>
      </c>
      <c r="L15" s="24">
        <v>0</v>
      </c>
      <c r="M15" s="24">
        <v>446333.22</v>
      </c>
      <c r="N15" s="18">
        <f t="shared" si="4"/>
        <v>1</v>
      </c>
      <c r="O15" s="24">
        <v>0</v>
      </c>
      <c r="P15" s="19">
        <f t="shared" si="5"/>
        <v>-148776.78000000003</v>
      </c>
    </row>
    <row r="16" spans="1:16" x14ac:dyDescent="0.3">
      <c r="A16" s="22" t="s">
        <v>35</v>
      </c>
      <c r="B16" s="14" t="str">
        <f t="shared" si="6"/>
        <v>2</v>
      </c>
      <c r="C16" s="14" t="str">
        <f t="shared" si="7"/>
        <v>22</v>
      </c>
      <c r="D16" s="14" t="str">
        <f t="shared" si="8"/>
        <v>220</v>
      </c>
      <c r="E16" s="23" t="s">
        <v>36</v>
      </c>
      <c r="F16" s="24">
        <v>1352000</v>
      </c>
      <c r="G16" s="24">
        <v>0</v>
      </c>
      <c r="H16" s="24">
        <v>1352000</v>
      </c>
      <c r="I16" s="24">
        <v>1011785.76</v>
      </c>
      <c r="J16" s="18">
        <f t="shared" si="3"/>
        <v>0.74836224852071009</v>
      </c>
      <c r="K16" s="24">
        <v>1013655.6</v>
      </c>
      <c r="L16" s="24">
        <v>2136.96</v>
      </c>
      <c r="M16" s="24">
        <v>1011518.64</v>
      </c>
      <c r="N16" s="18">
        <f t="shared" si="4"/>
        <v>0.99973599154034354</v>
      </c>
      <c r="O16" s="24">
        <v>267.12</v>
      </c>
      <c r="P16" s="19">
        <f t="shared" si="5"/>
        <v>-340214.24</v>
      </c>
    </row>
    <row r="17" spans="1:16" x14ac:dyDescent="0.3">
      <c r="A17" s="22" t="s">
        <v>37</v>
      </c>
      <c r="B17" s="14" t="str">
        <f t="shared" si="6"/>
        <v>2</v>
      </c>
      <c r="C17" s="14" t="str">
        <f t="shared" si="7"/>
        <v>22</v>
      </c>
      <c r="D17" s="14" t="str">
        <f t="shared" si="8"/>
        <v>220</v>
      </c>
      <c r="E17" s="23" t="s">
        <v>38</v>
      </c>
      <c r="F17" s="24">
        <v>2065</v>
      </c>
      <c r="G17" s="24">
        <v>0</v>
      </c>
      <c r="H17" s="24">
        <v>2065</v>
      </c>
      <c r="I17" s="24">
        <v>1546.47</v>
      </c>
      <c r="J17" s="18">
        <f t="shared" si="3"/>
        <v>0.7488958837772397</v>
      </c>
      <c r="K17" s="24">
        <v>1546.47</v>
      </c>
      <c r="L17" s="24">
        <v>0</v>
      </c>
      <c r="M17" s="24">
        <v>1546.47</v>
      </c>
      <c r="N17" s="18">
        <f t="shared" si="4"/>
        <v>1</v>
      </c>
      <c r="O17" s="24">
        <v>0</v>
      </c>
      <c r="P17" s="19">
        <f t="shared" si="5"/>
        <v>-518.53</v>
      </c>
    </row>
    <row r="18" spans="1:16" x14ac:dyDescent="0.3">
      <c r="A18" s="22" t="s">
        <v>39</v>
      </c>
      <c r="B18" s="14" t="str">
        <f t="shared" si="6"/>
        <v>2</v>
      </c>
      <c r="C18" s="14" t="str">
        <f t="shared" si="7"/>
        <v>29</v>
      </c>
      <c r="D18" s="14" t="str">
        <f t="shared" si="8"/>
        <v>290</v>
      </c>
      <c r="E18" s="23" t="s">
        <v>40</v>
      </c>
      <c r="F18" s="24">
        <v>5500000</v>
      </c>
      <c r="G18" s="24">
        <v>0</v>
      </c>
      <c r="H18" s="24">
        <v>5500000</v>
      </c>
      <c r="I18" s="24">
        <v>3166886.49</v>
      </c>
      <c r="J18" s="18">
        <f t="shared" si="3"/>
        <v>0.57579754363636371</v>
      </c>
      <c r="K18" s="24">
        <v>3505810.49</v>
      </c>
      <c r="L18" s="24">
        <v>569373.87</v>
      </c>
      <c r="M18" s="24">
        <v>2936436.62</v>
      </c>
      <c r="N18" s="18">
        <f t="shared" si="4"/>
        <v>0.92723140828454509</v>
      </c>
      <c r="O18" s="24">
        <v>230449.87</v>
      </c>
      <c r="P18" s="19">
        <f t="shared" si="5"/>
        <v>-2333113.5099999998</v>
      </c>
    </row>
    <row r="19" spans="1:16" x14ac:dyDescent="0.3">
      <c r="A19" s="22" t="s">
        <v>41</v>
      </c>
      <c r="B19" s="14" t="str">
        <f t="shared" si="6"/>
        <v>3</v>
      </c>
      <c r="C19" s="14" t="str">
        <f t="shared" si="7"/>
        <v>30</v>
      </c>
      <c r="D19" s="14" t="str">
        <f t="shared" si="8"/>
        <v>302</v>
      </c>
      <c r="E19" s="23" t="s">
        <v>42</v>
      </c>
      <c r="F19" s="24">
        <v>0</v>
      </c>
      <c r="G19" s="24">
        <v>0</v>
      </c>
      <c r="H19" s="24">
        <v>0</v>
      </c>
      <c r="I19" s="24">
        <v>381.72</v>
      </c>
      <c r="J19" s="18" t="str">
        <f t="shared" si="3"/>
        <v xml:space="preserve"> </v>
      </c>
      <c r="K19" s="24">
        <v>0</v>
      </c>
      <c r="L19" s="24">
        <v>77.28</v>
      </c>
      <c r="M19" s="24">
        <v>-77.28</v>
      </c>
      <c r="N19" s="18">
        <f t="shared" si="4"/>
        <v>-0.20245205910091166</v>
      </c>
      <c r="O19" s="24">
        <v>459</v>
      </c>
      <c r="P19" s="19">
        <f t="shared" si="5"/>
        <v>381.72</v>
      </c>
    </row>
    <row r="20" spans="1:16" x14ac:dyDescent="0.3">
      <c r="A20" s="22" t="s">
        <v>43</v>
      </c>
      <c r="B20" s="14" t="str">
        <f t="shared" si="6"/>
        <v>3</v>
      </c>
      <c r="C20" s="14" t="str">
        <f t="shared" si="7"/>
        <v>31</v>
      </c>
      <c r="D20" s="14" t="str">
        <f t="shared" si="8"/>
        <v>319</v>
      </c>
      <c r="E20" s="23" t="s">
        <v>44</v>
      </c>
      <c r="F20" s="24">
        <v>40000</v>
      </c>
      <c r="G20" s="24">
        <v>0</v>
      </c>
      <c r="H20" s="24">
        <v>40000</v>
      </c>
      <c r="I20" s="24">
        <v>28309.43</v>
      </c>
      <c r="J20" s="18">
        <f t="shared" si="3"/>
        <v>0.70773575</v>
      </c>
      <c r="K20" s="24">
        <v>11272</v>
      </c>
      <c r="L20" s="24">
        <v>0</v>
      </c>
      <c r="M20" s="24">
        <v>11272</v>
      </c>
      <c r="N20" s="18">
        <f t="shared" si="4"/>
        <v>0.39817121008794598</v>
      </c>
      <c r="O20" s="24">
        <v>17037.43</v>
      </c>
      <c r="P20" s="19">
        <f t="shared" si="5"/>
        <v>-11690.57</v>
      </c>
    </row>
    <row r="21" spans="1:16" x14ac:dyDescent="0.3">
      <c r="A21" s="22" t="s">
        <v>45</v>
      </c>
      <c r="B21" s="14" t="str">
        <f t="shared" si="6"/>
        <v>3</v>
      </c>
      <c r="C21" s="14" t="str">
        <f t="shared" si="7"/>
        <v>32</v>
      </c>
      <c r="D21" s="14" t="str">
        <f t="shared" si="8"/>
        <v>321</v>
      </c>
      <c r="E21" s="23" t="s">
        <v>46</v>
      </c>
      <c r="F21" s="24">
        <v>2600000</v>
      </c>
      <c r="G21" s="24">
        <v>0</v>
      </c>
      <c r="H21" s="24">
        <v>2600000</v>
      </c>
      <c r="I21" s="24">
        <v>2962572.74</v>
      </c>
      <c r="J21" s="18">
        <f t="shared" si="3"/>
        <v>1.139451053846154</v>
      </c>
      <c r="K21" s="24">
        <v>2960645.76</v>
      </c>
      <c r="L21" s="24">
        <v>5158.66</v>
      </c>
      <c r="M21" s="24">
        <v>2955487.1</v>
      </c>
      <c r="N21" s="18">
        <f t="shared" si="4"/>
        <v>0.99760828151007686</v>
      </c>
      <c r="O21" s="24">
        <v>7085.64</v>
      </c>
      <c r="P21" s="19">
        <f t="shared" si="5"/>
        <v>362572.74000000022</v>
      </c>
    </row>
    <row r="22" spans="1:16" x14ac:dyDescent="0.3">
      <c r="A22" s="22" t="s">
        <v>47</v>
      </c>
      <c r="B22" s="14" t="str">
        <f t="shared" si="6"/>
        <v>3</v>
      </c>
      <c r="C22" s="14" t="str">
        <f t="shared" si="7"/>
        <v>32</v>
      </c>
      <c r="D22" s="14" t="str">
        <f t="shared" si="8"/>
        <v>323</v>
      </c>
      <c r="E22" s="23" t="s">
        <v>48</v>
      </c>
      <c r="F22" s="24">
        <v>220000</v>
      </c>
      <c r="G22" s="24">
        <v>0</v>
      </c>
      <c r="H22" s="24">
        <v>220000</v>
      </c>
      <c r="I22" s="24">
        <v>133638.73000000001</v>
      </c>
      <c r="J22" s="18">
        <f t="shared" si="3"/>
        <v>0.60744877272727282</v>
      </c>
      <c r="K22" s="24">
        <v>141193.73000000001</v>
      </c>
      <c r="L22" s="24">
        <v>10700.6</v>
      </c>
      <c r="M22" s="24">
        <v>130493.13</v>
      </c>
      <c r="N22" s="18">
        <f t="shared" si="4"/>
        <v>0.97646191339890764</v>
      </c>
      <c r="O22" s="24">
        <v>3145.6</v>
      </c>
      <c r="P22" s="19">
        <f t="shared" si="5"/>
        <v>-86361.26999999999</v>
      </c>
    </row>
    <row r="23" spans="1:16" x14ac:dyDescent="0.3">
      <c r="A23" s="22" t="s">
        <v>49</v>
      </c>
      <c r="B23" s="14" t="str">
        <f t="shared" si="6"/>
        <v>3</v>
      </c>
      <c r="C23" s="14" t="str">
        <f t="shared" si="7"/>
        <v>32</v>
      </c>
      <c r="D23" s="14" t="str">
        <f t="shared" si="8"/>
        <v>325</v>
      </c>
      <c r="E23" s="23" t="s">
        <v>50</v>
      </c>
      <c r="F23" s="24">
        <v>180000</v>
      </c>
      <c r="G23" s="24">
        <v>0</v>
      </c>
      <c r="H23" s="24">
        <v>180000</v>
      </c>
      <c r="I23" s="24">
        <v>136295.64000000001</v>
      </c>
      <c r="J23" s="18">
        <f t="shared" si="3"/>
        <v>0.75719800000000004</v>
      </c>
      <c r="K23" s="24">
        <v>124276.86</v>
      </c>
      <c r="L23" s="24">
        <v>1758.9</v>
      </c>
      <c r="M23" s="24">
        <v>122517.96</v>
      </c>
      <c r="N23" s="18">
        <f t="shared" si="4"/>
        <v>0.89891327411500466</v>
      </c>
      <c r="O23" s="24">
        <v>13777.68</v>
      </c>
      <c r="P23" s="19">
        <f t="shared" si="5"/>
        <v>-43704.359999999986</v>
      </c>
    </row>
    <row r="24" spans="1:16" x14ac:dyDescent="0.3">
      <c r="A24" s="22" t="s">
        <v>51</v>
      </c>
      <c r="B24" s="14" t="str">
        <f t="shared" si="6"/>
        <v>3</v>
      </c>
      <c r="C24" s="14" t="str">
        <f t="shared" si="7"/>
        <v>32</v>
      </c>
      <c r="D24" s="14" t="str">
        <f t="shared" si="8"/>
        <v>326</v>
      </c>
      <c r="E24" s="23" t="s">
        <v>52</v>
      </c>
      <c r="F24" s="24">
        <v>280000</v>
      </c>
      <c r="G24" s="24">
        <v>0</v>
      </c>
      <c r="H24" s="24">
        <v>280000</v>
      </c>
      <c r="I24" s="24">
        <v>174863.5</v>
      </c>
      <c r="J24" s="18">
        <f t="shared" si="3"/>
        <v>0.62451250000000003</v>
      </c>
      <c r="K24" s="24">
        <v>175250.74</v>
      </c>
      <c r="L24" s="24">
        <v>1425.06</v>
      </c>
      <c r="M24" s="24">
        <v>173825.68</v>
      </c>
      <c r="N24" s="18">
        <f t="shared" si="4"/>
        <v>0.99406497067712807</v>
      </c>
      <c r="O24" s="24">
        <v>1037.82</v>
      </c>
      <c r="P24" s="19">
        <f t="shared" si="5"/>
        <v>-105136.5</v>
      </c>
    </row>
    <row r="25" spans="1:16" x14ac:dyDescent="0.3">
      <c r="A25" s="22" t="s">
        <v>53</v>
      </c>
      <c r="B25" s="14" t="str">
        <f t="shared" si="6"/>
        <v>3</v>
      </c>
      <c r="C25" s="14" t="str">
        <f t="shared" si="7"/>
        <v>32</v>
      </c>
      <c r="D25" s="14" t="str">
        <f t="shared" si="8"/>
        <v>329</v>
      </c>
      <c r="E25" s="23" t="s">
        <v>54</v>
      </c>
      <c r="F25" s="24">
        <v>15000</v>
      </c>
      <c r="G25" s="24">
        <v>0</v>
      </c>
      <c r="H25" s="24">
        <v>15000</v>
      </c>
      <c r="I25" s="24">
        <v>10729.31</v>
      </c>
      <c r="J25" s="18">
        <f t="shared" si="3"/>
        <v>0.71528733333333328</v>
      </c>
      <c r="K25" s="24">
        <v>9888.7000000000007</v>
      </c>
      <c r="L25" s="24">
        <v>0</v>
      </c>
      <c r="M25" s="24">
        <v>9888.7000000000007</v>
      </c>
      <c r="N25" s="18">
        <f t="shared" si="4"/>
        <v>0.9216529301511468</v>
      </c>
      <c r="O25" s="24">
        <v>840.61</v>
      </c>
      <c r="P25" s="19">
        <f t="shared" si="5"/>
        <v>-4270.6900000000005</v>
      </c>
    </row>
    <row r="26" spans="1:16" x14ac:dyDescent="0.3">
      <c r="A26" s="22" t="s">
        <v>55</v>
      </c>
      <c r="B26" s="14" t="str">
        <f t="shared" si="6"/>
        <v>3</v>
      </c>
      <c r="C26" s="14" t="str">
        <f t="shared" si="7"/>
        <v>32</v>
      </c>
      <c r="D26" s="14" t="str">
        <f t="shared" si="8"/>
        <v>329</v>
      </c>
      <c r="E26" s="23" t="s">
        <v>56</v>
      </c>
      <c r="F26" s="24">
        <v>300000</v>
      </c>
      <c r="G26" s="24">
        <v>0</v>
      </c>
      <c r="H26" s="24">
        <v>300000</v>
      </c>
      <c r="I26" s="24">
        <v>185678.87</v>
      </c>
      <c r="J26" s="18">
        <f t="shared" si="3"/>
        <v>0.61892956666666665</v>
      </c>
      <c r="K26" s="24">
        <v>181862.23</v>
      </c>
      <c r="L26" s="24">
        <v>0</v>
      </c>
      <c r="M26" s="24">
        <v>181862.23</v>
      </c>
      <c r="N26" s="18">
        <f t="shared" si="4"/>
        <v>0.97944494168884166</v>
      </c>
      <c r="O26" s="24">
        <v>3816.64</v>
      </c>
      <c r="P26" s="19">
        <f t="shared" si="5"/>
        <v>-114321.13</v>
      </c>
    </row>
    <row r="27" spans="1:16" x14ac:dyDescent="0.3">
      <c r="A27" s="22" t="s">
        <v>57</v>
      </c>
      <c r="B27" s="14" t="str">
        <f t="shared" si="6"/>
        <v>3</v>
      </c>
      <c r="C27" s="14" t="str">
        <f t="shared" si="7"/>
        <v>32</v>
      </c>
      <c r="D27" s="14" t="str">
        <f t="shared" si="8"/>
        <v>329</v>
      </c>
      <c r="E27" s="23" t="s">
        <v>58</v>
      </c>
      <c r="F27" s="24">
        <v>20000</v>
      </c>
      <c r="G27" s="24">
        <v>0</v>
      </c>
      <c r="H27" s="24">
        <v>20000</v>
      </c>
      <c r="I27" s="24">
        <v>10445.82</v>
      </c>
      <c r="J27" s="18">
        <f t="shared" si="3"/>
        <v>0.52229099999999995</v>
      </c>
      <c r="K27" s="24">
        <v>6122.55</v>
      </c>
      <c r="L27" s="24">
        <v>0</v>
      </c>
      <c r="M27" s="24">
        <v>6122.55</v>
      </c>
      <c r="N27" s="18">
        <f t="shared" si="4"/>
        <v>0.5861244019138756</v>
      </c>
      <c r="O27" s="24">
        <v>4323.2700000000004</v>
      </c>
      <c r="P27" s="19">
        <f t="shared" si="5"/>
        <v>-9554.18</v>
      </c>
    </row>
    <row r="28" spans="1:16" x14ac:dyDescent="0.3">
      <c r="A28" s="22" t="s">
        <v>59</v>
      </c>
      <c r="B28" s="14" t="str">
        <f t="shared" si="6"/>
        <v>3</v>
      </c>
      <c r="C28" s="14" t="str">
        <f t="shared" si="7"/>
        <v>32</v>
      </c>
      <c r="D28" s="14" t="str">
        <f t="shared" si="8"/>
        <v>329</v>
      </c>
      <c r="E28" s="23" t="s">
        <v>60</v>
      </c>
      <c r="F28" s="24">
        <v>10000</v>
      </c>
      <c r="G28" s="24">
        <v>0</v>
      </c>
      <c r="H28" s="24">
        <v>10000</v>
      </c>
      <c r="I28" s="24">
        <v>7670.69</v>
      </c>
      <c r="J28" s="18">
        <f t="shared" si="3"/>
        <v>0.767069</v>
      </c>
      <c r="K28" s="24">
        <v>3243.2</v>
      </c>
      <c r="L28" s="24">
        <v>0</v>
      </c>
      <c r="M28" s="24">
        <v>3243.2</v>
      </c>
      <c r="N28" s="18">
        <f t="shared" si="4"/>
        <v>0.42280420666198215</v>
      </c>
      <c r="O28" s="24">
        <v>4427.49</v>
      </c>
      <c r="P28" s="19">
        <f t="shared" si="5"/>
        <v>-2329.3100000000004</v>
      </c>
    </row>
    <row r="29" spans="1:16" x14ac:dyDescent="0.3">
      <c r="A29" s="22" t="s">
        <v>61</v>
      </c>
      <c r="B29" s="14" t="str">
        <f t="shared" si="6"/>
        <v>3</v>
      </c>
      <c r="C29" s="14" t="str">
        <f t="shared" si="7"/>
        <v>32</v>
      </c>
      <c r="D29" s="14" t="str">
        <f t="shared" si="8"/>
        <v>329</v>
      </c>
      <c r="E29" s="23" t="s">
        <v>322</v>
      </c>
      <c r="F29" s="24">
        <v>10000</v>
      </c>
      <c r="G29" s="24">
        <v>0</v>
      </c>
      <c r="H29" s="24">
        <v>10000</v>
      </c>
      <c r="I29" s="24">
        <v>4916.13</v>
      </c>
      <c r="J29" s="18">
        <f t="shared" si="3"/>
        <v>0.49161300000000002</v>
      </c>
      <c r="K29" s="24">
        <v>4940.33</v>
      </c>
      <c r="L29" s="24">
        <v>24.2</v>
      </c>
      <c r="M29" s="24">
        <v>4916.13</v>
      </c>
      <c r="N29" s="18">
        <f t="shared" si="4"/>
        <v>1</v>
      </c>
      <c r="O29" s="24">
        <v>0</v>
      </c>
      <c r="P29" s="19">
        <f t="shared" si="5"/>
        <v>-5083.87</v>
      </c>
    </row>
    <row r="30" spans="1:16" x14ac:dyDescent="0.3">
      <c r="A30" s="22" t="s">
        <v>62</v>
      </c>
      <c r="B30" s="14" t="str">
        <f t="shared" si="6"/>
        <v>3</v>
      </c>
      <c r="C30" s="14" t="str">
        <f t="shared" si="7"/>
        <v>33</v>
      </c>
      <c r="D30" s="14" t="str">
        <f t="shared" si="8"/>
        <v>330</v>
      </c>
      <c r="E30" s="23" t="s">
        <v>63</v>
      </c>
      <c r="F30" s="24">
        <v>5200000</v>
      </c>
      <c r="G30" s="24">
        <v>0</v>
      </c>
      <c r="H30" s="24">
        <v>5200000</v>
      </c>
      <c r="I30" s="24">
        <v>3613633.2</v>
      </c>
      <c r="J30" s="18">
        <f t="shared" si="3"/>
        <v>0.69492946153846158</v>
      </c>
      <c r="K30" s="24">
        <v>3614167.13</v>
      </c>
      <c r="L30" s="24">
        <v>533.92999999999995</v>
      </c>
      <c r="M30" s="24">
        <v>3613633.2</v>
      </c>
      <c r="N30" s="18">
        <f t="shared" si="4"/>
        <v>1</v>
      </c>
      <c r="O30" s="24">
        <v>0</v>
      </c>
      <c r="P30" s="19">
        <f t="shared" si="5"/>
        <v>-1586366.7999999998</v>
      </c>
    </row>
    <row r="31" spans="1:16" x14ac:dyDescent="0.3">
      <c r="A31" s="22" t="s">
        <v>64</v>
      </c>
      <c r="B31" s="14" t="str">
        <f t="shared" si="6"/>
        <v>3</v>
      </c>
      <c r="C31" s="14" t="str">
        <f t="shared" si="7"/>
        <v>33</v>
      </c>
      <c r="D31" s="14" t="str">
        <f t="shared" si="8"/>
        <v>331</v>
      </c>
      <c r="E31" s="23" t="s">
        <v>65</v>
      </c>
      <c r="F31" s="24">
        <v>1600000</v>
      </c>
      <c r="G31" s="24">
        <v>0</v>
      </c>
      <c r="H31" s="24">
        <v>1600000</v>
      </c>
      <c r="I31" s="24">
        <v>1602450.85</v>
      </c>
      <c r="J31" s="18">
        <f t="shared" si="3"/>
        <v>1.00153178125</v>
      </c>
      <c r="K31" s="24">
        <v>110087.59</v>
      </c>
      <c r="L31" s="24">
        <v>3713.77</v>
      </c>
      <c r="M31" s="24">
        <v>106373.82</v>
      </c>
      <c r="N31" s="18">
        <f t="shared" si="4"/>
        <v>6.6381954866197607E-2</v>
      </c>
      <c r="O31" s="24">
        <v>1496077.03</v>
      </c>
      <c r="P31" s="19">
        <f t="shared" si="5"/>
        <v>2450.8500000000931</v>
      </c>
    </row>
    <row r="32" spans="1:16" x14ac:dyDescent="0.3">
      <c r="A32" s="22" t="s">
        <v>66</v>
      </c>
      <c r="B32" s="14" t="str">
        <f t="shared" si="6"/>
        <v>3</v>
      </c>
      <c r="C32" s="14" t="str">
        <f t="shared" si="7"/>
        <v>33</v>
      </c>
      <c r="D32" s="14" t="str">
        <f t="shared" si="8"/>
        <v>334</v>
      </c>
      <c r="E32" s="23" t="s">
        <v>242</v>
      </c>
      <c r="F32" s="24">
        <v>25000</v>
      </c>
      <c r="G32" s="24">
        <v>0</v>
      </c>
      <c r="H32" s="24">
        <v>25000</v>
      </c>
      <c r="I32" s="24">
        <v>24740.65</v>
      </c>
      <c r="J32" s="18">
        <f t="shared" si="3"/>
        <v>0.98962600000000001</v>
      </c>
      <c r="K32" s="24">
        <v>24171.71</v>
      </c>
      <c r="L32" s="24">
        <v>0</v>
      </c>
      <c r="M32" s="24">
        <v>24171.71</v>
      </c>
      <c r="N32" s="18">
        <f t="shared" si="4"/>
        <v>0.97700383781347688</v>
      </c>
      <c r="O32" s="24">
        <v>568.94000000000005</v>
      </c>
      <c r="P32" s="19">
        <f t="shared" si="5"/>
        <v>-259.34999999999854</v>
      </c>
    </row>
    <row r="33" spans="1:16" x14ac:dyDescent="0.3">
      <c r="A33" s="22" t="s">
        <v>67</v>
      </c>
      <c r="B33" s="14" t="str">
        <f t="shared" si="6"/>
        <v>3</v>
      </c>
      <c r="C33" s="14" t="str">
        <f t="shared" si="7"/>
        <v>33</v>
      </c>
      <c r="D33" s="14" t="str">
        <f t="shared" si="8"/>
        <v>335</v>
      </c>
      <c r="E33" s="23" t="s">
        <v>68</v>
      </c>
      <c r="F33" s="24">
        <v>900000</v>
      </c>
      <c r="G33" s="24">
        <v>0</v>
      </c>
      <c r="H33" s="24">
        <v>900000</v>
      </c>
      <c r="I33" s="24">
        <v>864020.72</v>
      </c>
      <c r="J33" s="18">
        <f t="shared" si="3"/>
        <v>0.96002302222222224</v>
      </c>
      <c r="K33" s="24">
        <v>861226.33</v>
      </c>
      <c r="L33" s="24">
        <v>1012.67</v>
      </c>
      <c r="M33" s="24">
        <v>860213.66</v>
      </c>
      <c r="N33" s="18">
        <f t="shared" si="4"/>
        <v>0.99559378622308969</v>
      </c>
      <c r="O33" s="24">
        <v>3807.06</v>
      </c>
      <c r="P33" s="19">
        <f t="shared" si="5"/>
        <v>-35979.280000000028</v>
      </c>
    </row>
    <row r="34" spans="1:16" x14ac:dyDescent="0.3">
      <c r="A34" s="22" t="s">
        <v>69</v>
      </c>
      <c r="B34" s="14" t="str">
        <f t="shared" si="6"/>
        <v>3</v>
      </c>
      <c r="C34" s="14" t="str">
        <f t="shared" si="7"/>
        <v>33</v>
      </c>
      <c r="D34" s="14" t="str">
        <f t="shared" si="8"/>
        <v>335</v>
      </c>
      <c r="E34" s="23" t="s">
        <v>70</v>
      </c>
      <c r="F34" s="24">
        <v>60000</v>
      </c>
      <c r="G34" s="24">
        <v>0</v>
      </c>
      <c r="H34" s="24">
        <v>60000</v>
      </c>
      <c r="I34" s="24">
        <v>52277.27</v>
      </c>
      <c r="J34" s="18">
        <f t="shared" si="3"/>
        <v>0.87128783333333326</v>
      </c>
      <c r="K34" s="24">
        <v>900.97</v>
      </c>
      <c r="L34" s="24">
        <v>21.42</v>
      </c>
      <c r="M34" s="24">
        <v>879.55</v>
      </c>
      <c r="N34" s="18">
        <f t="shared" si="4"/>
        <v>1.6824711772439532E-2</v>
      </c>
      <c r="O34" s="24">
        <v>51397.72</v>
      </c>
      <c r="P34" s="19">
        <f t="shared" si="5"/>
        <v>-7722.7300000000032</v>
      </c>
    </row>
    <row r="35" spans="1:16" x14ac:dyDescent="0.3">
      <c r="A35" s="22" t="s">
        <v>71</v>
      </c>
      <c r="B35" s="14" t="str">
        <f t="shared" si="6"/>
        <v>3</v>
      </c>
      <c r="C35" s="14" t="str">
        <f t="shared" si="7"/>
        <v>33</v>
      </c>
      <c r="D35" s="14" t="str">
        <f t="shared" si="8"/>
        <v>335</v>
      </c>
      <c r="E35" s="23" t="s">
        <v>72</v>
      </c>
      <c r="F35" s="24">
        <v>550000</v>
      </c>
      <c r="G35" s="24">
        <v>0</v>
      </c>
      <c r="H35" s="24">
        <v>550000</v>
      </c>
      <c r="I35" s="24">
        <v>342057.07</v>
      </c>
      <c r="J35" s="18">
        <f t="shared" si="3"/>
        <v>0.62192194545454549</v>
      </c>
      <c r="K35" s="24">
        <v>159977.45000000001</v>
      </c>
      <c r="L35" s="24">
        <v>244.44</v>
      </c>
      <c r="M35" s="24">
        <v>159733.01</v>
      </c>
      <c r="N35" s="18">
        <f t="shared" si="4"/>
        <v>0.46697765960516474</v>
      </c>
      <c r="O35" s="24">
        <v>182324.06</v>
      </c>
      <c r="P35" s="19">
        <f t="shared" si="5"/>
        <v>-207942.93</v>
      </c>
    </row>
    <row r="36" spans="1:16" x14ac:dyDescent="0.3">
      <c r="A36" s="22" t="s">
        <v>73</v>
      </c>
      <c r="B36" s="14" t="str">
        <f t="shared" si="6"/>
        <v>3</v>
      </c>
      <c r="C36" s="14" t="str">
        <f t="shared" si="7"/>
        <v>33</v>
      </c>
      <c r="D36" s="14" t="str">
        <f t="shared" si="8"/>
        <v>335</v>
      </c>
      <c r="E36" s="23" t="s">
        <v>74</v>
      </c>
      <c r="F36" s="24">
        <v>4000000</v>
      </c>
      <c r="G36" s="24">
        <v>0</v>
      </c>
      <c r="H36" s="24">
        <v>4000000</v>
      </c>
      <c r="I36" s="24">
        <v>3242901.18</v>
      </c>
      <c r="J36" s="18">
        <f t="shared" si="3"/>
        <v>0.81072529500000001</v>
      </c>
      <c r="K36" s="24">
        <v>3041145.59</v>
      </c>
      <c r="L36" s="24">
        <v>165417.38</v>
      </c>
      <c r="M36" s="24">
        <v>2875728.21</v>
      </c>
      <c r="N36" s="18">
        <f t="shared" si="4"/>
        <v>0.88677639261274066</v>
      </c>
      <c r="O36" s="24">
        <v>367172.97</v>
      </c>
      <c r="P36" s="19">
        <f t="shared" si="5"/>
        <v>-757098.81999999983</v>
      </c>
    </row>
    <row r="37" spans="1:16" x14ac:dyDescent="0.3">
      <c r="A37" s="22" t="s">
        <v>75</v>
      </c>
      <c r="B37" s="14" t="str">
        <f t="shared" si="6"/>
        <v>3</v>
      </c>
      <c r="C37" s="14" t="str">
        <f t="shared" si="7"/>
        <v>33</v>
      </c>
      <c r="D37" s="14" t="str">
        <f t="shared" si="8"/>
        <v>335</v>
      </c>
      <c r="E37" s="23" t="s">
        <v>76</v>
      </c>
      <c r="F37" s="24">
        <v>350000</v>
      </c>
      <c r="G37" s="24">
        <v>0</v>
      </c>
      <c r="H37" s="24">
        <v>350000</v>
      </c>
      <c r="I37" s="24">
        <v>172066.9</v>
      </c>
      <c r="J37" s="18">
        <f t="shared" si="3"/>
        <v>0.49161971428571427</v>
      </c>
      <c r="K37" s="24">
        <v>157493.57999999999</v>
      </c>
      <c r="L37" s="24">
        <v>3959.4</v>
      </c>
      <c r="M37" s="24">
        <v>153534.18</v>
      </c>
      <c r="N37" s="18">
        <f t="shared" si="4"/>
        <v>0.89229352071781387</v>
      </c>
      <c r="O37" s="24">
        <v>18532.72</v>
      </c>
      <c r="P37" s="19">
        <f t="shared" si="5"/>
        <v>-177933.1</v>
      </c>
    </row>
    <row r="38" spans="1:16" x14ac:dyDescent="0.3">
      <c r="A38" s="22" t="s">
        <v>77</v>
      </c>
      <c r="B38" s="14" t="str">
        <f t="shared" si="6"/>
        <v>3</v>
      </c>
      <c r="C38" s="14" t="str">
        <f t="shared" si="7"/>
        <v>33</v>
      </c>
      <c r="D38" s="14" t="str">
        <f t="shared" si="8"/>
        <v>338</v>
      </c>
      <c r="E38" s="23" t="s">
        <v>78</v>
      </c>
      <c r="F38" s="24">
        <v>750000</v>
      </c>
      <c r="G38" s="24">
        <v>0</v>
      </c>
      <c r="H38" s="24">
        <v>750000</v>
      </c>
      <c r="I38" s="24">
        <v>545819.9</v>
      </c>
      <c r="J38" s="18">
        <f t="shared" si="3"/>
        <v>0.7277598666666667</v>
      </c>
      <c r="K38" s="24">
        <v>545853.31999999995</v>
      </c>
      <c r="L38" s="24">
        <v>33.42</v>
      </c>
      <c r="M38" s="24">
        <v>545819.9</v>
      </c>
      <c r="N38" s="18">
        <f t="shared" si="4"/>
        <v>1</v>
      </c>
      <c r="O38" s="24">
        <v>0</v>
      </c>
      <c r="P38" s="19">
        <f t="shared" si="5"/>
        <v>-204180.09999999998</v>
      </c>
    </row>
    <row r="39" spans="1:16" x14ac:dyDescent="0.3">
      <c r="A39" s="22" t="s">
        <v>79</v>
      </c>
      <c r="B39" s="14" t="str">
        <f t="shared" si="6"/>
        <v>3</v>
      </c>
      <c r="C39" s="14" t="str">
        <f t="shared" si="7"/>
        <v>34</v>
      </c>
      <c r="D39" s="14" t="str">
        <f t="shared" si="8"/>
        <v>342</v>
      </c>
      <c r="E39" s="23" t="s">
        <v>80</v>
      </c>
      <c r="F39" s="24">
        <v>54000</v>
      </c>
      <c r="G39" s="24">
        <v>0</v>
      </c>
      <c r="H39" s="24">
        <v>54000</v>
      </c>
      <c r="I39" s="24">
        <v>75715.41</v>
      </c>
      <c r="J39" s="18">
        <f t="shared" si="3"/>
        <v>1.4021372222222224</v>
      </c>
      <c r="K39" s="24">
        <v>75715.41</v>
      </c>
      <c r="L39" s="24">
        <v>0</v>
      </c>
      <c r="M39" s="24">
        <v>75715.41</v>
      </c>
      <c r="N39" s="18">
        <f t="shared" si="4"/>
        <v>1</v>
      </c>
      <c r="O39" s="24">
        <v>0</v>
      </c>
      <c r="P39" s="19">
        <f t="shared" si="5"/>
        <v>21715.410000000003</v>
      </c>
    </row>
    <row r="40" spans="1:16" x14ac:dyDescent="0.3">
      <c r="A40" s="22" t="s">
        <v>81</v>
      </c>
      <c r="B40" s="14" t="str">
        <f t="shared" si="6"/>
        <v>3</v>
      </c>
      <c r="C40" s="14" t="str">
        <f t="shared" si="7"/>
        <v>34</v>
      </c>
      <c r="D40" s="14" t="str">
        <f t="shared" si="8"/>
        <v>342</v>
      </c>
      <c r="E40" s="23" t="s">
        <v>82</v>
      </c>
      <c r="F40" s="24">
        <v>1109000</v>
      </c>
      <c r="G40" s="24">
        <v>0</v>
      </c>
      <c r="H40" s="24">
        <v>1109000</v>
      </c>
      <c r="I40" s="24">
        <v>689623</v>
      </c>
      <c r="J40" s="18">
        <f t="shared" si="3"/>
        <v>0.62184220018034264</v>
      </c>
      <c r="K40" s="24">
        <v>689643</v>
      </c>
      <c r="L40" s="24">
        <v>20</v>
      </c>
      <c r="M40" s="24">
        <v>689623</v>
      </c>
      <c r="N40" s="18">
        <f t="shared" si="4"/>
        <v>1</v>
      </c>
      <c r="O40" s="24">
        <v>0</v>
      </c>
      <c r="P40" s="19">
        <f t="shared" si="5"/>
        <v>-419377</v>
      </c>
    </row>
    <row r="41" spans="1:16" x14ac:dyDescent="0.3">
      <c r="A41" s="22" t="s">
        <v>83</v>
      </c>
      <c r="B41" s="14" t="str">
        <f t="shared" si="6"/>
        <v>3</v>
      </c>
      <c r="C41" s="14" t="str">
        <f t="shared" si="7"/>
        <v>34</v>
      </c>
      <c r="D41" s="14" t="str">
        <f t="shared" si="8"/>
        <v>349</v>
      </c>
      <c r="E41" s="23" t="s">
        <v>84</v>
      </c>
      <c r="F41" s="24">
        <v>20000</v>
      </c>
      <c r="G41" s="24">
        <v>0</v>
      </c>
      <c r="H41" s="24">
        <v>20000</v>
      </c>
      <c r="I41" s="24">
        <v>13934.31</v>
      </c>
      <c r="J41" s="18">
        <f t="shared" si="3"/>
        <v>0.69671549999999993</v>
      </c>
      <c r="K41" s="24">
        <v>13369.87</v>
      </c>
      <c r="L41" s="24">
        <v>0</v>
      </c>
      <c r="M41" s="24">
        <v>13369.87</v>
      </c>
      <c r="N41" s="18">
        <f t="shared" si="4"/>
        <v>0.9594927915339907</v>
      </c>
      <c r="O41" s="24">
        <v>564.44000000000005</v>
      </c>
      <c r="P41" s="19">
        <f t="shared" si="5"/>
        <v>-6065.6900000000005</v>
      </c>
    </row>
    <row r="42" spans="1:16" x14ac:dyDescent="0.3">
      <c r="A42" s="22" t="s">
        <v>85</v>
      </c>
      <c r="B42" s="14" t="str">
        <f t="shared" si="6"/>
        <v>3</v>
      </c>
      <c r="C42" s="14" t="str">
        <f t="shared" si="7"/>
        <v>34</v>
      </c>
      <c r="D42" s="14" t="str">
        <f t="shared" si="8"/>
        <v>349</v>
      </c>
      <c r="E42" s="23" t="s">
        <v>86</v>
      </c>
      <c r="F42" s="24">
        <v>20000</v>
      </c>
      <c r="G42" s="24">
        <v>0</v>
      </c>
      <c r="H42" s="24">
        <v>20000</v>
      </c>
      <c r="I42" s="24">
        <v>20866.86</v>
      </c>
      <c r="J42" s="18">
        <f t="shared" si="3"/>
        <v>1.0433430000000001</v>
      </c>
      <c r="K42" s="24">
        <v>11119.02</v>
      </c>
      <c r="L42" s="24">
        <v>0</v>
      </c>
      <c r="M42" s="24">
        <v>11119.02</v>
      </c>
      <c r="N42" s="18">
        <f t="shared" si="4"/>
        <v>0.53285544638723792</v>
      </c>
      <c r="O42" s="24">
        <v>9747.84</v>
      </c>
      <c r="P42" s="19">
        <f t="shared" si="5"/>
        <v>866.86000000000058</v>
      </c>
    </row>
    <row r="43" spans="1:16" x14ac:dyDescent="0.3">
      <c r="A43" s="22" t="s">
        <v>87</v>
      </c>
      <c r="B43" s="14" t="str">
        <f t="shared" si="6"/>
        <v>3</v>
      </c>
      <c r="C43" s="14" t="str">
        <f t="shared" si="7"/>
        <v>34</v>
      </c>
      <c r="D43" s="14" t="str">
        <f t="shared" si="8"/>
        <v>349</v>
      </c>
      <c r="E43" s="23" t="s">
        <v>88</v>
      </c>
      <c r="F43" s="24">
        <v>15000</v>
      </c>
      <c r="G43" s="24">
        <v>0</v>
      </c>
      <c r="H43" s="24">
        <v>15000</v>
      </c>
      <c r="I43" s="24">
        <v>11487.22</v>
      </c>
      <c r="J43" s="18">
        <f t="shared" si="3"/>
        <v>0.76581466666666664</v>
      </c>
      <c r="K43" s="24">
        <v>10495.53</v>
      </c>
      <c r="L43" s="24">
        <v>0</v>
      </c>
      <c r="M43" s="24">
        <v>10495.53</v>
      </c>
      <c r="N43" s="18">
        <f t="shared" si="4"/>
        <v>0.91367014821688808</v>
      </c>
      <c r="O43" s="24">
        <v>991.69</v>
      </c>
      <c r="P43" s="19">
        <f t="shared" si="5"/>
        <v>-3512.7800000000007</v>
      </c>
    </row>
    <row r="44" spans="1:16" x14ac:dyDescent="0.3">
      <c r="A44" s="22" t="s">
        <v>89</v>
      </c>
      <c r="B44" s="14" t="str">
        <f t="shared" si="6"/>
        <v>3</v>
      </c>
      <c r="C44" s="14" t="str">
        <f t="shared" si="7"/>
        <v>34</v>
      </c>
      <c r="D44" s="14" t="str">
        <f t="shared" si="8"/>
        <v>349</v>
      </c>
      <c r="E44" s="23" t="s">
        <v>90</v>
      </c>
      <c r="F44" s="24">
        <v>0</v>
      </c>
      <c r="G44" s="24">
        <v>0</v>
      </c>
      <c r="H44" s="24">
        <v>0</v>
      </c>
      <c r="I44" s="24">
        <v>867.77</v>
      </c>
      <c r="J44" s="18" t="str">
        <f t="shared" si="3"/>
        <v xml:space="preserve"> </v>
      </c>
      <c r="K44" s="24">
        <v>867.77</v>
      </c>
      <c r="L44" s="24">
        <v>0</v>
      </c>
      <c r="M44" s="24">
        <v>867.77</v>
      </c>
      <c r="N44" s="18">
        <f t="shared" si="4"/>
        <v>1</v>
      </c>
      <c r="O44" s="24">
        <v>0</v>
      </c>
      <c r="P44" s="19">
        <f t="shared" si="5"/>
        <v>867.77</v>
      </c>
    </row>
    <row r="45" spans="1:16" x14ac:dyDescent="0.3">
      <c r="A45" s="22" t="s">
        <v>225</v>
      </c>
      <c r="B45" s="14" t="str">
        <f t="shared" si="6"/>
        <v>3</v>
      </c>
      <c r="C45" s="14" t="str">
        <f t="shared" si="7"/>
        <v>34</v>
      </c>
      <c r="D45" s="14" t="str">
        <f t="shared" si="8"/>
        <v>349</v>
      </c>
      <c r="E45" s="23" t="s">
        <v>323</v>
      </c>
      <c r="F45" s="24">
        <v>0</v>
      </c>
      <c r="G45" s="24">
        <v>0</v>
      </c>
      <c r="H45" s="24">
        <v>0</v>
      </c>
      <c r="I45" s="24">
        <v>6273.21</v>
      </c>
      <c r="J45" s="18" t="str">
        <f t="shared" si="3"/>
        <v xml:space="preserve"> </v>
      </c>
      <c r="K45" s="24">
        <v>4517.3</v>
      </c>
      <c r="L45" s="24">
        <v>0</v>
      </c>
      <c r="M45" s="24">
        <v>4517.3</v>
      </c>
      <c r="N45" s="18">
        <f t="shared" si="4"/>
        <v>0.72009385944357041</v>
      </c>
      <c r="O45" s="24">
        <v>1755.91</v>
      </c>
      <c r="P45" s="19">
        <f t="shared" si="5"/>
        <v>6273.21</v>
      </c>
    </row>
    <row r="46" spans="1:16" x14ac:dyDescent="0.3">
      <c r="A46" s="22" t="s">
        <v>394</v>
      </c>
      <c r="B46" s="14" t="str">
        <f t="shared" si="6"/>
        <v>3</v>
      </c>
      <c r="C46" s="14" t="str">
        <f t="shared" si="7"/>
        <v>34</v>
      </c>
      <c r="D46" s="14" t="str">
        <f t="shared" si="8"/>
        <v>349</v>
      </c>
      <c r="E46" s="23" t="s">
        <v>395</v>
      </c>
      <c r="F46" s="24">
        <v>0</v>
      </c>
      <c r="G46" s="24">
        <v>0</v>
      </c>
      <c r="H46" s="24">
        <v>0</v>
      </c>
      <c r="I46" s="24">
        <v>0</v>
      </c>
      <c r="J46" s="18" t="str">
        <f t="shared" si="3"/>
        <v xml:space="preserve"> </v>
      </c>
      <c r="K46" s="24">
        <v>0</v>
      </c>
      <c r="L46" s="24">
        <v>0</v>
      </c>
      <c r="M46" s="24">
        <v>0</v>
      </c>
      <c r="N46" s="18" t="str">
        <f t="shared" si="4"/>
        <v xml:space="preserve"> </v>
      </c>
      <c r="O46" s="24">
        <v>0</v>
      </c>
      <c r="P46" s="19">
        <f t="shared" si="5"/>
        <v>0</v>
      </c>
    </row>
    <row r="47" spans="1:16" x14ac:dyDescent="0.3">
      <c r="A47" s="22" t="s">
        <v>396</v>
      </c>
      <c r="B47" s="14" t="str">
        <f t="shared" si="6"/>
        <v>3</v>
      </c>
      <c r="C47" s="14" t="str">
        <f t="shared" si="7"/>
        <v>34</v>
      </c>
      <c r="D47" s="14" t="str">
        <f t="shared" si="8"/>
        <v>349</v>
      </c>
      <c r="E47" s="23" t="s">
        <v>397</v>
      </c>
      <c r="F47" s="24">
        <v>0</v>
      </c>
      <c r="G47" s="24">
        <v>0</v>
      </c>
      <c r="H47" s="24">
        <v>0</v>
      </c>
      <c r="I47" s="24">
        <v>0</v>
      </c>
      <c r="J47" s="18" t="str">
        <f t="shared" si="3"/>
        <v xml:space="preserve"> </v>
      </c>
      <c r="K47" s="24">
        <v>0</v>
      </c>
      <c r="L47" s="24">
        <v>0</v>
      </c>
      <c r="M47" s="24">
        <v>0</v>
      </c>
      <c r="N47" s="18" t="str">
        <f t="shared" si="4"/>
        <v xml:space="preserve"> </v>
      </c>
      <c r="O47" s="24">
        <v>0</v>
      </c>
      <c r="P47" s="19">
        <f t="shared" si="5"/>
        <v>0</v>
      </c>
    </row>
    <row r="48" spans="1:16" x14ac:dyDescent="0.3">
      <c r="A48" s="22" t="s">
        <v>398</v>
      </c>
      <c r="B48" s="14" t="str">
        <f t="shared" si="6"/>
        <v>3</v>
      </c>
      <c r="C48" s="14" t="str">
        <f t="shared" si="7"/>
        <v>34</v>
      </c>
      <c r="D48" s="14" t="str">
        <f t="shared" si="8"/>
        <v>349</v>
      </c>
      <c r="E48" s="23" t="s">
        <v>399</v>
      </c>
      <c r="F48" s="24">
        <v>0</v>
      </c>
      <c r="G48" s="24">
        <v>0</v>
      </c>
      <c r="H48" s="24">
        <v>0</v>
      </c>
      <c r="I48" s="24">
        <v>0</v>
      </c>
      <c r="J48" s="18" t="str">
        <f t="shared" si="3"/>
        <v xml:space="preserve"> </v>
      </c>
      <c r="K48" s="24">
        <v>0</v>
      </c>
      <c r="L48" s="24">
        <v>0</v>
      </c>
      <c r="M48" s="24">
        <v>0</v>
      </c>
      <c r="N48" s="18" t="str">
        <f t="shared" si="4"/>
        <v xml:space="preserve"> </v>
      </c>
      <c r="O48" s="24">
        <v>0</v>
      </c>
      <c r="P48" s="19">
        <f t="shared" si="5"/>
        <v>0</v>
      </c>
    </row>
    <row r="49" spans="1:16" x14ac:dyDescent="0.3">
      <c r="A49" s="22" t="s">
        <v>91</v>
      </c>
      <c r="B49" s="14" t="str">
        <f t="shared" si="6"/>
        <v>3</v>
      </c>
      <c r="C49" s="14" t="str">
        <f t="shared" si="7"/>
        <v>35</v>
      </c>
      <c r="D49" s="14" t="str">
        <f t="shared" si="8"/>
        <v>351</v>
      </c>
      <c r="E49" s="23" t="s">
        <v>92</v>
      </c>
      <c r="F49" s="24">
        <v>1240000</v>
      </c>
      <c r="G49" s="24">
        <v>0</v>
      </c>
      <c r="H49" s="24">
        <v>1240000</v>
      </c>
      <c r="I49" s="24">
        <v>1198044.44</v>
      </c>
      <c r="J49" s="18">
        <f t="shared" si="3"/>
        <v>0.96616487096774184</v>
      </c>
      <c r="K49" s="24">
        <v>0</v>
      </c>
      <c r="L49" s="24">
        <v>0</v>
      </c>
      <c r="M49" s="24">
        <v>0</v>
      </c>
      <c r="N49" s="18">
        <f t="shared" si="4"/>
        <v>0</v>
      </c>
      <c r="O49" s="24">
        <v>1198044.44</v>
      </c>
      <c r="P49" s="19">
        <f t="shared" si="5"/>
        <v>-41955.560000000056</v>
      </c>
    </row>
    <row r="50" spans="1:16" x14ac:dyDescent="0.3">
      <c r="A50" s="22" t="s">
        <v>93</v>
      </c>
      <c r="B50" s="14" t="str">
        <f t="shared" si="6"/>
        <v>3</v>
      </c>
      <c r="C50" s="14" t="str">
        <f t="shared" si="7"/>
        <v>36</v>
      </c>
      <c r="D50" s="14" t="str">
        <f t="shared" si="8"/>
        <v>360</v>
      </c>
      <c r="E50" s="23" t="s">
        <v>94</v>
      </c>
      <c r="F50" s="24">
        <v>225000</v>
      </c>
      <c r="G50" s="24">
        <v>0</v>
      </c>
      <c r="H50" s="24">
        <v>225000</v>
      </c>
      <c r="I50" s="24">
        <v>158309.69</v>
      </c>
      <c r="J50" s="18">
        <f t="shared" si="3"/>
        <v>0.70359862222222225</v>
      </c>
      <c r="K50" s="24">
        <v>113310.95</v>
      </c>
      <c r="L50" s="24">
        <v>0</v>
      </c>
      <c r="M50" s="24">
        <v>113310.95</v>
      </c>
      <c r="N50" s="18">
        <f t="shared" si="4"/>
        <v>0.71575498631827272</v>
      </c>
      <c r="O50" s="24">
        <v>44998.74</v>
      </c>
      <c r="P50" s="19">
        <f t="shared" si="5"/>
        <v>-66690.31</v>
      </c>
    </row>
    <row r="51" spans="1:16" x14ac:dyDescent="0.3">
      <c r="A51" s="22" t="s">
        <v>95</v>
      </c>
      <c r="B51" s="14" t="str">
        <f t="shared" si="6"/>
        <v>3</v>
      </c>
      <c r="C51" s="14" t="str">
        <f t="shared" si="7"/>
        <v>36</v>
      </c>
      <c r="D51" s="14" t="str">
        <f t="shared" si="8"/>
        <v>360</v>
      </c>
      <c r="E51" s="23" t="s">
        <v>96</v>
      </c>
      <c r="F51" s="24">
        <v>100000</v>
      </c>
      <c r="G51" s="24">
        <v>0</v>
      </c>
      <c r="H51" s="24">
        <v>100000</v>
      </c>
      <c r="I51" s="24">
        <v>40158.400000000001</v>
      </c>
      <c r="J51" s="18">
        <f t="shared" si="3"/>
        <v>0.401584</v>
      </c>
      <c r="K51" s="24">
        <v>40158.400000000001</v>
      </c>
      <c r="L51" s="24">
        <v>0</v>
      </c>
      <c r="M51" s="24">
        <v>40158.400000000001</v>
      </c>
      <c r="N51" s="18">
        <f t="shared" si="4"/>
        <v>1</v>
      </c>
      <c r="O51" s="24">
        <v>0</v>
      </c>
      <c r="P51" s="19">
        <f t="shared" si="5"/>
        <v>-59841.599999999999</v>
      </c>
    </row>
    <row r="52" spans="1:16" x14ac:dyDescent="0.3">
      <c r="A52" s="22" t="s">
        <v>97</v>
      </c>
      <c r="B52" s="14" t="str">
        <f t="shared" si="6"/>
        <v>3</v>
      </c>
      <c r="C52" s="14" t="str">
        <f t="shared" si="7"/>
        <v>36</v>
      </c>
      <c r="D52" s="14" t="str">
        <f t="shared" si="8"/>
        <v>360</v>
      </c>
      <c r="E52" s="23" t="s">
        <v>98</v>
      </c>
      <c r="F52" s="24">
        <v>37000</v>
      </c>
      <c r="G52" s="24">
        <v>0</v>
      </c>
      <c r="H52" s="24">
        <v>37000</v>
      </c>
      <c r="I52" s="24">
        <v>0</v>
      </c>
      <c r="J52" s="18">
        <f t="shared" si="3"/>
        <v>0</v>
      </c>
      <c r="K52" s="24">
        <v>0</v>
      </c>
      <c r="L52" s="24">
        <v>0</v>
      </c>
      <c r="M52" s="24">
        <v>0</v>
      </c>
      <c r="N52" s="18" t="str">
        <f t="shared" si="4"/>
        <v xml:space="preserve"> </v>
      </c>
      <c r="O52" s="24">
        <v>0</v>
      </c>
      <c r="P52" s="19">
        <f t="shared" si="5"/>
        <v>-37000</v>
      </c>
    </row>
    <row r="53" spans="1:16" x14ac:dyDescent="0.3">
      <c r="A53" s="22" t="s">
        <v>99</v>
      </c>
      <c r="B53" s="14" t="str">
        <f t="shared" si="6"/>
        <v>3</v>
      </c>
      <c r="C53" s="14" t="str">
        <f t="shared" si="7"/>
        <v>36</v>
      </c>
      <c r="D53" s="14" t="str">
        <f t="shared" si="8"/>
        <v>360</v>
      </c>
      <c r="E53" s="23" t="s">
        <v>100</v>
      </c>
      <c r="F53" s="24">
        <v>125000</v>
      </c>
      <c r="G53" s="24">
        <v>0</v>
      </c>
      <c r="H53" s="24">
        <v>125000</v>
      </c>
      <c r="I53" s="24">
        <v>88069.09</v>
      </c>
      <c r="J53" s="18">
        <f t="shared" si="3"/>
        <v>0.70455272000000002</v>
      </c>
      <c r="K53" s="24">
        <v>0</v>
      </c>
      <c r="L53" s="24">
        <v>0</v>
      </c>
      <c r="M53" s="24">
        <v>0</v>
      </c>
      <c r="N53" s="18">
        <f t="shared" si="4"/>
        <v>0</v>
      </c>
      <c r="O53" s="24">
        <v>88069.09</v>
      </c>
      <c r="P53" s="19">
        <f t="shared" si="5"/>
        <v>-36930.910000000003</v>
      </c>
    </row>
    <row r="54" spans="1:16" x14ac:dyDescent="0.3">
      <c r="A54" s="22" t="s">
        <v>101</v>
      </c>
      <c r="B54" s="14" t="str">
        <f t="shared" si="6"/>
        <v>3</v>
      </c>
      <c r="C54" s="14" t="str">
        <f t="shared" si="7"/>
        <v>36</v>
      </c>
      <c r="D54" s="14" t="str">
        <f t="shared" si="8"/>
        <v>360</v>
      </c>
      <c r="E54" s="23" t="s">
        <v>102</v>
      </c>
      <c r="F54" s="24">
        <v>950000</v>
      </c>
      <c r="G54" s="24">
        <v>0</v>
      </c>
      <c r="H54" s="24">
        <v>950000</v>
      </c>
      <c r="I54" s="24">
        <v>665108.56000000006</v>
      </c>
      <c r="J54" s="18">
        <f t="shared" si="3"/>
        <v>0.70011427368421053</v>
      </c>
      <c r="K54" s="24">
        <v>515028.34</v>
      </c>
      <c r="L54" s="24">
        <v>0</v>
      </c>
      <c r="M54" s="24">
        <v>515028.34</v>
      </c>
      <c r="N54" s="18">
        <f t="shared" si="4"/>
        <v>0.7743522952102736</v>
      </c>
      <c r="O54" s="24">
        <v>150080.22</v>
      </c>
      <c r="P54" s="19">
        <f t="shared" si="5"/>
        <v>-284891.43999999994</v>
      </c>
    </row>
    <row r="55" spans="1:16" x14ac:dyDescent="0.3">
      <c r="A55" s="22" t="s">
        <v>103</v>
      </c>
      <c r="B55" s="14" t="str">
        <f t="shared" si="6"/>
        <v>3</v>
      </c>
      <c r="C55" s="14" t="str">
        <f t="shared" si="7"/>
        <v>38</v>
      </c>
      <c r="D55" s="14" t="str">
        <f t="shared" si="8"/>
        <v>389</v>
      </c>
      <c r="E55" s="23" t="s">
        <v>104</v>
      </c>
      <c r="F55" s="24">
        <v>240000</v>
      </c>
      <c r="G55" s="24">
        <v>0</v>
      </c>
      <c r="H55" s="24">
        <v>240000</v>
      </c>
      <c r="I55" s="24">
        <v>202460.07</v>
      </c>
      <c r="J55" s="18">
        <f t="shared" si="3"/>
        <v>0.84358362500000006</v>
      </c>
      <c r="K55" s="24">
        <v>152761.06</v>
      </c>
      <c r="L55" s="24">
        <v>0</v>
      </c>
      <c r="M55" s="24">
        <v>152761.06</v>
      </c>
      <c r="N55" s="18">
        <f t="shared" si="4"/>
        <v>0.75452438596904559</v>
      </c>
      <c r="O55" s="24">
        <v>49699.01</v>
      </c>
      <c r="P55" s="19">
        <f t="shared" si="5"/>
        <v>-37539.929999999993</v>
      </c>
    </row>
    <row r="56" spans="1:16" x14ac:dyDescent="0.3">
      <c r="A56" s="22" t="s">
        <v>105</v>
      </c>
      <c r="B56" s="14" t="str">
        <f t="shared" si="6"/>
        <v>3</v>
      </c>
      <c r="C56" s="14" t="str">
        <f t="shared" si="7"/>
        <v>39</v>
      </c>
      <c r="D56" s="14" t="str">
        <f t="shared" si="8"/>
        <v>391</v>
      </c>
      <c r="E56" s="23" t="s">
        <v>324</v>
      </c>
      <c r="F56" s="24">
        <v>100000</v>
      </c>
      <c r="G56" s="24">
        <v>0</v>
      </c>
      <c r="H56" s="24">
        <v>100000</v>
      </c>
      <c r="I56" s="24">
        <v>62562.87</v>
      </c>
      <c r="J56" s="18">
        <f t="shared" si="3"/>
        <v>0.62562870000000004</v>
      </c>
      <c r="K56" s="24">
        <v>24456.5</v>
      </c>
      <c r="L56" s="24">
        <v>60.63</v>
      </c>
      <c r="M56" s="24">
        <v>24395.87</v>
      </c>
      <c r="N56" s="18">
        <f t="shared" si="4"/>
        <v>0.38994166987543888</v>
      </c>
      <c r="O56" s="24">
        <v>38167</v>
      </c>
      <c r="P56" s="19">
        <f t="shared" si="5"/>
        <v>-37437.129999999997</v>
      </c>
    </row>
    <row r="57" spans="1:16" x14ac:dyDescent="0.3">
      <c r="A57" s="22" t="s">
        <v>226</v>
      </c>
      <c r="B57" s="14" t="str">
        <f t="shared" si="6"/>
        <v>3</v>
      </c>
      <c r="C57" s="14" t="str">
        <f t="shared" si="7"/>
        <v>39</v>
      </c>
      <c r="D57" s="14" t="str">
        <f t="shared" si="8"/>
        <v>391</v>
      </c>
      <c r="E57" s="23" t="s">
        <v>325</v>
      </c>
      <c r="F57" s="24">
        <v>40000</v>
      </c>
      <c r="G57" s="24">
        <v>0</v>
      </c>
      <c r="H57" s="24">
        <v>40000</v>
      </c>
      <c r="I57" s="24">
        <v>45769.25</v>
      </c>
      <c r="J57" s="18">
        <f t="shared" si="3"/>
        <v>1.14423125</v>
      </c>
      <c r="K57" s="24">
        <v>17075.68</v>
      </c>
      <c r="L57" s="24">
        <v>1083.3800000000001</v>
      </c>
      <c r="M57" s="24">
        <v>15992.3</v>
      </c>
      <c r="N57" s="18">
        <f t="shared" si="4"/>
        <v>0.34941144982712191</v>
      </c>
      <c r="O57" s="24">
        <v>29776.95</v>
      </c>
      <c r="P57" s="19">
        <f t="shared" si="5"/>
        <v>5769.25</v>
      </c>
    </row>
    <row r="58" spans="1:16" x14ac:dyDescent="0.3">
      <c r="A58" s="22" t="s">
        <v>227</v>
      </c>
      <c r="B58" s="14" t="str">
        <f t="shared" si="6"/>
        <v>3</v>
      </c>
      <c r="C58" s="14" t="str">
        <f t="shared" si="7"/>
        <v>39</v>
      </c>
      <c r="D58" s="14" t="str">
        <f t="shared" si="8"/>
        <v>391</v>
      </c>
      <c r="E58" s="23" t="s">
        <v>326</v>
      </c>
      <c r="F58" s="24">
        <v>40000</v>
      </c>
      <c r="G58" s="24">
        <v>0</v>
      </c>
      <c r="H58" s="24">
        <v>40000</v>
      </c>
      <c r="I58" s="24">
        <v>26648.05</v>
      </c>
      <c r="J58" s="18">
        <f t="shared" si="3"/>
        <v>0.66620124999999997</v>
      </c>
      <c r="K58" s="24">
        <v>7842.9</v>
      </c>
      <c r="L58" s="24">
        <v>2099.25</v>
      </c>
      <c r="M58" s="24">
        <v>5743.65</v>
      </c>
      <c r="N58" s="18">
        <f t="shared" si="4"/>
        <v>0.2155373470103816</v>
      </c>
      <c r="O58" s="24">
        <v>20904.400000000001</v>
      </c>
      <c r="P58" s="19">
        <f t="shared" si="5"/>
        <v>-13351.95</v>
      </c>
    </row>
    <row r="59" spans="1:16" x14ac:dyDescent="0.3">
      <c r="A59" s="22" t="s">
        <v>228</v>
      </c>
      <c r="B59" s="14" t="str">
        <f t="shared" si="6"/>
        <v>3</v>
      </c>
      <c r="C59" s="14" t="str">
        <f t="shared" si="7"/>
        <v>39</v>
      </c>
      <c r="D59" s="14" t="str">
        <f t="shared" si="8"/>
        <v>391</v>
      </c>
      <c r="E59" s="23" t="s">
        <v>327</v>
      </c>
      <c r="F59" s="24">
        <v>0</v>
      </c>
      <c r="G59" s="24">
        <v>0</v>
      </c>
      <c r="H59" s="24">
        <v>0</v>
      </c>
      <c r="I59" s="24">
        <v>2421</v>
      </c>
      <c r="J59" s="18" t="str">
        <f t="shared" si="3"/>
        <v xml:space="preserve"> </v>
      </c>
      <c r="K59" s="24">
        <v>120</v>
      </c>
      <c r="L59" s="24">
        <v>0</v>
      </c>
      <c r="M59" s="24">
        <v>120</v>
      </c>
      <c r="N59" s="18">
        <f t="shared" si="4"/>
        <v>4.9566294919454773E-2</v>
      </c>
      <c r="O59" s="24">
        <v>2301</v>
      </c>
      <c r="P59" s="19">
        <f t="shared" si="5"/>
        <v>2421</v>
      </c>
    </row>
    <row r="60" spans="1:16" x14ac:dyDescent="0.3">
      <c r="A60" s="22" t="s">
        <v>229</v>
      </c>
      <c r="B60" s="14" t="str">
        <f t="shared" si="6"/>
        <v>3</v>
      </c>
      <c r="C60" s="14" t="str">
        <f t="shared" si="7"/>
        <v>39</v>
      </c>
      <c r="D60" s="14" t="str">
        <f t="shared" si="8"/>
        <v>391</v>
      </c>
      <c r="E60" s="23" t="s">
        <v>328</v>
      </c>
      <c r="F60" s="24">
        <v>75000</v>
      </c>
      <c r="G60" s="24">
        <v>0</v>
      </c>
      <c r="H60" s="24">
        <v>75000</v>
      </c>
      <c r="I60" s="24">
        <v>2400</v>
      </c>
      <c r="J60" s="18">
        <f t="shared" si="3"/>
        <v>3.2000000000000001E-2</v>
      </c>
      <c r="K60" s="24">
        <v>1200</v>
      </c>
      <c r="L60" s="24">
        <v>0</v>
      </c>
      <c r="M60" s="24">
        <v>1200</v>
      </c>
      <c r="N60" s="18">
        <f t="shared" si="4"/>
        <v>0.5</v>
      </c>
      <c r="O60" s="24">
        <v>1200</v>
      </c>
      <c r="P60" s="19">
        <f t="shared" si="5"/>
        <v>-72600</v>
      </c>
    </row>
    <row r="61" spans="1:16" x14ac:dyDescent="0.3">
      <c r="A61" s="22" t="s">
        <v>106</v>
      </c>
      <c r="B61" s="14" t="str">
        <f t="shared" si="6"/>
        <v>3</v>
      </c>
      <c r="C61" s="14" t="str">
        <f t="shared" si="7"/>
        <v>39</v>
      </c>
      <c r="D61" s="14" t="str">
        <f t="shared" si="8"/>
        <v>391</v>
      </c>
      <c r="E61" s="23" t="s">
        <v>107</v>
      </c>
      <c r="F61" s="24">
        <v>100000</v>
      </c>
      <c r="G61" s="24">
        <v>0</v>
      </c>
      <c r="H61" s="24">
        <v>100000</v>
      </c>
      <c r="I61" s="24">
        <v>49383.7</v>
      </c>
      <c r="J61" s="18">
        <f t="shared" si="3"/>
        <v>0.49383699999999997</v>
      </c>
      <c r="K61" s="24">
        <v>33103.870000000003</v>
      </c>
      <c r="L61" s="24">
        <v>1139.1500000000001</v>
      </c>
      <c r="M61" s="24">
        <v>31964.720000000001</v>
      </c>
      <c r="N61" s="18">
        <f t="shared" si="4"/>
        <v>0.64727268309178942</v>
      </c>
      <c r="O61" s="24">
        <v>17418.98</v>
      </c>
      <c r="P61" s="19">
        <f t="shared" si="5"/>
        <v>-50616.3</v>
      </c>
    </row>
    <row r="62" spans="1:16" x14ac:dyDescent="0.3">
      <c r="A62" s="22" t="s">
        <v>108</v>
      </c>
      <c r="B62" s="14" t="str">
        <f t="shared" si="6"/>
        <v>3</v>
      </c>
      <c r="C62" s="14" t="str">
        <f t="shared" si="7"/>
        <v>39</v>
      </c>
      <c r="D62" s="14" t="str">
        <f t="shared" si="8"/>
        <v>391</v>
      </c>
      <c r="E62" s="23" t="s">
        <v>109</v>
      </c>
      <c r="F62" s="24">
        <v>5500000</v>
      </c>
      <c r="G62" s="24">
        <v>0</v>
      </c>
      <c r="H62" s="24">
        <v>5500000</v>
      </c>
      <c r="I62" s="24">
        <v>2857981.04</v>
      </c>
      <c r="J62" s="18">
        <f t="shared" si="3"/>
        <v>0.5196329163636364</v>
      </c>
      <c r="K62" s="24">
        <v>1993110.41</v>
      </c>
      <c r="L62" s="24">
        <v>24679.38</v>
      </c>
      <c r="M62" s="24">
        <v>1968431.03</v>
      </c>
      <c r="N62" s="18">
        <f t="shared" si="4"/>
        <v>0.68874880639516067</v>
      </c>
      <c r="O62" s="24">
        <v>889550.01</v>
      </c>
      <c r="P62" s="19">
        <f t="shared" si="5"/>
        <v>-2642018.96</v>
      </c>
    </row>
    <row r="63" spans="1:16" x14ac:dyDescent="0.3">
      <c r="A63" s="22" t="s">
        <v>110</v>
      </c>
      <c r="B63" s="14" t="str">
        <f t="shared" si="6"/>
        <v>3</v>
      </c>
      <c r="C63" s="14" t="str">
        <f t="shared" si="7"/>
        <v>39</v>
      </c>
      <c r="D63" s="14" t="str">
        <f t="shared" si="8"/>
        <v>392</v>
      </c>
      <c r="E63" s="23" t="s">
        <v>111</v>
      </c>
      <c r="F63" s="24">
        <v>100000</v>
      </c>
      <c r="G63" s="24">
        <v>0</v>
      </c>
      <c r="H63" s="24">
        <v>100000</v>
      </c>
      <c r="I63" s="24">
        <v>43795.65</v>
      </c>
      <c r="J63" s="18">
        <f t="shared" si="3"/>
        <v>0.43795650000000003</v>
      </c>
      <c r="K63" s="24">
        <v>44100.67</v>
      </c>
      <c r="L63" s="24">
        <v>305.02</v>
      </c>
      <c r="M63" s="24">
        <v>43795.65</v>
      </c>
      <c r="N63" s="18">
        <f t="shared" si="4"/>
        <v>1</v>
      </c>
      <c r="O63" s="24">
        <v>0</v>
      </c>
      <c r="P63" s="19">
        <f t="shared" si="5"/>
        <v>-56204.35</v>
      </c>
    </row>
    <row r="64" spans="1:16" x14ac:dyDescent="0.3">
      <c r="A64" s="22" t="s">
        <v>112</v>
      </c>
      <c r="B64" s="14" t="str">
        <f t="shared" si="6"/>
        <v>3</v>
      </c>
      <c r="C64" s="14" t="str">
        <f t="shared" si="7"/>
        <v>39</v>
      </c>
      <c r="D64" s="14" t="str">
        <f t="shared" si="8"/>
        <v>392</v>
      </c>
      <c r="E64" s="23" t="s">
        <v>113</v>
      </c>
      <c r="F64" s="24">
        <v>100000</v>
      </c>
      <c r="G64" s="24">
        <v>0</v>
      </c>
      <c r="H64" s="24">
        <v>100000</v>
      </c>
      <c r="I64" s="24">
        <v>81083.83</v>
      </c>
      <c r="J64" s="18">
        <f t="shared" si="3"/>
        <v>0.81083830000000001</v>
      </c>
      <c r="K64" s="24">
        <v>81379.789999999994</v>
      </c>
      <c r="L64" s="24">
        <v>295.95999999999998</v>
      </c>
      <c r="M64" s="24">
        <v>81083.83</v>
      </c>
      <c r="N64" s="18">
        <f t="shared" si="4"/>
        <v>1</v>
      </c>
      <c r="O64" s="24">
        <v>0</v>
      </c>
      <c r="P64" s="19">
        <f t="shared" si="5"/>
        <v>-18916.169999999998</v>
      </c>
    </row>
    <row r="65" spans="1:16" x14ac:dyDescent="0.3">
      <c r="A65" s="22" t="s">
        <v>114</v>
      </c>
      <c r="B65" s="14" t="str">
        <f t="shared" si="6"/>
        <v>3</v>
      </c>
      <c r="C65" s="14" t="str">
        <f t="shared" si="7"/>
        <v>39</v>
      </c>
      <c r="D65" s="14" t="str">
        <f t="shared" si="8"/>
        <v>392</v>
      </c>
      <c r="E65" s="23" t="s">
        <v>115</v>
      </c>
      <c r="F65" s="24">
        <v>950000</v>
      </c>
      <c r="G65" s="24">
        <v>0</v>
      </c>
      <c r="H65" s="24">
        <v>950000</v>
      </c>
      <c r="I65" s="24">
        <v>507611.29</v>
      </c>
      <c r="J65" s="18">
        <f t="shared" si="3"/>
        <v>0.53432767368421052</v>
      </c>
      <c r="K65" s="24">
        <v>519864.83</v>
      </c>
      <c r="L65" s="24">
        <v>12253.54</v>
      </c>
      <c r="M65" s="24">
        <v>507611.29</v>
      </c>
      <c r="N65" s="18">
        <f t="shared" si="4"/>
        <v>1</v>
      </c>
      <c r="O65" s="24">
        <v>0</v>
      </c>
      <c r="P65" s="19">
        <f t="shared" si="5"/>
        <v>-442388.71</v>
      </c>
    </row>
    <row r="66" spans="1:16" x14ac:dyDescent="0.3">
      <c r="A66" s="22" t="s">
        <v>116</v>
      </c>
      <c r="B66" s="14" t="str">
        <f t="shared" si="6"/>
        <v>3</v>
      </c>
      <c r="C66" s="14" t="str">
        <f t="shared" si="7"/>
        <v>39</v>
      </c>
      <c r="D66" s="14" t="str">
        <f t="shared" si="8"/>
        <v>393</v>
      </c>
      <c r="E66" s="23" t="s">
        <v>117</v>
      </c>
      <c r="F66" s="24">
        <v>500000</v>
      </c>
      <c r="G66" s="24">
        <v>0</v>
      </c>
      <c r="H66" s="24">
        <v>500000</v>
      </c>
      <c r="I66" s="24">
        <v>201969.62</v>
      </c>
      <c r="J66" s="18">
        <f t="shared" si="3"/>
        <v>0.40393923999999998</v>
      </c>
      <c r="K66" s="24">
        <v>201592.15</v>
      </c>
      <c r="L66" s="24">
        <v>3957.18</v>
      </c>
      <c r="M66" s="24">
        <v>197634.97</v>
      </c>
      <c r="N66" s="18">
        <f t="shared" si="4"/>
        <v>0.97853810885023207</v>
      </c>
      <c r="O66" s="24">
        <v>4334.6499999999996</v>
      </c>
      <c r="P66" s="19">
        <f t="shared" si="5"/>
        <v>-298030.38</v>
      </c>
    </row>
    <row r="67" spans="1:16" x14ac:dyDescent="0.3">
      <c r="A67" s="22" t="s">
        <v>363</v>
      </c>
      <c r="B67" s="14" t="str">
        <f t="shared" si="6"/>
        <v>3</v>
      </c>
      <c r="C67" s="14" t="str">
        <f t="shared" si="7"/>
        <v>39</v>
      </c>
      <c r="D67" s="14" t="str">
        <f t="shared" si="8"/>
        <v>396</v>
      </c>
      <c r="E67" s="23" t="s">
        <v>364</v>
      </c>
      <c r="F67" s="24">
        <v>0</v>
      </c>
      <c r="G67" s="24">
        <v>0</v>
      </c>
      <c r="H67" s="24">
        <v>0</v>
      </c>
      <c r="I67" s="24">
        <v>0</v>
      </c>
      <c r="J67" s="18" t="str">
        <f t="shared" si="3"/>
        <v xml:space="preserve"> </v>
      </c>
      <c r="K67" s="24">
        <v>0</v>
      </c>
      <c r="L67" s="24">
        <v>0</v>
      </c>
      <c r="M67" s="24">
        <v>0</v>
      </c>
      <c r="N67" s="18" t="str">
        <f t="shared" si="4"/>
        <v xml:space="preserve"> </v>
      </c>
      <c r="O67" s="24">
        <v>0</v>
      </c>
      <c r="P67" s="19">
        <f t="shared" si="5"/>
        <v>0</v>
      </c>
    </row>
    <row r="68" spans="1:16" x14ac:dyDescent="0.3">
      <c r="A68" s="22" t="s">
        <v>118</v>
      </c>
      <c r="B68" s="14" t="str">
        <f t="shared" si="6"/>
        <v>3</v>
      </c>
      <c r="C68" s="14" t="str">
        <f t="shared" si="7"/>
        <v>39</v>
      </c>
      <c r="D68" s="14" t="str">
        <f t="shared" si="8"/>
        <v>398</v>
      </c>
      <c r="E68" s="23" t="s">
        <v>119</v>
      </c>
      <c r="F68" s="24">
        <v>5000</v>
      </c>
      <c r="G68" s="24">
        <v>0</v>
      </c>
      <c r="H68" s="24">
        <v>5000</v>
      </c>
      <c r="I68" s="24">
        <v>0</v>
      </c>
      <c r="J68" s="18">
        <f t="shared" si="3"/>
        <v>0</v>
      </c>
      <c r="K68" s="24">
        <v>0</v>
      </c>
      <c r="L68" s="24">
        <v>0</v>
      </c>
      <c r="M68" s="24">
        <v>0</v>
      </c>
      <c r="N68" s="18" t="str">
        <f t="shared" si="4"/>
        <v xml:space="preserve"> </v>
      </c>
      <c r="O68" s="24">
        <v>0</v>
      </c>
      <c r="P68" s="19">
        <f t="shared" si="5"/>
        <v>-5000</v>
      </c>
    </row>
    <row r="69" spans="1:16" x14ac:dyDescent="0.3">
      <c r="A69" s="22" t="s">
        <v>120</v>
      </c>
      <c r="B69" s="14" t="str">
        <f t="shared" si="6"/>
        <v>3</v>
      </c>
      <c r="C69" s="14" t="str">
        <f t="shared" si="7"/>
        <v>39</v>
      </c>
      <c r="D69" s="14" t="str">
        <f t="shared" si="8"/>
        <v>399</v>
      </c>
      <c r="E69" s="23" t="s">
        <v>329</v>
      </c>
      <c r="F69" s="24">
        <v>11200</v>
      </c>
      <c r="G69" s="24">
        <v>0</v>
      </c>
      <c r="H69" s="24">
        <v>11200</v>
      </c>
      <c r="I69" s="24">
        <v>5150.1499999999996</v>
      </c>
      <c r="J69" s="18">
        <f t="shared" si="3"/>
        <v>0.45983482142857141</v>
      </c>
      <c r="K69" s="24">
        <v>5150.1499999999996</v>
      </c>
      <c r="L69" s="24">
        <v>0</v>
      </c>
      <c r="M69" s="24">
        <v>5150.1499999999996</v>
      </c>
      <c r="N69" s="18">
        <f t="shared" si="4"/>
        <v>1</v>
      </c>
      <c r="O69" s="24">
        <v>0</v>
      </c>
      <c r="P69" s="19">
        <f t="shared" si="5"/>
        <v>-6049.85</v>
      </c>
    </row>
    <row r="70" spans="1:16" x14ac:dyDescent="0.3">
      <c r="A70" s="22" t="s">
        <v>230</v>
      </c>
      <c r="B70" s="14" t="str">
        <f t="shared" si="6"/>
        <v>3</v>
      </c>
      <c r="C70" s="14" t="str">
        <f t="shared" si="7"/>
        <v>39</v>
      </c>
      <c r="D70" s="14" t="str">
        <f t="shared" si="8"/>
        <v>399</v>
      </c>
      <c r="E70" s="23" t="s">
        <v>330</v>
      </c>
      <c r="F70" s="24">
        <v>0</v>
      </c>
      <c r="G70" s="24">
        <v>0</v>
      </c>
      <c r="H70" s="24">
        <v>0</v>
      </c>
      <c r="I70" s="24">
        <v>12870.93</v>
      </c>
      <c r="J70" s="18" t="str">
        <f t="shared" si="3"/>
        <v xml:space="preserve"> </v>
      </c>
      <c r="K70" s="24">
        <v>12870.93</v>
      </c>
      <c r="L70" s="24">
        <v>0</v>
      </c>
      <c r="M70" s="24">
        <v>12870.93</v>
      </c>
      <c r="N70" s="18">
        <f t="shared" si="4"/>
        <v>1</v>
      </c>
      <c r="O70" s="24">
        <v>0</v>
      </c>
      <c r="P70" s="19">
        <f t="shared" si="5"/>
        <v>12870.93</v>
      </c>
    </row>
    <row r="71" spans="1:16" x14ac:dyDescent="0.3">
      <c r="A71" s="22" t="s">
        <v>121</v>
      </c>
      <c r="B71" s="14" t="str">
        <f t="shared" si="6"/>
        <v>3</v>
      </c>
      <c r="C71" s="14" t="str">
        <f t="shared" si="7"/>
        <v>39</v>
      </c>
      <c r="D71" s="14" t="str">
        <f t="shared" si="8"/>
        <v>399</v>
      </c>
      <c r="E71" s="23" t="s">
        <v>122</v>
      </c>
      <c r="F71" s="24">
        <v>0</v>
      </c>
      <c r="G71" s="24">
        <v>0</v>
      </c>
      <c r="H71" s="24">
        <v>0</v>
      </c>
      <c r="I71" s="24">
        <v>0</v>
      </c>
      <c r="J71" s="18" t="str">
        <f t="shared" ref="J71:J134" si="9">IF(H71=0," ",I71/H71)</f>
        <v xml:space="preserve"> </v>
      </c>
      <c r="K71" s="24">
        <v>0</v>
      </c>
      <c r="L71" s="24">
        <v>0</v>
      </c>
      <c r="M71" s="24">
        <v>0</v>
      </c>
      <c r="N71" s="18" t="str">
        <f t="shared" ref="N71:N134" si="10">IF(I71=0," ",M71/I71)</f>
        <v xml:space="preserve"> </v>
      </c>
      <c r="O71" s="24">
        <v>0</v>
      </c>
      <c r="P71" s="19">
        <f t="shared" ref="P71:P134" si="11">I71-H71</f>
        <v>0</v>
      </c>
    </row>
    <row r="72" spans="1:16" x14ac:dyDescent="0.3">
      <c r="A72" s="22" t="s">
        <v>123</v>
      </c>
      <c r="B72" s="14" t="str">
        <f t="shared" si="6"/>
        <v>3</v>
      </c>
      <c r="C72" s="14" t="str">
        <f t="shared" si="7"/>
        <v>39</v>
      </c>
      <c r="D72" s="14" t="str">
        <f t="shared" si="8"/>
        <v>399</v>
      </c>
      <c r="E72" s="23" t="s">
        <v>124</v>
      </c>
      <c r="F72" s="24">
        <v>150000</v>
      </c>
      <c r="G72" s="24">
        <v>0</v>
      </c>
      <c r="H72" s="24">
        <v>150000</v>
      </c>
      <c r="I72" s="24">
        <v>233552.07</v>
      </c>
      <c r="J72" s="18">
        <f t="shared" si="9"/>
        <v>1.5570138</v>
      </c>
      <c r="K72" s="24">
        <v>239339.59</v>
      </c>
      <c r="L72" s="24">
        <v>5787.52</v>
      </c>
      <c r="M72" s="24">
        <v>233552.07</v>
      </c>
      <c r="N72" s="18">
        <f t="shared" si="10"/>
        <v>1</v>
      </c>
      <c r="O72" s="24">
        <v>0</v>
      </c>
      <c r="P72" s="19">
        <f t="shared" si="11"/>
        <v>83552.070000000007</v>
      </c>
    </row>
    <row r="73" spans="1:16" x14ac:dyDescent="0.3">
      <c r="A73" s="22" t="s">
        <v>365</v>
      </c>
      <c r="B73" s="14" t="str">
        <f t="shared" ref="B73:B136" si="12">LEFT(A73,1)</f>
        <v>3</v>
      </c>
      <c r="C73" s="14" t="str">
        <f t="shared" ref="C73:C136" si="13">LEFT(A73,2)</f>
        <v>39</v>
      </c>
      <c r="D73" s="14" t="str">
        <f t="shared" ref="D73:D136" si="14">LEFT(A73,3)</f>
        <v>399</v>
      </c>
      <c r="E73" s="23" t="s">
        <v>366</v>
      </c>
      <c r="F73" s="24">
        <v>0</v>
      </c>
      <c r="G73" s="24">
        <v>0</v>
      </c>
      <c r="H73" s="24">
        <v>0</v>
      </c>
      <c r="I73" s="24">
        <v>5020.3</v>
      </c>
      <c r="J73" s="18" t="str">
        <f t="shared" si="9"/>
        <v xml:space="preserve"> </v>
      </c>
      <c r="K73" s="24">
        <v>5020.3</v>
      </c>
      <c r="L73" s="24">
        <v>0</v>
      </c>
      <c r="M73" s="24">
        <v>5020.3</v>
      </c>
      <c r="N73" s="18">
        <f t="shared" si="10"/>
        <v>1</v>
      </c>
      <c r="O73" s="24">
        <v>0</v>
      </c>
      <c r="P73" s="19">
        <f t="shared" si="11"/>
        <v>5020.3</v>
      </c>
    </row>
    <row r="74" spans="1:16" x14ac:dyDescent="0.3">
      <c r="A74" s="22" t="s">
        <v>125</v>
      </c>
      <c r="B74" s="14" t="str">
        <f t="shared" si="12"/>
        <v>3</v>
      </c>
      <c r="C74" s="14" t="str">
        <f t="shared" si="13"/>
        <v>39</v>
      </c>
      <c r="D74" s="14" t="str">
        <f t="shared" si="14"/>
        <v>399</v>
      </c>
      <c r="E74" s="23" t="s">
        <v>126</v>
      </c>
      <c r="F74" s="24">
        <v>0</v>
      </c>
      <c r="G74" s="24">
        <v>0</v>
      </c>
      <c r="H74" s="24">
        <v>0</v>
      </c>
      <c r="I74" s="24">
        <v>7417.12</v>
      </c>
      <c r="J74" s="18" t="str">
        <f t="shared" si="9"/>
        <v xml:space="preserve"> </v>
      </c>
      <c r="K74" s="24">
        <v>7417.12</v>
      </c>
      <c r="L74" s="24">
        <v>0</v>
      </c>
      <c r="M74" s="24">
        <v>7417.12</v>
      </c>
      <c r="N74" s="18">
        <f t="shared" si="10"/>
        <v>1</v>
      </c>
      <c r="O74" s="24">
        <v>0</v>
      </c>
      <c r="P74" s="19">
        <f t="shared" si="11"/>
        <v>7417.12</v>
      </c>
    </row>
    <row r="75" spans="1:16" x14ac:dyDescent="0.3">
      <c r="A75" s="22" t="s">
        <v>127</v>
      </c>
      <c r="B75" s="14" t="str">
        <f t="shared" si="12"/>
        <v>3</v>
      </c>
      <c r="C75" s="14" t="str">
        <f t="shared" si="13"/>
        <v>39</v>
      </c>
      <c r="D75" s="14" t="str">
        <f t="shared" si="14"/>
        <v>399</v>
      </c>
      <c r="E75" s="23" t="s">
        <v>331</v>
      </c>
      <c r="F75" s="24">
        <v>20000</v>
      </c>
      <c r="G75" s="24">
        <v>0</v>
      </c>
      <c r="H75" s="24">
        <v>20000</v>
      </c>
      <c r="I75" s="24">
        <v>10399.57</v>
      </c>
      <c r="J75" s="18">
        <f t="shared" si="9"/>
        <v>0.51997850000000001</v>
      </c>
      <c r="K75" s="24">
        <v>10399.57</v>
      </c>
      <c r="L75" s="24">
        <v>0</v>
      </c>
      <c r="M75" s="24">
        <v>10399.57</v>
      </c>
      <c r="N75" s="18">
        <f t="shared" si="10"/>
        <v>1</v>
      </c>
      <c r="O75" s="24">
        <v>0</v>
      </c>
      <c r="P75" s="19">
        <f t="shared" si="11"/>
        <v>-9600.43</v>
      </c>
    </row>
    <row r="76" spans="1:16" x14ac:dyDescent="0.3">
      <c r="A76" s="22" t="s">
        <v>128</v>
      </c>
      <c r="B76" s="14" t="str">
        <f t="shared" si="12"/>
        <v>3</v>
      </c>
      <c r="C76" s="14" t="str">
        <f t="shared" si="13"/>
        <v>39</v>
      </c>
      <c r="D76" s="14" t="str">
        <f t="shared" si="14"/>
        <v>399</v>
      </c>
      <c r="E76" s="23" t="s">
        <v>129</v>
      </c>
      <c r="F76" s="24">
        <v>0</v>
      </c>
      <c r="G76" s="24">
        <v>0</v>
      </c>
      <c r="H76" s="24">
        <v>0</v>
      </c>
      <c r="I76" s="24">
        <v>0</v>
      </c>
      <c r="J76" s="18" t="str">
        <f t="shared" si="9"/>
        <v xml:space="preserve"> </v>
      </c>
      <c r="K76" s="24">
        <v>0</v>
      </c>
      <c r="L76" s="24">
        <v>0</v>
      </c>
      <c r="M76" s="24">
        <v>0</v>
      </c>
      <c r="N76" s="18" t="str">
        <f t="shared" si="10"/>
        <v xml:space="preserve"> </v>
      </c>
      <c r="O76" s="24">
        <v>0</v>
      </c>
      <c r="P76" s="19">
        <f t="shared" si="11"/>
        <v>0</v>
      </c>
    </row>
    <row r="77" spans="1:16" x14ac:dyDescent="0.3">
      <c r="A77" s="22" t="s">
        <v>231</v>
      </c>
      <c r="B77" s="14" t="str">
        <f t="shared" si="12"/>
        <v>3</v>
      </c>
      <c r="C77" s="14" t="str">
        <f t="shared" si="13"/>
        <v>39</v>
      </c>
      <c r="D77" s="14" t="str">
        <f t="shared" si="14"/>
        <v>399</v>
      </c>
      <c r="E77" s="23" t="s">
        <v>332</v>
      </c>
      <c r="F77" s="24">
        <v>2000</v>
      </c>
      <c r="G77" s="24">
        <v>0</v>
      </c>
      <c r="H77" s="24">
        <v>2000</v>
      </c>
      <c r="I77" s="24">
        <v>0</v>
      </c>
      <c r="J77" s="18">
        <f t="shared" si="9"/>
        <v>0</v>
      </c>
      <c r="K77" s="24">
        <v>0</v>
      </c>
      <c r="L77" s="24">
        <v>0</v>
      </c>
      <c r="M77" s="24">
        <v>0</v>
      </c>
      <c r="N77" s="18" t="str">
        <f t="shared" si="10"/>
        <v xml:space="preserve"> </v>
      </c>
      <c r="O77" s="24">
        <v>0</v>
      </c>
      <c r="P77" s="19">
        <f t="shared" si="11"/>
        <v>-2000</v>
      </c>
    </row>
    <row r="78" spans="1:16" x14ac:dyDescent="0.3">
      <c r="A78" s="22" t="s">
        <v>130</v>
      </c>
      <c r="B78" s="14" t="str">
        <f t="shared" si="12"/>
        <v>4</v>
      </c>
      <c r="C78" s="14" t="str">
        <f t="shared" si="13"/>
        <v>42</v>
      </c>
      <c r="D78" s="14" t="str">
        <f t="shared" si="14"/>
        <v>420</v>
      </c>
      <c r="E78" s="23" t="s">
        <v>131</v>
      </c>
      <c r="F78" s="24">
        <v>69568000</v>
      </c>
      <c r="G78" s="24">
        <v>0</v>
      </c>
      <c r="H78" s="24">
        <v>69568000</v>
      </c>
      <c r="I78" s="24">
        <v>51525536.43</v>
      </c>
      <c r="J78" s="18">
        <f t="shared" si="9"/>
        <v>0.74064996018284268</v>
      </c>
      <c r="K78" s="24">
        <v>52094290.560000002</v>
      </c>
      <c r="L78" s="24">
        <v>650004.72</v>
      </c>
      <c r="M78" s="24">
        <v>51444285.840000004</v>
      </c>
      <c r="N78" s="18">
        <f t="shared" si="10"/>
        <v>0.9984231005511145</v>
      </c>
      <c r="O78" s="24">
        <v>81250.59</v>
      </c>
      <c r="P78" s="19">
        <f t="shared" si="11"/>
        <v>-18042463.57</v>
      </c>
    </row>
    <row r="79" spans="1:16" x14ac:dyDescent="0.3">
      <c r="A79" s="22" t="s">
        <v>132</v>
      </c>
      <c r="B79" s="14" t="str">
        <f t="shared" si="12"/>
        <v>4</v>
      </c>
      <c r="C79" s="14" t="str">
        <f t="shared" si="13"/>
        <v>42</v>
      </c>
      <c r="D79" s="14" t="str">
        <f t="shared" si="14"/>
        <v>420</v>
      </c>
      <c r="E79" s="23" t="s">
        <v>133</v>
      </c>
      <c r="F79" s="24">
        <v>1500000</v>
      </c>
      <c r="G79" s="24">
        <v>0</v>
      </c>
      <c r="H79" s="24">
        <v>1500000</v>
      </c>
      <c r="I79" s="24">
        <v>0</v>
      </c>
      <c r="J79" s="18">
        <f t="shared" si="9"/>
        <v>0</v>
      </c>
      <c r="K79" s="24">
        <v>0</v>
      </c>
      <c r="L79" s="24">
        <v>0</v>
      </c>
      <c r="M79" s="24">
        <v>0</v>
      </c>
      <c r="N79" s="18" t="str">
        <f t="shared" si="10"/>
        <v xml:space="preserve"> </v>
      </c>
      <c r="O79" s="24">
        <v>0</v>
      </c>
      <c r="P79" s="19">
        <f t="shared" si="11"/>
        <v>-1500000</v>
      </c>
    </row>
    <row r="80" spans="1:16" x14ac:dyDescent="0.3">
      <c r="A80" s="22" t="s">
        <v>256</v>
      </c>
      <c r="B80" s="14" t="str">
        <f t="shared" si="12"/>
        <v>4</v>
      </c>
      <c r="C80" s="14" t="str">
        <f t="shared" si="13"/>
        <v>42</v>
      </c>
      <c r="D80" s="14" t="str">
        <f t="shared" si="14"/>
        <v>420</v>
      </c>
      <c r="E80" s="23" t="s">
        <v>333</v>
      </c>
      <c r="F80" s="24">
        <v>130870</v>
      </c>
      <c r="G80" s="24">
        <v>0</v>
      </c>
      <c r="H80" s="24">
        <v>130870</v>
      </c>
      <c r="I80" s="24">
        <v>0</v>
      </c>
      <c r="J80" s="18">
        <f t="shared" si="9"/>
        <v>0</v>
      </c>
      <c r="K80" s="24">
        <v>0</v>
      </c>
      <c r="L80" s="24">
        <v>0</v>
      </c>
      <c r="M80" s="24">
        <v>0</v>
      </c>
      <c r="N80" s="18" t="str">
        <f t="shared" si="10"/>
        <v xml:space="preserve"> </v>
      </c>
      <c r="O80" s="24">
        <v>0</v>
      </c>
      <c r="P80" s="19">
        <f t="shared" si="11"/>
        <v>-130870</v>
      </c>
    </row>
    <row r="81" spans="1:16" x14ac:dyDescent="0.3">
      <c r="A81" s="22" t="s">
        <v>367</v>
      </c>
      <c r="B81" s="14" t="str">
        <f t="shared" si="12"/>
        <v>4</v>
      </c>
      <c r="C81" s="14" t="str">
        <f t="shared" si="13"/>
        <v>42</v>
      </c>
      <c r="D81" s="14" t="str">
        <f t="shared" si="14"/>
        <v>420</v>
      </c>
      <c r="E81" s="23" t="s">
        <v>368</v>
      </c>
      <c r="F81" s="24">
        <v>0</v>
      </c>
      <c r="G81" s="24">
        <v>70732.83</v>
      </c>
      <c r="H81" s="24">
        <v>70732.83</v>
      </c>
      <c r="I81" s="24">
        <v>70732.83</v>
      </c>
      <c r="J81" s="18">
        <f t="shared" si="9"/>
        <v>1</v>
      </c>
      <c r="K81" s="24">
        <v>70732.83</v>
      </c>
      <c r="L81" s="24">
        <v>0</v>
      </c>
      <c r="M81" s="24">
        <v>70732.83</v>
      </c>
      <c r="N81" s="18">
        <f t="shared" si="10"/>
        <v>1</v>
      </c>
      <c r="O81" s="24">
        <v>0</v>
      </c>
      <c r="P81" s="19">
        <f t="shared" si="11"/>
        <v>0</v>
      </c>
    </row>
    <row r="82" spans="1:16" x14ac:dyDescent="0.3">
      <c r="A82" s="22" t="s">
        <v>321</v>
      </c>
      <c r="B82" s="14" t="str">
        <f t="shared" si="12"/>
        <v>4</v>
      </c>
      <c r="C82" s="14" t="str">
        <f t="shared" si="13"/>
        <v>42</v>
      </c>
      <c r="D82" s="14" t="str">
        <f t="shared" si="14"/>
        <v>420</v>
      </c>
      <c r="E82" s="23" t="s">
        <v>334</v>
      </c>
      <c r="F82" s="24">
        <v>0</v>
      </c>
      <c r="G82" s="24">
        <v>0</v>
      </c>
      <c r="H82" s="24">
        <v>0</v>
      </c>
      <c r="I82" s="24">
        <v>0</v>
      </c>
      <c r="J82" s="18" t="str">
        <f t="shared" si="9"/>
        <v xml:space="preserve"> </v>
      </c>
      <c r="K82" s="24">
        <v>0</v>
      </c>
      <c r="L82" s="24">
        <v>0</v>
      </c>
      <c r="M82" s="24">
        <v>0</v>
      </c>
      <c r="N82" s="18" t="str">
        <f t="shared" si="10"/>
        <v xml:space="preserve"> </v>
      </c>
      <c r="O82" s="24">
        <v>0</v>
      </c>
      <c r="P82" s="19">
        <f t="shared" si="11"/>
        <v>0</v>
      </c>
    </row>
    <row r="83" spans="1:16" x14ac:dyDescent="0.3">
      <c r="A83" s="22" t="s">
        <v>400</v>
      </c>
      <c r="B83" s="14" t="str">
        <f t="shared" si="12"/>
        <v>4</v>
      </c>
      <c r="C83" s="14" t="str">
        <f t="shared" si="13"/>
        <v>42</v>
      </c>
      <c r="D83" s="14" t="str">
        <f t="shared" si="14"/>
        <v>420</v>
      </c>
      <c r="E83" s="23" t="s">
        <v>401</v>
      </c>
      <c r="F83" s="24">
        <v>0</v>
      </c>
      <c r="G83" s="24">
        <v>0</v>
      </c>
      <c r="H83" s="24">
        <v>0</v>
      </c>
      <c r="I83" s="24">
        <v>10293.11</v>
      </c>
      <c r="J83" s="18" t="str">
        <f t="shared" si="9"/>
        <v xml:space="preserve"> </v>
      </c>
      <c r="K83" s="24">
        <v>10293.11</v>
      </c>
      <c r="L83" s="24">
        <v>0</v>
      </c>
      <c r="M83" s="24">
        <v>10293.11</v>
      </c>
      <c r="N83" s="18">
        <f t="shared" si="10"/>
        <v>1</v>
      </c>
      <c r="O83" s="24">
        <v>0</v>
      </c>
      <c r="P83" s="19">
        <f t="shared" si="11"/>
        <v>10293.11</v>
      </c>
    </row>
    <row r="84" spans="1:16" x14ac:dyDescent="0.3">
      <c r="A84" s="22" t="s">
        <v>402</v>
      </c>
      <c r="B84" s="14" t="str">
        <f t="shared" si="12"/>
        <v>4</v>
      </c>
      <c r="C84" s="14" t="str">
        <f t="shared" si="13"/>
        <v>42</v>
      </c>
      <c r="D84" s="14" t="str">
        <f t="shared" si="14"/>
        <v>421</v>
      </c>
      <c r="E84" s="23" t="s">
        <v>403</v>
      </c>
      <c r="F84" s="24">
        <v>0</v>
      </c>
      <c r="G84" s="24">
        <v>0</v>
      </c>
      <c r="H84" s="24">
        <v>0</v>
      </c>
      <c r="I84" s="24">
        <v>3452.54</v>
      </c>
      <c r="J84" s="18" t="str">
        <f t="shared" si="9"/>
        <v xml:space="preserve"> </v>
      </c>
      <c r="K84" s="24">
        <v>3452.54</v>
      </c>
      <c r="L84" s="24">
        <v>0</v>
      </c>
      <c r="M84" s="24">
        <v>3452.54</v>
      </c>
      <c r="N84" s="18">
        <f t="shared" si="10"/>
        <v>1</v>
      </c>
      <c r="O84" s="24">
        <v>0</v>
      </c>
      <c r="P84" s="19">
        <f t="shared" si="11"/>
        <v>3452.54</v>
      </c>
    </row>
    <row r="85" spans="1:16" x14ac:dyDescent="0.3">
      <c r="A85" s="22" t="s">
        <v>134</v>
      </c>
      <c r="B85" s="14" t="str">
        <f t="shared" si="12"/>
        <v>4</v>
      </c>
      <c r="C85" s="14" t="str">
        <f t="shared" si="13"/>
        <v>45</v>
      </c>
      <c r="D85" s="14" t="str">
        <f t="shared" si="14"/>
        <v>450</v>
      </c>
      <c r="E85" s="23" t="s">
        <v>135</v>
      </c>
      <c r="F85" s="24">
        <v>5571100</v>
      </c>
      <c r="G85" s="24">
        <v>0</v>
      </c>
      <c r="H85" s="24">
        <v>5571100</v>
      </c>
      <c r="I85" s="24">
        <v>3035352.71</v>
      </c>
      <c r="J85" s="18">
        <f t="shared" si="9"/>
        <v>0.54483902819909891</v>
      </c>
      <c r="K85" s="24">
        <v>3035352.71</v>
      </c>
      <c r="L85" s="24">
        <v>0</v>
      </c>
      <c r="M85" s="24">
        <v>3035352.71</v>
      </c>
      <c r="N85" s="18">
        <f t="shared" si="10"/>
        <v>1</v>
      </c>
      <c r="O85" s="24">
        <v>0</v>
      </c>
      <c r="P85" s="19">
        <f t="shared" si="11"/>
        <v>-2535747.29</v>
      </c>
    </row>
    <row r="86" spans="1:16" x14ac:dyDescent="0.3">
      <c r="A86" s="22" t="s">
        <v>136</v>
      </c>
      <c r="B86" s="14" t="str">
        <f t="shared" si="12"/>
        <v>4</v>
      </c>
      <c r="C86" s="14" t="str">
        <f t="shared" si="13"/>
        <v>45</v>
      </c>
      <c r="D86" s="14" t="str">
        <f t="shared" si="14"/>
        <v>450</v>
      </c>
      <c r="E86" s="23" t="s">
        <v>137</v>
      </c>
      <c r="F86" s="24">
        <v>128700</v>
      </c>
      <c r="G86" s="24">
        <v>0</v>
      </c>
      <c r="H86" s="24">
        <v>128700</v>
      </c>
      <c r="I86" s="24">
        <v>139807.26999999999</v>
      </c>
      <c r="J86" s="18">
        <f t="shared" si="9"/>
        <v>1.086303574203574</v>
      </c>
      <c r="K86" s="24">
        <v>139807.26999999999</v>
      </c>
      <c r="L86" s="24">
        <v>0</v>
      </c>
      <c r="M86" s="24">
        <v>139807.26999999999</v>
      </c>
      <c r="N86" s="18">
        <f t="shared" si="10"/>
        <v>1</v>
      </c>
      <c r="O86" s="24">
        <v>0</v>
      </c>
      <c r="P86" s="19">
        <f t="shared" si="11"/>
        <v>11107.26999999999</v>
      </c>
    </row>
    <row r="87" spans="1:16" x14ac:dyDescent="0.3">
      <c r="A87" s="22" t="s">
        <v>138</v>
      </c>
      <c r="B87" s="14" t="str">
        <f t="shared" si="12"/>
        <v>4</v>
      </c>
      <c r="C87" s="14" t="str">
        <f t="shared" si="13"/>
        <v>45</v>
      </c>
      <c r="D87" s="14" t="str">
        <f t="shared" si="14"/>
        <v>450</v>
      </c>
      <c r="E87" s="23" t="s">
        <v>139</v>
      </c>
      <c r="F87" s="24">
        <v>2602735</v>
      </c>
      <c r="G87" s="24">
        <v>0</v>
      </c>
      <c r="H87" s="24">
        <v>2602735</v>
      </c>
      <c r="I87" s="24">
        <v>1704378.76</v>
      </c>
      <c r="J87" s="18">
        <f t="shared" si="9"/>
        <v>0.65484144947526357</v>
      </c>
      <c r="K87" s="24">
        <v>1704378.76</v>
      </c>
      <c r="L87" s="24">
        <v>0</v>
      </c>
      <c r="M87" s="24">
        <v>1704378.76</v>
      </c>
      <c r="N87" s="18">
        <f t="shared" si="10"/>
        <v>1</v>
      </c>
      <c r="O87" s="24">
        <v>0</v>
      </c>
      <c r="P87" s="19">
        <f t="shared" si="11"/>
        <v>-898356.24</v>
      </c>
    </row>
    <row r="88" spans="1:16" x14ac:dyDescent="0.3">
      <c r="A88" s="22" t="s">
        <v>140</v>
      </c>
      <c r="B88" s="14" t="str">
        <f t="shared" si="12"/>
        <v>4</v>
      </c>
      <c r="C88" s="14" t="str">
        <f t="shared" si="13"/>
        <v>45</v>
      </c>
      <c r="D88" s="14" t="str">
        <f t="shared" si="14"/>
        <v>450</v>
      </c>
      <c r="E88" s="23" t="s">
        <v>214</v>
      </c>
      <c r="F88" s="24">
        <v>498490</v>
      </c>
      <c r="G88" s="24">
        <v>0</v>
      </c>
      <c r="H88" s="24">
        <v>498490</v>
      </c>
      <c r="I88" s="24">
        <v>512349</v>
      </c>
      <c r="J88" s="18">
        <f t="shared" si="9"/>
        <v>1.0278019619250136</v>
      </c>
      <c r="K88" s="24">
        <v>512349</v>
      </c>
      <c r="L88" s="24">
        <v>0</v>
      </c>
      <c r="M88" s="24">
        <v>512349</v>
      </c>
      <c r="N88" s="18">
        <f t="shared" si="10"/>
        <v>1</v>
      </c>
      <c r="O88" s="24">
        <v>0</v>
      </c>
      <c r="P88" s="19">
        <f t="shared" si="11"/>
        <v>13859</v>
      </c>
    </row>
    <row r="89" spans="1:16" x14ac:dyDescent="0.3">
      <c r="A89" s="22" t="s">
        <v>141</v>
      </c>
      <c r="B89" s="14" t="str">
        <f t="shared" si="12"/>
        <v>4</v>
      </c>
      <c r="C89" s="14" t="str">
        <f t="shared" si="13"/>
        <v>45</v>
      </c>
      <c r="D89" s="14" t="str">
        <f t="shared" si="14"/>
        <v>450</v>
      </c>
      <c r="E89" s="23" t="s">
        <v>142</v>
      </c>
      <c r="F89" s="24">
        <v>0</v>
      </c>
      <c r="G89" s="24">
        <v>40500</v>
      </c>
      <c r="H89" s="24">
        <v>40500</v>
      </c>
      <c r="I89" s="24">
        <v>18750</v>
      </c>
      <c r="J89" s="18">
        <f t="shared" si="9"/>
        <v>0.46296296296296297</v>
      </c>
      <c r="K89" s="24">
        <v>18750</v>
      </c>
      <c r="L89" s="24">
        <v>0</v>
      </c>
      <c r="M89" s="24">
        <v>18750</v>
      </c>
      <c r="N89" s="18">
        <f t="shared" si="10"/>
        <v>1</v>
      </c>
      <c r="O89" s="24">
        <v>0</v>
      </c>
      <c r="P89" s="19">
        <f t="shared" si="11"/>
        <v>-21750</v>
      </c>
    </row>
    <row r="90" spans="1:16" x14ac:dyDescent="0.3">
      <c r="A90" s="22" t="s">
        <v>143</v>
      </c>
      <c r="B90" s="14" t="str">
        <f t="shared" si="12"/>
        <v>4</v>
      </c>
      <c r="C90" s="14" t="str">
        <f t="shared" si="13"/>
        <v>45</v>
      </c>
      <c r="D90" s="14" t="str">
        <f t="shared" si="14"/>
        <v>450</v>
      </c>
      <c r="E90" s="23" t="s">
        <v>144</v>
      </c>
      <c r="F90" s="24">
        <v>533260</v>
      </c>
      <c r="G90" s="24">
        <v>0</v>
      </c>
      <c r="H90" s="24">
        <v>533260</v>
      </c>
      <c r="I90" s="24">
        <v>548066</v>
      </c>
      <c r="J90" s="18">
        <f t="shared" si="9"/>
        <v>1.0277650676968084</v>
      </c>
      <c r="K90" s="24">
        <v>548066</v>
      </c>
      <c r="L90" s="24">
        <v>0</v>
      </c>
      <c r="M90" s="24">
        <v>548066</v>
      </c>
      <c r="N90" s="18">
        <f t="shared" si="10"/>
        <v>1</v>
      </c>
      <c r="O90" s="24">
        <v>0</v>
      </c>
      <c r="P90" s="19">
        <f t="shared" si="11"/>
        <v>14806</v>
      </c>
    </row>
    <row r="91" spans="1:16" x14ac:dyDescent="0.3">
      <c r="A91" s="22" t="s">
        <v>145</v>
      </c>
      <c r="B91" s="14" t="str">
        <f t="shared" si="12"/>
        <v>4</v>
      </c>
      <c r="C91" s="14" t="str">
        <f t="shared" si="13"/>
        <v>45</v>
      </c>
      <c r="D91" s="14" t="str">
        <f t="shared" si="14"/>
        <v>450</v>
      </c>
      <c r="E91" s="23" t="s">
        <v>146</v>
      </c>
      <c r="F91" s="24">
        <v>1375</v>
      </c>
      <c r="G91" s="24">
        <v>0</v>
      </c>
      <c r="H91" s="24">
        <v>1375</v>
      </c>
      <c r="I91" s="24">
        <v>1374</v>
      </c>
      <c r="J91" s="18">
        <f t="shared" si="9"/>
        <v>0.99927272727272731</v>
      </c>
      <c r="K91" s="24">
        <v>1374</v>
      </c>
      <c r="L91" s="24">
        <v>0</v>
      </c>
      <c r="M91" s="24">
        <v>1374</v>
      </c>
      <c r="N91" s="18">
        <f t="shared" si="10"/>
        <v>1</v>
      </c>
      <c r="O91" s="24">
        <v>0</v>
      </c>
      <c r="P91" s="19">
        <f t="shared" si="11"/>
        <v>-1</v>
      </c>
    </row>
    <row r="92" spans="1:16" x14ac:dyDescent="0.3">
      <c r="A92" s="22" t="s">
        <v>147</v>
      </c>
      <c r="B92" s="14" t="str">
        <f t="shared" si="12"/>
        <v>4</v>
      </c>
      <c r="C92" s="14" t="str">
        <f t="shared" si="13"/>
        <v>45</v>
      </c>
      <c r="D92" s="14" t="str">
        <f t="shared" si="14"/>
        <v>450</v>
      </c>
      <c r="E92" s="23" t="s">
        <v>148</v>
      </c>
      <c r="F92" s="24">
        <v>9750</v>
      </c>
      <c r="G92" s="24">
        <v>0</v>
      </c>
      <c r="H92" s="24">
        <v>9750</v>
      </c>
      <c r="I92" s="24">
        <v>9750</v>
      </c>
      <c r="J92" s="18">
        <f t="shared" si="9"/>
        <v>1</v>
      </c>
      <c r="K92" s="24">
        <v>9750</v>
      </c>
      <c r="L92" s="24">
        <v>0</v>
      </c>
      <c r="M92" s="24">
        <v>9750</v>
      </c>
      <c r="N92" s="18">
        <f t="shared" si="10"/>
        <v>1</v>
      </c>
      <c r="O92" s="24">
        <v>0</v>
      </c>
      <c r="P92" s="19">
        <f t="shared" si="11"/>
        <v>0</v>
      </c>
    </row>
    <row r="93" spans="1:16" x14ac:dyDescent="0.3">
      <c r="A93" s="22" t="s">
        <v>149</v>
      </c>
      <c r="B93" s="14" t="str">
        <f t="shared" si="12"/>
        <v>4</v>
      </c>
      <c r="C93" s="14" t="str">
        <f t="shared" si="13"/>
        <v>45</v>
      </c>
      <c r="D93" s="14" t="str">
        <f t="shared" si="14"/>
        <v>450</v>
      </c>
      <c r="E93" s="23" t="s">
        <v>150</v>
      </c>
      <c r="F93" s="24">
        <v>88000</v>
      </c>
      <c r="G93" s="24">
        <v>0</v>
      </c>
      <c r="H93" s="24">
        <v>88000</v>
      </c>
      <c r="I93" s="24">
        <v>94983.08</v>
      </c>
      <c r="J93" s="18">
        <f t="shared" si="9"/>
        <v>1.0793531818181819</v>
      </c>
      <c r="K93" s="24">
        <v>94983.08</v>
      </c>
      <c r="L93" s="24">
        <v>0</v>
      </c>
      <c r="M93" s="24">
        <v>94983.08</v>
      </c>
      <c r="N93" s="18">
        <f t="shared" si="10"/>
        <v>1</v>
      </c>
      <c r="O93" s="24">
        <v>0</v>
      </c>
      <c r="P93" s="19">
        <f t="shared" si="11"/>
        <v>6983.0800000000017</v>
      </c>
    </row>
    <row r="94" spans="1:16" x14ac:dyDescent="0.3">
      <c r="A94" s="22" t="s">
        <v>151</v>
      </c>
      <c r="B94" s="14" t="str">
        <f t="shared" si="12"/>
        <v>4</v>
      </c>
      <c r="C94" s="14" t="str">
        <f t="shared" si="13"/>
        <v>45</v>
      </c>
      <c r="D94" s="14" t="str">
        <f t="shared" si="14"/>
        <v>450</v>
      </c>
      <c r="E94" s="23" t="s">
        <v>152</v>
      </c>
      <c r="F94" s="24">
        <v>810235</v>
      </c>
      <c r="G94" s="24">
        <v>0</v>
      </c>
      <c r="H94" s="24">
        <v>810235</v>
      </c>
      <c r="I94" s="24">
        <v>283581.55</v>
      </c>
      <c r="J94" s="18">
        <f t="shared" si="9"/>
        <v>0.34999913605312039</v>
      </c>
      <c r="K94" s="24">
        <v>283581.55</v>
      </c>
      <c r="L94" s="24">
        <v>0</v>
      </c>
      <c r="M94" s="24">
        <v>283581.55</v>
      </c>
      <c r="N94" s="18">
        <f t="shared" si="10"/>
        <v>1</v>
      </c>
      <c r="O94" s="24">
        <v>0</v>
      </c>
      <c r="P94" s="19">
        <f t="shared" si="11"/>
        <v>-526653.44999999995</v>
      </c>
    </row>
    <row r="95" spans="1:16" x14ac:dyDescent="0.3">
      <c r="A95" s="22" t="s">
        <v>153</v>
      </c>
      <c r="B95" s="14" t="str">
        <f t="shared" si="12"/>
        <v>4</v>
      </c>
      <c r="C95" s="14" t="str">
        <f t="shared" si="13"/>
        <v>45</v>
      </c>
      <c r="D95" s="14" t="str">
        <f t="shared" si="14"/>
        <v>450</v>
      </c>
      <c r="E95" s="23" t="s">
        <v>154</v>
      </c>
      <c r="F95" s="24">
        <v>141090</v>
      </c>
      <c r="G95" s="24">
        <v>0</v>
      </c>
      <c r="H95" s="24">
        <v>141090</v>
      </c>
      <c r="I95" s="24">
        <v>49381.85</v>
      </c>
      <c r="J95" s="18">
        <f t="shared" si="9"/>
        <v>0.35000248068608686</v>
      </c>
      <c r="K95" s="24">
        <v>49381.85</v>
      </c>
      <c r="L95" s="24">
        <v>0</v>
      </c>
      <c r="M95" s="24">
        <v>49381.85</v>
      </c>
      <c r="N95" s="18">
        <f t="shared" si="10"/>
        <v>1</v>
      </c>
      <c r="O95" s="24">
        <v>0</v>
      </c>
      <c r="P95" s="19">
        <f t="shared" si="11"/>
        <v>-91708.15</v>
      </c>
    </row>
    <row r="96" spans="1:16" x14ac:dyDescent="0.3">
      <c r="A96" s="22" t="s">
        <v>155</v>
      </c>
      <c r="B96" s="14" t="str">
        <f t="shared" si="12"/>
        <v>4</v>
      </c>
      <c r="C96" s="14" t="str">
        <f t="shared" si="13"/>
        <v>45</v>
      </c>
      <c r="D96" s="14" t="str">
        <f t="shared" si="14"/>
        <v>450</v>
      </c>
      <c r="E96" s="23" t="s">
        <v>156</v>
      </c>
      <c r="F96" s="24">
        <v>216370</v>
      </c>
      <c r="G96" s="24">
        <v>0</v>
      </c>
      <c r="H96" s="24">
        <v>216370</v>
      </c>
      <c r="I96" s="24">
        <v>77680.75</v>
      </c>
      <c r="J96" s="18">
        <f t="shared" si="9"/>
        <v>0.35901811711420251</v>
      </c>
      <c r="K96" s="24">
        <v>77680.75</v>
      </c>
      <c r="L96" s="24">
        <v>0</v>
      </c>
      <c r="M96" s="24">
        <v>77680.75</v>
      </c>
      <c r="N96" s="18">
        <f t="shared" si="10"/>
        <v>1</v>
      </c>
      <c r="O96" s="24">
        <v>0</v>
      </c>
      <c r="P96" s="19">
        <f t="shared" si="11"/>
        <v>-138689.25</v>
      </c>
    </row>
    <row r="97" spans="1:16" x14ac:dyDescent="0.3">
      <c r="A97" s="22" t="s">
        <v>157</v>
      </c>
      <c r="B97" s="14" t="str">
        <f t="shared" si="12"/>
        <v>4</v>
      </c>
      <c r="C97" s="14" t="str">
        <f t="shared" si="13"/>
        <v>45</v>
      </c>
      <c r="D97" s="14" t="str">
        <f t="shared" si="14"/>
        <v>450</v>
      </c>
      <c r="E97" s="23" t="s">
        <v>158</v>
      </c>
      <c r="F97" s="24">
        <v>10500</v>
      </c>
      <c r="G97" s="24">
        <v>0</v>
      </c>
      <c r="H97" s="24">
        <v>10500</v>
      </c>
      <c r="I97" s="24">
        <v>3675</v>
      </c>
      <c r="J97" s="18">
        <f t="shared" si="9"/>
        <v>0.35</v>
      </c>
      <c r="K97" s="24">
        <v>3675</v>
      </c>
      <c r="L97" s="24">
        <v>0</v>
      </c>
      <c r="M97" s="24">
        <v>3675</v>
      </c>
      <c r="N97" s="18">
        <f t="shared" si="10"/>
        <v>1</v>
      </c>
      <c r="O97" s="24">
        <v>0</v>
      </c>
      <c r="P97" s="19">
        <f t="shared" si="11"/>
        <v>-6825</v>
      </c>
    </row>
    <row r="98" spans="1:16" x14ac:dyDescent="0.3">
      <c r="A98" s="22" t="s">
        <v>404</v>
      </c>
      <c r="B98" s="14" t="str">
        <f t="shared" si="12"/>
        <v>4</v>
      </c>
      <c r="C98" s="14" t="str">
        <f t="shared" si="13"/>
        <v>45</v>
      </c>
      <c r="D98" s="14" t="str">
        <f t="shared" si="14"/>
        <v>450</v>
      </c>
      <c r="E98" s="23" t="s">
        <v>405</v>
      </c>
      <c r="F98" s="24">
        <v>0</v>
      </c>
      <c r="G98" s="24">
        <v>0</v>
      </c>
      <c r="H98" s="24">
        <v>0</v>
      </c>
      <c r="I98" s="24">
        <v>48000</v>
      </c>
      <c r="J98" s="18" t="str">
        <f t="shared" si="9"/>
        <v xml:space="preserve"> </v>
      </c>
      <c r="K98" s="24">
        <v>48000</v>
      </c>
      <c r="L98" s="24">
        <v>0</v>
      </c>
      <c r="M98" s="24">
        <v>48000</v>
      </c>
      <c r="N98" s="18">
        <f t="shared" si="10"/>
        <v>1</v>
      </c>
      <c r="O98" s="24">
        <v>0</v>
      </c>
      <c r="P98" s="19">
        <f t="shared" si="11"/>
        <v>48000</v>
      </c>
    </row>
    <row r="99" spans="1:16" x14ac:dyDescent="0.3">
      <c r="A99" s="22" t="s">
        <v>159</v>
      </c>
      <c r="B99" s="14" t="str">
        <f t="shared" si="12"/>
        <v>4</v>
      </c>
      <c r="C99" s="14" t="str">
        <f t="shared" si="13"/>
        <v>45</v>
      </c>
      <c r="D99" s="14" t="str">
        <f t="shared" si="14"/>
        <v>450</v>
      </c>
      <c r="E99" s="23" t="s">
        <v>160</v>
      </c>
      <c r="F99" s="24">
        <v>41540</v>
      </c>
      <c r="G99" s="24">
        <v>0</v>
      </c>
      <c r="H99" s="24">
        <v>41540</v>
      </c>
      <c r="I99" s="24">
        <v>0</v>
      </c>
      <c r="J99" s="18">
        <f t="shared" si="9"/>
        <v>0</v>
      </c>
      <c r="K99" s="24">
        <v>0</v>
      </c>
      <c r="L99" s="24">
        <v>0</v>
      </c>
      <c r="M99" s="24">
        <v>0</v>
      </c>
      <c r="N99" s="18" t="str">
        <f t="shared" si="10"/>
        <v xml:space="preserve"> </v>
      </c>
      <c r="O99" s="24">
        <v>0</v>
      </c>
      <c r="P99" s="19">
        <f t="shared" si="11"/>
        <v>-41540</v>
      </c>
    </row>
    <row r="100" spans="1:16" x14ac:dyDescent="0.3">
      <c r="A100" s="22" t="s">
        <v>257</v>
      </c>
      <c r="B100" s="14" t="str">
        <f t="shared" si="12"/>
        <v>4</v>
      </c>
      <c r="C100" s="14" t="str">
        <f t="shared" si="13"/>
        <v>45</v>
      </c>
      <c r="D100" s="14" t="str">
        <f t="shared" si="14"/>
        <v>450</v>
      </c>
      <c r="E100" s="23" t="s">
        <v>335</v>
      </c>
      <c r="F100" s="24">
        <v>0</v>
      </c>
      <c r="G100" s="24">
        <v>0</v>
      </c>
      <c r="H100" s="24">
        <v>0</v>
      </c>
      <c r="I100" s="24">
        <v>0</v>
      </c>
      <c r="J100" s="18" t="str">
        <f t="shared" si="9"/>
        <v xml:space="preserve"> </v>
      </c>
      <c r="K100" s="24">
        <v>0</v>
      </c>
      <c r="L100" s="24">
        <v>0</v>
      </c>
      <c r="M100" s="24">
        <v>0</v>
      </c>
      <c r="N100" s="18" t="str">
        <f t="shared" si="10"/>
        <v xml:space="preserve"> </v>
      </c>
      <c r="O100" s="24">
        <v>0</v>
      </c>
      <c r="P100" s="19">
        <f t="shared" si="11"/>
        <v>0</v>
      </c>
    </row>
    <row r="101" spans="1:16" x14ac:dyDescent="0.3">
      <c r="A101" s="22" t="s">
        <v>161</v>
      </c>
      <c r="B101" s="14" t="str">
        <f t="shared" si="12"/>
        <v>4</v>
      </c>
      <c r="C101" s="14" t="str">
        <f t="shared" si="13"/>
        <v>45</v>
      </c>
      <c r="D101" s="14" t="str">
        <f t="shared" si="14"/>
        <v>450</v>
      </c>
      <c r="E101" s="23" t="s">
        <v>162</v>
      </c>
      <c r="F101" s="24">
        <v>187755</v>
      </c>
      <c r="G101" s="24">
        <v>0</v>
      </c>
      <c r="H101" s="24">
        <v>187755</v>
      </c>
      <c r="I101" s="24">
        <v>93287.41</v>
      </c>
      <c r="J101" s="18">
        <f t="shared" si="9"/>
        <v>0.49685712763974332</v>
      </c>
      <c r="K101" s="24">
        <v>93287.41</v>
      </c>
      <c r="L101" s="24">
        <v>0</v>
      </c>
      <c r="M101" s="24">
        <v>93287.41</v>
      </c>
      <c r="N101" s="18">
        <f t="shared" si="10"/>
        <v>1</v>
      </c>
      <c r="O101" s="24">
        <v>0</v>
      </c>
      <c r="P101" s="19">
        <f t="shared" si="11"/>
        <v>-94467.59</v>
      </c>
    </row>
    <row r="102" spans="1:16" x14ac:dyDescent="0.3">
      <c r="A102" s="22" t="s">
        <v>163</v>
      </c>
      <c r="B102" s="14" t="str">
        <f t="shared" si="12"/>
        <v>4</v>
      </c>
      <c r="C102" s="14" t="str">
        <f t="shared" si="13"/>
        <v>45</v>
      </c>
      <c r="D102" s="14" t="str">
        <f t="shared" si="14"/>
        <v>450</v>
      </c>
      <c r="E102" s="23" t="s">
        <v>243</v>
      </c>
      <c r="F102" s="24">
        <v>1432340</v>
      </c>
      <c r="G102" s="24">
        <v>0</v>
      </c>
      <c r="H102" s="24">
        <v>1432340</v>
      </c>
      <c r="I102" s="24">
        <v>738151.26</v>
      </c>
      <c r="J102" s="18">
        <f t="shared" si="9"/>
        <v>0.51534639820154438</v>
      </c>
      <c r="K102" s="24">
        <v>738151.26</v>
      </c>
      <c r="L102" s="24">
        <v>0</v>
      </c>
      <c r="M102" s="24">
        <v>738151.26</v>
      </c>
      <c r="N102" s="18">
        <f t="shared" si="10"/>
        <v>1</v>
      </c>
      <c r="O102" s="24">
        <v>0</v>
      </c>
      <c r="P102" s="19">
        <f t="shared" si="11"/>
        <v>-694188.74</v>
      </c>
    </row>
    <row r="103" spans="1:16" x14ac:dyDescent="0.3">
      <c r="A103" s="22" t="s">
        <v>164</v>
      </c>
      <c r="B103" s="14" t="str">
        <f t="shared" si="12"/>
        <v>4</v>
      </c>
      <c r="C103" s="14" t="str">
        <f t="shared" si="13"/>
        <v>45</v>
      </c>
      <c r="D103" s="14" t="str">
        <f t="shared" si="14"/>
        <v>450</v>
      </c>
      <c r="E103" s="23" t="s">
        <v>244</v>
      </c>
      <c r="F103" s="24">
        <v>935095</v>
      </c>
      <c r="G103" s="24">
        <v>0</v>
      </c>
      <c r="H103" s="24">
        <v>935095</v>
      </c>
      <c r="I103" s="24">
        <v>342918.68</v>
      </c>
      <c r="J103" s="18">
        <f t="shared" si="9"/>
        <v>0.36672068613349446</v>
      </c>
      <c r="K103" s="24">
        <v>462781.5</v>
      </c>
      <c r="L103" s="24">
        <v>119862.82</v>
      </c>
      <c r="M103" s="24">
        <v>342918.68</v>
      </c>
      <c r="N103" s="18">
        <f t="shared" si="10"/>
        <v>1</v>
      </c>
      <c r="O103" s="24">
        <v>0</v>
      </c>
      <c r="P103" s="19">
        <f t="shared" si="11"/>
        <v>-592176.32000000007</v>
      </c>
    </row>
    <row r="104" spans="1:16" x14ac:dyDescent="0.3">
      <c r="A104" s="22" t="s">
        <v>165</v>
      </c>
      <c r="B104" s="14" t="str">
        <f t="shared" si="12"/>
        <v>4</v>
      </c>
      <c r="C104" s="14" t="str">
        <f t="shared" si="13"/>
        <v>45</v>
      </c>
      <c r="D104" s="14" t="str">
        <f t="shared" si="14"/>
        <v>450</v>
      </c>
      <c r="E104" s="23" t="s">
        <v>336</v>
      </c>
      <c r="F104" s="24">
        <v>1409760</v>
      </c>
      <c r="G104" s="24">
        <v>0</v>
      </c>
      <c r="H104" s="24">
        <v>1409760</v>
      </c>
      <c r="I104" s="24">
        <v>1395578</v>
      </c>
      <c r="J104" s="18">
        <f t="shared" si="9"/>
        <v>0.98994013165361483</v>
      </c>
      <c r="K104" s="24">
        <v>1395578</v>
      </c>
      <c r="L104" s="24">
        <v>0</v>
      </c>
      <c r="M104" s="24">
        <v>1395578</v>
      </c>
      <c r="N104" s="18">
        <f t="shared" si="10"/>
        <v>1</v>
      </c>
      <c r="O104" s="24">
        <v>0</v>
      </c>
      <c r="P104" s="19">
        <f t="shared" si="11"/>
        <v>-14182</v>
      </c>
    </row>
    <row r="105" spans="1:16" x14ac:dyDescent="0.3">
      <c r="A105" s="22" t="s">
        <v>166</v>
      </c>
      <c r="B105" s="14" t="str">
        <f t="shared" si="12"/>
        <v>4</v>
      </c>
      <c r="C105" s="14" t="str">
        <f t="shared" si="13"/>
        <v>45</v>
      </c>
      <c r="D105" s="14" t="str">
        <f t="shared" si="14"/>
        <v>450</v>
      </c>
      <c r="E105" s="23" t="s">
        <v>167</v>
      </c>
      <c r="F105" s="24">
        <v>0</v>
      </c>
      <c r="G105" s="24">
        <v>0</v>
      </c>
      <c r="H105" s="24">
        <v>0</v>
      </c>
      <c r="I105" s="24">
        <v>0</v>
      </c>
      <c r="J105" s="18" t="str">
        <f t="shared" si="9"/>
        <v xml:space="preserve"> </v>
      </c>
      <c r="K105" s="24">
        <v>0</v>
      </c>
      <c r="L105" s="24">
        <v>0</v>
      </c>
      <c r="M105" s="24">
        <v>0</v>
      </c>
      <c r="N105" s="18" t="str">
        <f t="shared" si="10"/>
        <v xml:space="preserve"> </v>
      </c>
      <c r="O105" s="24">
        <v>0</v>
      </c>
      <c r="P105" s="19">
        <f t="shared" si="11"/>
        <v>0</v>
      </c>
    </row>
    <row r="106" spans="1:16" x14ac:dyDescent="0.3">
      <c r="A106" s="22" t="s">
        <v>207</v>
      </c>
      <c r="B106" s="14" t="str">
        <f t="shared" si="12"/>
        <v>4</v>
      </c>
      <c r="C106" s="14" t="str">
        <f t="shared" si="13"/>
        <v>45</v>
      </c>
      <c r="D106" s="14" t="str">
        <f t="shared" si="14"/>
        <v>450</v>
      </c>
      <c r="E106" s="23" t="s">
        <v>337</v>
      </c>
      <c r="F106" s="24">
        <v>466400</v>
      </c>
      <c r="G106" s="24">
        <v>0</v>
      </c>
      <c r="H106" s="24">
        <v>466400</v>
      </c>
      <c r="I106" s="24">
        <v>466400</v>
      </c>
      <c r="J106" s="18">
        <f t="shared" si="9"/>
        <v>1</v>
      </c>
      <c r="K106" s="24">
        <v>466400</v>
      </c>
      <c r="L106" s="24">
        <v>0</v>
      </c>
      <c r="M106" s="24">
        <v>466400</v>
      </c>
      <c r="N106" s="18">
        <f t="shared" si="10"/>
        <v>1</v>
      </c>
      <c r="O106" s="24">
        <v>0</v>
      </c>
      <c r="P106" s="19">
        <f t="shared" si="11"/>
        <v>0</v>
      </c>
    </row>
    <row r="107" spans="1:16" x14ac:dyDescent="0.3">
      <c r="A107" s="22" t="s">
        <v>406</v>
      </c>
      <c r="B107" s="14" t="str">
        <f t="shared" si="12"/>
        <v>4</v>
      </c>
      <c r="C107" s="14" t="str">
        <f t="shared" si="13"/>
        <v>45</v>
      </c>
      <c r="D107" s="14" t="str">
        <f t="shared" si="14"/>
        <v>450</v>
      </c>
      <c r="E107" s="23" t="s">
        <v>389</v>
      </c>
      <c r="F107" s="24">
        <v>0</v>
      </c>
      <c r="G107" s="24">
        <v>0</v>
      </c>
      <c r="H107" s="24">
        <v>0</v>
      </c>
      <c r="I107" s="24">
        <v>0</v>
      </c>
      <c r="J107" s="18" t="str">
        <f t="shared" si="9"/>
        <v xml:space="preserve"> </v>
      </c>
      <c r="K107" s="24">
        <v>0</v>
      </c>
      <c r="L107" s="24">
        <v>0</v>
      </c>
      <c r="M107" s="24">
        <v>0</v>
      </c>
      <c r="N107" s="18" t="str">
        <f t="shared" si="10"/>
        <v xml:space="preserve"> </v>
      </c>
      <c r="O107" s="24">
        <v>0</v>
      </c>
      <c r="P107" s="19">
        <f t="shared" si="11"/>
        <v>0</v>
      </c>
    </row>
    <row r="108" spans="1:16" x14ac:dyDescent="0.3">
      <c r="A108" s="22" t="s">
        <v>168</v>
      </c>
      <c r="B108" s="14" t="str">
        <f t="shared" si="12"/>
        <v>4</v>
      </c>
      <c r="C108" s="14" t="str">
        <f t="shared" si="13"/>
        <v>45</v>
      </c>
      <c r="D108" s="14" t="str">
        <f t="shared" si="14"/>
        <v>450</v>
      </c>
      <c r="E108" s="23" t="s">
        <v>338</v>
      </c>
      <c r="F108" s="24">
        <v>0</v>
      </c>
      <c r="G108" s="24">
        <v>19130.71</v>
      </c>
      <c r="H108" s="24">
        <v>19130.71</v>
      </c>
      <c r="I108" s="24">
        <v>38713.78</v>
      </c>
      <c r="J108" s="18">
        <f t="shared" si="9"/>
        <v>2.0236457507327223</v>
      </c>
      <c r="K108" s="24">
        <v>38713.78</v>
      </c>
      <c r="L108" s="24">
        <v>0</v>
      </c>
      <c r="M108" s="24">
        <v>38713.78</v>
      </c>
      <c r="N108" s="18">
        <f t="shared" si="10"/>
        <v>1</v>
      </c>
      <c r="O108" s="24">
        <v>0</v>
      </c>
      <c r="P108" s="19">
        <f t="shared" si="11"/>
        <v>19583.07</v>
      </c>
    </row>
    <row r="109" spans="1:16" x14ac:dyDescent="0.3">
      <c r="A109" s="22" t="s">
        <v>232</v>
      </c>
      <c r="B109" s="14" t="str">
        <f t="shared" si="12"/>
        <v>4</v>
      </c>
      <c r="C109" s="14" t="str">
        <f t="shared" si="13"/>
        <v>45</v>
      </c>
      <c r="D109" s="14" t="str">
        <f t="shared" si="14"/>
        <v>450</v>
      </c>
      <c r="E109" s="23" t="s">
        <v>339</v>
      </c>
      <c r="F109" s="24">
        <v>0</v>
      </c>
      <c r="G109" s="24">
        <v>8750</v>
      </c>
      <c r="H109" s="24">
        <v>8750</v>
      </c>
      <c r="I109" s="24">
        <v>15000</v>
      </c>
      <c r="J109" s="18">
        <f t="shared" si="9"/>
        <v>1.7142857142857142</v>
      </c>
      <c r="K109" s="24">
        <v>15000</v>
      </c>
      <c r="L109" s="24">
        <v>0</v>
      </c>
      <c r="M109" s="24">
        <v>15000</v>
      </c>
      <c r="N109" s="18">
        <f t="shared" si="10"/>
        <v>1</v>
      </c>
      <c r="O109" s="24">
        <v>0</v>
      </c>
      <c r="P109" s="19">
        <f t="shared" si="11"/>
        <v>6250</v>
      </c>
    </row>
    <row r="110" spans="1:16" x14ac:dyDescent="0.3">
      <c r="A110" s="22" t="s">
        <v>258</v>
      </c>
      <c r="B110" s="14" t="str">
        <f t="shared" si="12"/>
        <v>4</v>
      </c>
      <c r="C110" s="14" t="str">
        <f t="shared" si="13"/>
        <v>45</v>
      </c>
      <c r="D110" s="14" t="str">
        <f t="shared" si="14"/>
        <v>451</v>
      </c>
      <c r="E110" s="23" t="s">
        <v>259</v>
      </c>
      <c r="F110" s="24">
        <v>0</v>
      </c>
      <c r="G110" s="24">
        <v>0</v>
      </c>
      <c r="H110" s="24">
        <v>0</v>
      </c>
      <c r="I110" s="24">
        <v>0</v>
      </c>
      <c r="J110" s="18" t="str">
        <f t="shared" si="9"/>
        <v xml:space="preserve"> </v>
      </c>
      <c r="K110" s="24">
        <v>0</v>
      </c>
      <c r="L110" s="24">
        <v>0</v>
      </c>
      <c r="M110" s="24">
        <v>0</v>
      </c>
      <c r="N110" s="18" t="str">
        <f t="shared" si="10"/>
        <v xml:space="preserve"> </v>
      </c>
      <c r="O110" s="24">
        <v>0</v>
      </c>
      <c r="P110" s="19">
        <f t="shared" si="11"/>
        <v>0</v>
      </c>
    </row>
    <row r="111" spans="1:16" x14ac:dyDescent="0.3">
      <c r="A111" s="22" t="s">
        <v>260</v>
      </c>
      <c r="B111" s="14" t="str">
        <f t="shared" si="12"/>
        <v>4</v>
      </c>
      <c r="C111" s="14" t="str">
        <f t="shared" si="13"/>
        <v>45</v>
      </c>
      <c r="D111" s="14" t="str">
        <f t="shared" si="14"/>
        <v>451</v>
      </c>
      <c r="E111" s="23" t="s">
        <v>261</v>
      </c>
      <c r="F111" s="24">
        <v>0</v>
      </c>
      <c r="G111" s="24">
        <v>0</v>
      </c>
      <c r="H111" s="24">
        <v>0</v>
      </c>
      <c r="I111" s="24">
        <v>0</v>
      </c>
      <c r="J111" s="18" t="str">
        <f t="shared" si="9"/>
        <v xml:space="preserve"> </v>
      </c>
      <c r="K111" s="24">
        <v>0</v>
      </c>
      <c r="L111" s="24">
        <v>0</v>
      </c>
      <c r="M111" s="24">
        <v>0</v>
      </c>
      <c r="N111" s="18" t="str">
        <f t="shared" si="10"/>
        <v xml:space="preserve"> </v>
      </c>
      <c r="O111" s="24">
        <v>0</v>
      </c>
      <c r="P111" s="19">
        <f t="shared" si="11"/>
        <v>0</v>
      </c>
    </row>
    <row r="112" spans="1:16" x14ac:dyDescent="0.3">
      <c r="A112" s="22" t="s">
        <v>262</v>
      </c>
      <c r="B112" s="14" t="str">
        <f t="shared" si="12"/>
        <v>4</v>
      </c>
      <c r="C112" s="14" t="str">
        <f t="shared" si="13"/>
        <v>45</v>
      </c>
      <c r="D112" s="14" t="str">
        <f t="shared" si="14"/>
        <v>451</v>
      </c>
      <c r="E112" s="23" t="s">
        <v>263</v>
      </c>
      <c r="F112" s="24">
        <v>0</v>
      </c>
      <c r="G112" s="24">
        <v>0</v>
      </c>
      <c r="H112" s="24">
        <v>0</v>
      </c>
      <c r="I112" s="24">
        <v>0</v>
      </c>
      <c r="J112" s="18" t="str">
        <f t="shared" si="9"/>
        <v xml:space="preserve"> </v>
      </c>
      <c r="K112" s="24">
        <v>0</v>
      </c>
      <c r="L112" s="24">
        <v>0</v>
      </c>
      <c r="M112" s="24">
        <v>0</v>
      </c>
      <c r="N112" s="18" t="str">
        <f t="shared" si="10"/>
        <v xml:space="preserve"> </v>
      </c>
      <c r="O112" s="24">
        <v>0</v>
      </c>
      <c r="P112" s="19">
        <f t="shared" si="11"/>
        <v>0</v>
      </c>
    </row>
    <row r="113" spans="1:16" x14ac:dyDescent="0.3">
      <c r="A113" s="22" t="s">
        <v>264</v>
      </c>
      <c r="B113" s="14" t="str">
        <f t="shared" si="12"/>
        <v>4</v>
      </c>
      <c r="C113" s="14" t="str">
        <f t="shared" si="13"/>
        <v>45</v>
      </c>
      <c r="D113" s="14" t="str">
        <f t="shared" si="14"/>
        <v>451</v>
      </c>
      <c r="E113" s="23" t="s">
        <v>265</v>
      </c>
      <c r="F113" s="24">
        <v>0</v>
      </c>
      <c r="G113" s="24">
        <v>0</v>
      </c>
      <c r="H113" s="24">
        <v>0</v>
      </c>
      <c r="I113" s="24">
        <v>0</v>
      </c>
      <c r="J113" s="18" t="str">
        <f t="shared" si="9"/>
        <v xml:space="preserve"> </v>
      </c>
      <c r="K113" s="24">
        <v>0</v>
      </c>
      <c r="L113" s="24">
        <v>0</v>
      </c>
      <c r="M113" s="24">
        <v>0</v>
      </c>
      <c r="N113" s="18" t="str">
        <f t="shared" si="10"/>
        <v xml:space="preserve"> </v>
      </c>
      <c r="O113" s="24">
        <v>0</v>
      </c>
      <c r="P113" s="19">
        <f t="shared" si="11"/>
        <v>0</v>
      </c>
    </row>
    <row r="114" spans="1:16" x14ac:dyDescent="0.3">
      <c r="A114" s="22" t="s">
        <v>266</v>
      </c>
      <c r="B114" s="14" t="str">
        <f t="shared" si="12"/>
        <v>4</v>
      </c>
      <c r="C114" s="14" t="str">
        <f t="shared" si="13"/>
        <v>45</v>
      </c>
      <c r="D114" s="14" t="str">
        <f t="shared" si="14"/>
        <v>451</v>
      </c>
      <c r="E114" s="23" t="s">
        <v>267</v>
      </c>
      <c r="F114" s="24">
        <v>0</v>
      </c>
      <c r="G114" s="24">
        <v>0</v>
      </c>
      <c r="H114" s="24">
        <v>0</v>
      </c>
      <c r="I114" s="24">
        <v>0</v>
      </c>
      <c r="J114" s="18" t="str">
        <f t="shared" si="9"/>
        <v xml:space="preserve"> </v>
      </c>
      <c r="K114" s="24">
        <v>0</v>
      </c>
      <c r="L114" s="24">
        <v>0</v>
      </c>
      <c r="M114" s="24">
        <v>0</v>
      </c>
      <c r="N114" s="18" t="str">
        <f t="shared" si="10"/>
        <v xml:space="preserve"> </v>
      </c>
      <c r="O114" s="24">
        <v>0</v>
      </c>
      <c r="P114" s="19">
        <f t="shared" si="11"/>
        <v>0</v>
      </c>
    </row>
    <row r="115" spans="1:16" x14ac:dyDescent="0.3">
      <c r="A115" s="22" t="s">
        <v>268</v>
      </c>
      <c r="B115" s="14" t="str">
        <f t="shared" si="12"/>
        <v>4</v>
      </c>
      <c r="C115" s="14" t="str">
        <f t="shared" si="13"/>
        <v>45</v>
      </c>
      <c r="D115" s="14" t="str">
        <f t="shared" si="14"/>
        <v>451</v>
      </c>
      <c r="E115" s="23" t="s">
        <v>269</v>
      </c>
      <c r="F115" s="24">
        <v>0</v>
      </c>
      <c r="G115" s="24">
        <v>0</v>
      </c>
      <c r="H115" s="24">
        <v>0</v>
      </c>
      <c r="I115" s="24">
        <v>0</v>
      </c>
      <c r="J115" s="18" t="str">
        <f t="shared" si="9"/>
        <v xml:space="preserve"> </v>
      </c>
      <c r="K115" s="24">
        <v>0</v>
      </c>
      <c r="L115" s="24">
        <v>0</v>
      </c>
      <c r="M115" s="24">
        <v>0</v>
      </c>
      <c r="N115" s="18" t="str">
        <f t="shared" si="10"/>
        <v xml:space="preserve"> </v>
      </c>
      <c r="O115" s="24">
        <v>0</v>
      </c>
      <c r="P115" s="19">
        <f t="shared" si="11"/>
        <v>0</v>
      </c>
    </row>
    <row r="116" spans="1:16" x14ac:dyDescent="0.3">
      <c r="A116" s="22" t="s">
        <v>270</v>
      </c>
      <c r="B116" s="14" t="str">
        <f t="shared" si="12"/>
        <v>4</v>
      </c>
      <c r="C116" s="14" t="str">
        <f t="shared" si="13"/>
        <v>45</v>
      </c>
      <c r="D116" s="14" t="str">
        <f t="shared" si="14"/>
        <v>451</v>
      </c>
      <c r="E116" s="23" t="s">
        <v>271</v>
      </c>
      <c r="F116" s="24">
        <v>0</v>
      </c>
      <c r="G116" s="24">
        <v>0</v>
      </c>
      <c r="H116" s="24">
        <v>0</v>
      </c>
      <c r="I116" s="24">
        <v>0</v>
      </c>
      <c r="J116" s="18" t="str">
        <f t="shared" si="9"/>
        <v xml:space="preserve"> </v>
      </c>
      <c r="K116" s="24">
        <v>0</v>
      </c>
      <c r="L116" s="24">
        <v>0</v>
      </c>
      <c r="M116" s="24">
        <v>0</v>
      </c>
      <c r="N116" s="18" t="str">
        <f t="shared" si="10"/>
        <v xml:space="preserve"> </v>
      </c>
      <c r="O116" s="24">
        <v>0</v>
      </c>
      <c r="P116" s="19">
        <f t="shared" si="11"/>
        <v>0</v>
      </c>
    </row>
    <row r="117" spans="1:16" x14ac:dyDescent="0.3">
      <c r="A117" s="22" t="s">
        <v>272</v>
      </c>
      <c r="B117" s="14" t="str">
        <f t="shared" si="12"/>
        <v>4</v>
      </c>
      <c r="C117" s="14" t="str">
        <f t="shared" si="13"/>
        <v>45</v>
      </c>
      <c r="D117" s="14" t="str">
        <f t="shared" si="14"/>
        <v>451</v>
      </c>
      <c r="E117" s="23" t="s">
        <v>273</v>
      </c>
      <c r="F117" s="24">
        <v>0</v>
      </c>
      <c r="G117" s="24">
        <v>0</v>
      </c>
      <c r="H117" s="24">
        <v>0</v>
      </c>
      <c r="I117" s="24">
        <v>0</v>
      </c>
      <c r="J117" s="18" t="str">
        <f t="shared" si="9"/>
        <v xml:space="preserve"> </v>
      </c>
      <c r="K117" s="24">
        <v>0</v>
      </c>
      <c r="L117" s="24">
        <v>0</v>
      </c>
      <c r="M117" s="24">
        <v>0</v>
      </c>
      <c r="N117" s="18" t="str">
        <f t="shared" si="10"/>
        <v xml:space="preserve"> </v>
      </c>
      <c r="O117" s="24">
        <v>0</v>
      </c>
      <c r="P117" s="19">
        <f t="shared" si="11"/>
        <v>0</v>
      </c>
    </row>
    <row r="118" spans="1:16" x14ac:dyDescent="0.3">
      <c r="A118" s="22" t="s">
        <v>274</v>
      </c>
      <c r="B118" s="14" t="str">
        <f t="shared" si="12"/>
        <v>4</v>
      </c>
      <c r="C118" s="14" t="str">
        <f t="shared" si="13"/>
        <v>45</v>
      </c>
      <c r="D118" s="14" t="str">
        <f t="shared" si="14"/>
        <v>451</v>
      </c>
      <c r="E118" s="23" t="s">
        <v>275</v>
      </c>
      <c r="F118" s="24">
        <v>0</v>
      </c>
      <c r="G118" s="24">
        <v>0</v>
      </c>
      <c r="H118" s="24">
        <v>0</v>
      </c>
      <c r="I118" s="24">
        <v>0</v>
      </c>
      <c r="J118" s="18" t="str">
        <f t="shared" si="9"/>
        <v xml:space="preserve"> </v>
      </c>
      <c r="K118" s="24">
        <v>0</v>
      </c>
      <c r="L118" s="24">
        <v>0</v>
      </c>
      <c r="M118" s="24">
        <v>0</v>
      </c>
      <c r="N118" s="18" t="str">
        <f t="shared" si="10"/>
        <v xml:space="preserve"> </v>
      </c>
      <c r="O118" s="24">
        <v>0</v>
      </c>
      <c r="P118" s="19">
        <f t="shared" si="11"/>
        <v>0</v>
      </c>
    </row>
    <row r="119" spans="1:16" x14ac:dyDescent="0.3">
      <c r="A119" s="22" t="s">
        <v>276</v>
      </c>
      <c r="B119" s="14" t="str">
        <f t="shared" si="12"/>
        <v>4</v>
      </c>
      <c r="C119" s="14" t="str">
        <f t="shared" si="13"/>
        <v>45</v>
      </c>
      <c r="D119" s="14" t="str">
        <f t="shared" si="14"/>
        <v>451</v>
      </c>
      <c r="E119" s="23" t="s">
        <v>277</v>
      </c>
      <c r="F119" s="24">
        <v>0</v>
      </c>
      <c r="G119" s="24">
        <v>0</v>
      </c>
      <c r="H119" s="24">
        <v>0</v>
      </c>
      <c r="I119" s="24">
        <v>0</v>
      </c>
      <c r="J119" s="18" t="str">
        <f t="shared" si="9"/>
        <v xml:space="preserve"> </v>
      </c>
      <c r="K119" s="24">
        <v>0</v>
      </c>
      <c r="L119" s="24">
        <v>0</v>
      </c>
      <c r="M119" s="24">
        <v>0</v>
      </c>
      <c r="N119" s="18" t="str">
        <f t="shared" si="10"/>
        <v xml:space="preserve"> </v>
      </c>
      <c r="O119" s="24">
        <v>0</v>
      </c>
      <c r="P119" s="19">
        <f t="shared" si="11"/>
        <v>0</v>
      </c>
    </row>
    <row r="120" spans="1:16" x14ac:dyDescent="0.3">
      <c r="A120" s="22" t="s">
        <v>278</v>
      </c>
      <c r="B120" s="14" t="str">
        <f t="shared" si="12"/>
        <v>4</v>
      </c>
      <c r="C120" s="14" t="str">
        <f t="shared" si="13"/>
        <v>45</v>
      </c>
      <c r="D120" s="14" t="str">
        <f t="shared" si="14"/>
        <v>451</v>
      </c>
      <c r="E120" s="23" t="s">
        <v>279</v>
      </c>
      <c r="F120" s="24">
        <v>0</v>
      </c>
      <c r="G120" s="24">
        <v>0</v>
      </c>
      <c r="H120" s="24">
        <v>0</v>
      </c>
      <c r="I120" s="24">
        <v>0</v>
      </c>
      <c r="J120" s="18" t="str">
        <f t="shared" si="9"/>
        <v xml:space="preserve"> </v>
      </c>
      <c r="K120" s="24">
        <v>0</v>
      </c>
      <c r="L120" s="24">
        <v>0</v>
      </c>
      <c r="M120" s="24">
        <v>0</v>
      </c>
      <c r="N120" s="18" t="str">
        <f t="shared" si="10"/>
        <v xml:space="preserve"> </v>
      </c>
      <c r="O120" s="24">
        <v>0</v>
      </c>
      <c r="P120" s="19">
        <f t="shared" si="11"/>
        <v>0</v>
      </c>
    </row>
    <row r="121" spans="1:16" x14ac:dyDescent="0.3">
      <c r="A121" s="22" t="s">
        <v>280</v>
      </c>
      <c r="B121" s="14" t="str">
        <f t="shared" si="12"/>
        <v>4</v>
      </c>
      <c r="C121" s="14" t="str">
        <f t="shared" si="13"/>
        <v>45</v>
      </c>
      <c r="D121" s="14" t="str">
        <f t="shared" si="14"/>
        <v>451</v>
      </c>
      <c r="E121" s="23" t="s">
        <v>281</v>
      </c>
      <c r="F121" s="24">
        <v>0</v>
      </c>
      <c r="G121" s="24">
        <v>0</v>
      </c>
      <c r="H121" s="24">
        <v>0</v>
      </c>
      <c r="I121" s="24">
        <v>0</v>
      </c>
      <c r="J121" s="18" t="str">
        <f t="shared" si="9"/>
        <v xml:space="preserve"> </v>
      </c>
      <c r="K121" s="24">
        <v>0</v>
      </c>
      <c r="L121" s="24">
        <v>0</v>
      </c>
      <c r="M121" s="24">
        <v>0</v>
      </c>
      <c r="N121" s="18" t="str">
        <f t="shared" si="10"/>
        <v xml:space="preserve"> </v>
      </c>
      <c r="O121" s="24">
        <v>0</v>
      </c>
      <c r="P121" s="19">
        <f t="shared" si="11"/>
        <v>0</v>
      </c>
    </row>
    <row r="122" spans="1:16" x14ac:dyDescent="0.3">
      <c r="A122" s="22" t="s">
        <v>282</v>
      </c>
      <c r="B122" s="14" t="str">
        <f t="shared" si="12"/>
        <v>4</v>
      </c>
      <c r="C122" s="14" t="str">
        <f t="shared" si="13"/>
        <v>45</v>
      </c>
      <c r="D122" s="14" t="str">
        <f t="shared" si="14"/>
        <v>451</v>
      </c>
      <c r="E122" s="23" t="s">
        <v>283</v>
      </c>
      <c r="F122" s="24">
        <v>0</v>
      </c>
      <c r="G122" s="24">
        <v>0</v>
      </c>
      <c r="H122" s="24">
        <v>0</v>
      </c>
      <c r="I122" s="24">
        <v>0</v>
      </c>
      <c r="J122" s="18" t="str">
        <f t="shared" si="9"/>
        <v xml:space="preserve"> </v>
      </c>
      <c r="K122" s="24">
        <v>0</v>
      </c>
      <c r="L122" s="24">
        <v>0</v>
      </c>
      <c r="M122" s="24">
        <v>0</v>
      </c>
      <c r="N122" s="18" t="str">
        <f t="shared" si="10"/>
        <v xml:space="preserve"> </v>
      </c>
      <c r="O122" s="24">
        <v>0</v>
      </c>
      <c r="P122" s="19">
        <f t="shared" si="11"/>
        <v>0</v>
      </c>
    </row>
    <row r="123" spans="1:16" x14ac:dyDescent="0.3">
      <c r="A123" s="22" t="s">
        <v>284</v>
      </c>
      <c r="B123" s="14" t="str">
        <f t="shared" si="12"/>
        <v>4</v>
      </c>
      <c r="C123" s="14" t="str">
        <f t="shared" si="13"/>
        <v>45</v>
      </c>
      <c r="D123" s="14" t="str">
        <f t="shared" si="14"/>
        <v>451</v>
      </c>
      <c r="E123" s="23" t="s">
        <v>285</v>
      </c>
      <c r="F123" s="24">
        <v>0</v>
      </c>
      <c r="G123" s="24">
        <v>0</v>
      </c>
      <c r="H123" s="24">
        <v>0</v>
      </c>
      <c r="I123" s="24">
        <v>0</v>
      </c>
      <c r="J123" s="18" t="str">
        <f t="shared" si="9"/>
        <v xml:space="preserve"> </v>
      </c>
      <c r="K123" s="24">
        <v>0</v>
      </c>
      <c r="L123" s="24">
        <v>0</v>
      </c>
      <c r="M123" s="24">
        <v>0</v>
      </c>
      <c r="N123" s="18" t="str">
        <f t="shared" si="10"/>
        <v xml:space="preserve"> </v>
      </c>
      <c r="O123" s="24">
        <v>0</v>
      </c>
      <c r="P123" s="19">
        <f t="shared" si="11"/>
        <v>0</v>
      </c>
    </row>
    <row r="124" spans="1:16" x14ac:dyDescent="0.3">
      <c r="A124" s="22" t="s">
        <v>286</v>
      </c>
      <c r="B124" s="14" t="str">
        <f t="shared" si="12"/>
        <v>4</v>
      </c>
      <c r="C124" s="14" t="str">
        <f t="shared" si="13"/>
        <v>45</v>
      </c>
      <c r="D124" s="14" t="str">
        <f t="shared" si="14"/>
        <v>451</v>
      </c>
      <c r="E124" s="23" t="s">
        <v>287</v>
      </c>
      <c r="F124" s="24">
        <v>0</v>
      </c>
      <c r="G124" s="24">
        <v>0</v>
      </c>
      <c r="H124" s="24">
        <v>0</v>
      </c>
      <c r="I124" s="24">
        <v>0</v>
      </c>
      <c r="J124" s="18" t="str">
        <f t="shared" si="9"/>
        <v xml:space="preserve"> </v>
      </c>
      <c r="K124" s="24">
        <v>0</v>
      </c>
      <c r="L124" s="24">
        <v>0</v>
      </c>
      <c r="M124" s="24">
        <v>0</v>
      </c>
      <c r="N124" s="18" t="str">
        <f t="shared" si="10"/>
        <v xml:space="preserve"> </v>
      </c>
      <c r="O124" s="24">
        <v>0</v>
      </c>
      <c r="P124" s="19">
        <f t="shared" si="11"/>
        <v>0</v>
      </c>
    </row>
    <row r="125" spans="1:16" x14ac:dyDescent="0.3">
      <c r="A125" s="22" t="s">
        <v>288</v>
      </c>
      <c r="B125" s="14" t="str">
        <f t="shared" si="12"/>
        <v>4</v>
      </c>
      <c r="C125" s="14" t="str">
        <f t="shared" si="13"/>
        <v>45</v>
      </c>
      <c r="D125" s="14" t="str">
        <f t="shared" si="14"/>
        <v>451</v>
      </c>
      <c r="E125" s="23" t="s">
        <v>340</v>
      </c>
      <c r="F125" s="24">
        <v>0</v>
      </c>
      <c r="G125" s="24">
        <v>0</v>
      </c>
      <c r="H125" s="24">
        <v>0</v>
      </c>
      <c r="I125" s="24">
        <v>0</v>
      </c>
      <c r="J125" s="18" t="str">
        <f t="shared" si="9"/>
        <v xml:space="preserve"> </v>
      </c>
      <c r="K125" s="24">
        <v>0</v>
      </c>
      <c r="L125" s="24">
        <v>0</v>
      </c>
      <c r="M125" s="24">
        <v>0</v>
      </c>
      <c r="N125" s="18" t="str">
        <f t="shared" si="10"/>
        <v xml:space="preserve"> </v>
      </c>
      <c r="O125" s="24">
        <v>0</v>
      </c>
      <c r="P125" s="19">
        <f t="shared" si="11"/>
        <v>0</v>
      </c>
    </row>
    <row r="126" spans="1:16" x14ac:dyDescent="0.3">
      <c r="A126" s="22" t="s">
        <v>289</v>
      </c>
      <c r="B126" s="14" t="str">
        <f t="shared" si="12"/>
        <v>4</v>
      </c>
      <c r="C126" s="14" t="str">
        <f t="shared" si="13"/>
        <v>45</v>
      </c>
      <c r="D126" s="14" t="str">
        <f t="shared" si="14"/>
        <v>451</v>
      </c>
      <c r="E126" s="23" t="s">
        <v>290</v>
      </c>
      <c r="F126" s="24">
        <v>0</v>
      </c>
      <c r="G126" s="24">
        <v>0</v>
      </c>
      <c r="H126" s="24">
        <v>0</v>
      </c>
      <c r="I126" s="24">
        <v>0</v>
      </c>
      <c r="J126" s="18" t="str">
        <f t="shared" si="9"/>
        <v xml:space="preserve"> </v>
      </c>
      <c r="K126" s="24">
        <v>0</v>
      </c>
      <c r="L126" s="24">
        <v>0</v>
      </c>
      <c r="M126" s="24">
        <v>0</v>
      </c>
      <c r="N126" s="18" t="str">
        <f t="shared" si="10"/>
        <v xml:space="preserve"> </v>
      </c>
      <c r="O126" s="24">
        <v>0</v>
      </c>
      <c r="P126" s="19">
        <f t="shared" si="11"/>
        <v>0</v>
      </c>
    </row>
    <row r="127" spans="1:16" x14ac:dyDescent="0.3">
      <c r="A127" s="22" t="s">
        <v>291</v>
      </c>
      <c r="B127" s="14" t="str">
        <f t="shared" si="12"/>
        <v>4</v>
      </c>
      <c r="C127" s="14" t="str">
        <f t="shared" si="13"/>
        <v>45</v>
      </c>
      <c r="D127" s="14" t="str">
        <f t="shared" si="14"/>
        <v>451</v>
      </c>
      <c r="E127" s="23" t="s">
        <v>341</v>
      </c>
      <c r="F127" s="24">
        <v>0</v>
      </c>
      <c r="G127" s="24">
        <v>0</v>
      </c>
      <c r="H127" s="24">
        <v>0</v>
      </c>
      <c r="I127" s="24">
        <v>200000</v>
      </c>
      <c r="J127" s="18" t="str">
        <f t="shared" si="9"/>
        <v xml:space="preserve"> </v>
      </c>
      <c r="K127" s="24">
        <v>200000</v>
      </c>
      <c r="L127" s="24">
        <v>0</v>
      </c>
      <c r="M127" s="24">
        <v>200000</v>
      </c>
      <c r="N127" s="18">
        <f t="shared" si="10"/>
        <v>1</v>
      </c>
      <c r="O127" s="24">
        <v>0</v>
      </c>
      <c r="P127" s="19">
        <f t="shared" si="11"/>
        <v>200000</v>
      </c>
    </row>
    <row r="128" spans="1:16" x14ac:dyDescent="0.3">
      <c r="A128" s="22" t="s">
        <v>292</v>
      </c>
      <c r="B128" s="14" t="str">
        <f t="shared" si="12"/>
        <v>4</v>
      </c>
      <c r="C128" s="14" t="str">
        <f t="shared" si="13"/>
        <v>45</v>
      </c>
      <c r="D128" s="14" t="str">
        <f t="shared" si="14"/>
        <v>451</v>
      </c>
      <c r="E128" s="23" t="s">
        <v>342</v>
      </c>
      <c r="F128" s="24">
        <v>0</v>
      </c>
      <c r="G128" s="24">
        <v>0</v>
      </c>
      <c r="H128" s="24">
        <v>0</v>
      </c>
      <c r="I128" s="24">
        <v>5208</v>
      </c>
      <c r="J128" s="18" t="str">
        <f t="shared" si="9"/>
        <v xml:space="preserve"> </v>
      </c>
      <c r="K128" s="24">
        <v>5208</v>
      </c>
      <c r="L128" s="24">
        <v>0</v>
      </c>
      <c r="M128" s="24">
        <v>5208</v>
      </c>
      <c r="N128" s="18">
        <f t="shared" si="10"/>
        <v>1</v>
      </c>
      <c r="O128" s="24">
        <v>0</v>
      </c>
      <c r="P128" s="19">
        <f t="shared" si="11"/>
        <v>5208</v>
      </c>
    </row>
    <row r="129" spans="1:16" x14ac:dyDescent="0.3">
      <c r="A129" s="22" t="s">
        <v>215</v>
      </c>
      <c r="B129" s="14" t="str">
        <f t="shared" si="12"/>
        <v>4</v>
      </c>
      <c r="C129" s="14" t="str">
        <f t="shared" si="13"/>
        <v>45</v>
      </c>
      <c r="D129" s="14" t="str">
        <f t="shared" si="14"/>
        <v>451</v>
      </c>
      <c r="E129" s="23" t="s">
        <v>343</v>
      </c>
      <c r="F129" s="24">
        <v>0</v>
      </c>
      <c r="G129" s="24">
        <v>0</v>
      </c>
      <c r="H129" s="24">
        <v>0</v>
      </c>
      <c r="I129" s="24">
        <v>0</v>
      </c>
      <c r="J129" s="18" t="str">
        <f t="shared" si="9"/>
        <v xml:space="preserve"> </v>
      </c>
      <c r="K129" s="24">
        <v>0</v>
      </c>
      <c r="L129" s="24">
        <v>0</v>
      </c>
      <c r="M129" s="24">
        <v>0</v>
      </c>
      <c r="N129" s="18" t="str">
        <f t="shared" si="10"/>
        <v xml:space="preserve"> </v>
      </c>
      <c r="O129" s="24">
        <v>0</v>
      </c>
      <c r="P129" s="19">
        <f t="shared" si="11"/>
        <v>0</v>
      </c>
    </row>
    <row r="130" spans="1:16" x14ac:dyDescent="0.3">
      <c r="A130" s="22" t="s">
        <v>233</v>
      </c>
      <c r="B130" s="14" t="str">
        <f t="shared" si="12"/>
        <v>4</v>
      </c>
      <c r="C130" s="14" t="str">
        <f t="shared" si="13"/>
        <v>45</v>
      </c>
      <c r="D130" s="14" t="str">
        <f t="shared" si="14"/>
        <v>451</v>
      </c>
      <c r="E130" s="23" t="s">
        <v>245</v>
      </c>
      <c r="F130" s="24">
        <v>0</v>
      </c>
      <c r="G130" s="24">
        <v>0</v>
      </c>
      <c r="H130" s="24">
        <v>0</v>
      </c>
      <c r="I130" s="24">
        <v>68177.53</v>
      </c>
      <c r="J130" s="18" t="str">
        <f t="shared" si="9"/>
        <v xml:space="preserve"> </v>
      </c>
      <c r="K130" s="24">
        <v>68177.53</v>
      </c>
      <c r="L130" s="24">
        <v>0</v>
      </c>
      <c r="M130" s="24">
        <v>68177.53</v>
      </c>
      <c r="N130" s="18">
        <f t="shared" si="10"/>
        <v>1</v>
      </c>
      <c r="O130" s="24">
        <v>0</v>
      </c>
      <c r="P130" s="19">
        <f t="shared" si="11"/>
        <v>68177.53</v>
      </c>
    </row>
    <row r="131" spans="1:16" x14ac:dyDescent="0.3">
      <c r="A131" s="22" t="s">
        <v>234</v>
      </c>
      <c r="B131" s="14" t="str">
        <f t="shared" si="12"/>
        <v>4</v>
      </c>
      <c r="C131" s="14" t="str">
        <f t="shared" si="13"/>
        <v>45</v>
      </c>
      <c r="D131" s="14" t="str">
        <f t="shared" si="14"/>
        <v>451</v>
      </c>
      <c r="E131" s="23" t="s">
        <v>246</v>
      </c>
      <c r="F131" s="24">
        <v>0</v>
      </c>
      <c r="G131" s="24">
        <v>0</v>
      </c>
      <c r="H131" s="24">
        <v>0</v>
      </c>
      <c r="I131" s="24">
        <v>42116.15</v>
      </c>
      <c r="J131" s="18" t="str">
        <f t="shared" si="9"/>
        <v xml:space="preserve"> </v>
      </c>
      <c r="K131" s="24">
        <v>42116.15</v>
      </c>
      <c r="L131" s="24">
        <v>0</v>
      </c>
      <c r="M131" s="24">
        <v>42116.15</v>
      </c>
      <c r="N131" s="18">
        <f t="shared" si="10"/>
        <v>1</v>
      </c>
      <c r="O131" s="24">
        <v>0</v>
      </c>
      <c r="P131" s="19">
        <f t="shared" si="11"/>
        <v>42116.15</v>
      </c>
    </row>
    <row r="132" spans="1:16" x14ac:dyDescent="0.3">
      <c r="A132" s="22" t="s">
        <v>235</v>
      </c>
      <c r="B132" s="14" t="str">
        <f t="shared" si="12"/>
        <v>4</v>
      </c>
      <c r="C132" s="14" t="str">
        <f t="shared" si="13"/>
        <v>45</v>
      </c>
      <c r="D132" s="14" t="str">
        <f t="shared" si="14"/>
        <v>451</v>
      </c>
      <c r="E132" s="23" t="s">
        <v>247</v>
      </c>
      <c r="F132" s="24">
        <v>0</v>
      </c>
      <c r="G132" s="24">
        <v>0</v>
      </c>
      <c r="H132" s="24">
        <v>0</v>
      </c>
      <c r="I132" s="24">
        <v>88595.76</v>
      </c>
      <c r="J132" s="18" t="str">
        <f t="shared" si="9"/>
        <v xml:space="preserve"> </v>
      </c>
      <c r="K132" s="24">
        <v>88595.76</v>
      </c>
      <c r="L132" s="24">
        <v>0</v>
      </c>
      <c r="M132" s="24">
        <v>88595.76</v>
      </c>
      <c r="N132" s="18">
        <f t="shared" si="10"/>
        <v>1</v>
      </c>
      <c r="O132" s="24">
        <v>0</v>
      </c>
      <c r="P132" s="19">
        <f t="shared" si="11"/>
        <v>88595.76</v>
      </c>
    </row>
    <row r="133" spans="1:16" x14ac:dyDescent="0.3">
      <c r="A133" s="22" t="s">
        <v>236</v>
      </c>
      <c r="B133" s="14" t="str">
        <f t="shared" si="12"/>
        <v>4</v>
      </c>
      <c r="C133" s="14" t="str">
        <f t="shared" si="13"/>
        <v>45</v>
      </c>
      <c r="D133" s="14" t="str">
        <f t="shared" si="14"/>
        <v>451</v>
      </c>
      <c r="E133" s="23" t="s">
        <v>344</v>
      </c>
      <c r="F133" s="24">
        <v>0</v>
      </c>
      <c r="G133" s="24">
        <v>0</v>
      </c>
      <c r="H133" s="24">
        <v>0</v>
      </c>
      <c r="I133" s="24">
        <v>-4994.45</v>
      </c>
      <c r="J133" s="18" t="str">
        <f t="shared" si="9"/>
        <v xml:space="preserve"> </v>
      </c>
      <c r="K133" s="24">
        <v>0</v>
      </c>
      <c r="L133" s="24">
        <v>4994.45</v>
      </c>
      <c r="M133" s="24">
        <v>-4994.45</v>
      </c>
      <c r="N133" s="18">
        <f t="shared" si="10"/>
        <v>1</v>
      </c>
      <c r="O133" s="24">
        <v>0</v>
      </c>
      <c r="P133" s="19">
        <f t="shared" si="11"/>
        <v>-4994.45</v>
      </c>
    </row>
    <row r="134" spans="1:16" x14ac:dyDescent="0.3">
      <c r="A134" s="22" t="s">
        <v>237</v>
      </c>
      <c r="B134" s="14" t="str">
        <f t="shared" si="12"/>
        <v>4</v>
      </c>
      <c r="C134" s="14" t="str">
        <f t="shared" si="13"/>
        <v>45</v>
      </c>
      <c r="D134" s="14" t="str">
        <f t="shared" si="14"/>
        <v>451</v>
      </c>
      <c r="E134" s="23" t="s">
        <v>345</v>
      </c>
      <c r="F134" s="24">
        <v>0</v>
      </c>
      <c r="G134" s="24">
        <v>0</v>
      </c>
      <c r="H134" s="24">
        <v>0</v>
      </c>
      <c r="I134" s="24">
        <v>49481.440000000002</v>
      </c>
      <c r="J134" s="18" t="str">
        <f t="shared" si="9"/>
        <v xml:space="preserve"> </v>
      </c>
      <c r="K134" s="24">
        <v>49481.440000000002</v>
      </c>
      <c r="L134" s="24">
        <v>0</v>
      </c>
      <c r="M134" s="24">
        <v>49481.440000000002</v>
      </c>
      <c r="N134" s="18">
        <f t="shared" si="10"/>
        <v>1</v>
      </c>
      <c r="O134" s="24">
        <v>0</v>
      </c>
      <c r="P134" s="19">
        <f t="shared" si="11"/>
        <v>49481.440000000002</v>
      </c>
    </row>
    <row r="135" spans="1:16" x14ac:dyDescent="0.3">
      <c r="A135" s="22" t="s">
        <v>293</v>
      </c>
      <c r="B135" s="14" t="str">
        <f t="shared" si="12"/>
        <v>4</v>
      </c>
      <c r="C135" s="14" t="str">
        <f t="shared" si="13"/>
        <v>45</v>
      </c>
      <c r="D135" s="14" t="str">
        <f t="shared" si="14"/>
        <v>451</v>
      </c>
      <c r="E135" s="23" t="s">
        <v>346</v>
      </c>
      <c r="F135" s="24">
        <v>225255</v>
      </c>
      <c r="G135" s="24">
        <v>0</v>
      </c>
      <c r="H135" s="24">
        <v>225255</v>
      </c>
      <c r="I135" s="24">
        <v>92583.54</v>
      </c>
      <c r="J135" s="18">
        <f t="shared" ref="J135:J175" si="15">IF(H135=0," ",I135/H135)</f>
        <v>0.4110165812079643</v>
      </c>
      <c r="K135" s="24">
        <v>92583.54</v>
      </c>
      <c r="L135" s="24">
        <v>0</v>
      </c>
      <c r="M135" s="24">
        <v>92583.54</v>
      </c>
      <c r="N135" s="18">
        <f t="shared" ref="N135:N175" si="16">IF(I135=0," ",M135/I135)</f>
        <v>1</v>
      </c>
      <c r="O135" s="24">
        <v>0</v>
      </c>
      <c r="P135" s="19">
        <f t="shared" ref="P135:P175" si="17">I135-H135</f>
        <v>-132671.46000000002</v>
      </c>
    </row>
    <row r="136" spans="1:16" x14ac:dyDescent="0.3">
      <c r="A136" s="22" t="s">
        <v>294</v>
      </c>
      <c r="B136" s="14" t="str">
        <f t="shared" si="12"/>
        <v>4</v>
      </c>
      <c r="C136" s="14" t="str">
        <f t="shared" si="13"/>
        <v>45</v>
      </c>
      <c r="D136" s="14" t="str">
        <f t="shared" si="14"/>
        <v>451</v>
      </c>
      <c r="E136" s="23" t="s">
        <v>347</v>
      </c>
      <c r="F136" s="24">
        <v>159125</v>
      </c>
      <c r="G136" s="24">
        <v>0</v>
      </c>
      <c r="H136" s="24">
        <v>159125</v>
      </c>
      <c r="I136" s="24">
        <v>69437.509999999995</v>
      </c>
      <c r="J136" s="18">
        <f t="shared" si="15"/>
        <v>0.43637084053417119</v>
      </c>
      <c r="K136" s="24">
        <v>69437.509999999995</v>
      </c>
      <c r="L136" s="24">
        <v>0</v>
      </c>
      <c r="M136" s="24">
        <v>69437.509999999995</v>
      </c>
      <c r="N136" s="18">
        <f t="shared" si="16"/>
        <v>1</v>
      </c>
      <c r="O136" s="24">
        <v>0</v>
      </c>
      <c r="P136" s="19">
        <f t="shared" si="17"/>
        <v>-89687.49</v>
      </c>
    </row>
    <row r="137" spans="1:16" x14ac:dyDescent="0.3">
      <c r="A137" s="22" t="s">
        <v>295</v>
      </c>
      <c r="B137" s="14" t="str">
        <f t="shared" ref="B137:B175" si="18">LEFT(A137,1)</f>
        <v>4</v>
      </c>
      <c r="C137" s="14" t="str">
        <f t="shared" ref="C137:C175" si="19">LEFT(A137,2)</f>
        <v>45</v>
      </c>
      <c r="D137" s="14" t="str">
        <f t="shared" ref="D137:D175" si="20">LEFT(A137,3)</f>
        <v>451</v>
      </c>
      <c r="E137" s="23" t="s">
        <v>348</v>
      </c>
      <c r="F137" s="24">
        <v>119345</v>
      </c>
      <c r="G137" s="24">
        <v>0</v>
      </c>
      <c r="H137" s="24">
        <v>119345</v>
      </c>
      <c r="I137" s="24">
        <v>52078.13</v>
      </c>
      <c r="J137" s="18">
        <f t="shared" si="15"/>
        <v>0.43636624910972388</v>
      </c>
      <c r="K137" s="24">
        <v>52078.13</v>
      </c>
      <c r="L137" s="24">
        <v>0</v>
      </c>
      <c r="M137" s="24">
        <v>52078.13</v>
      </c>
      <c r="N137" s="18">
        <f t="shared" si="16"/>
        <v>1</v>
      </c>
      <c r="O137" s="24">
        <v>0</v>
      </c>
      <c r="P137" s="19">
        <f t="shared" si="17"/>
        <v>-67266.87</v>
      </c>
    </row>
    <row r="138" spans="1:16" x14ac:dyDescent="0.3">
      <c r="A138" s="22" t="s">
        <v>369</v>
      </c>
      <c r="B138" s="14" t="str">
        <f t="shared" si="18"/>
        <v>4</v>
      </c>
      <c r="C138" s="14" t="str">
        <f t="shared" si="19"/>
        <v>45</v>
      </c>
      <c r="D138" s="14" t="str">
        <f t="shared" si="20"/>
        <v>451</v>
      </c>
      <c r="E138" s="23" t="s">
        <v>370</v>
      </c>
      <c r="F138" s="24">
        <v>0</v>
      </c>
      <c r="G138" s="24">
        <v>159397.44</v>
      </c>
      <c r="H138" s="24">
        <v>159397.44</v>
      </c>
      <c r="I138" s="24">
        <v>95638.46</v>
      </c>
      <c r="J138" s="18">
        <f t="shared" si="15"/>
        <v>0.59999997490549417</v>
      </c>
      <c r="K138" s="24">
        <v>95638.46</v>
      </c>
      <c r="L138" s="24">
        <v>0</v>
      </c>
      <c r="M138" s="24">
        <v>95638.46</v>
      </c>
      <c r="N138" s="18">
        <f t="shared" si="16"/>
        <v>1</v>
      </c>
      <c r="O138" s="24">
        <v>0</v>
      </c>
      <c r="P138" s="19">
        <f t="shared" si="17"/>
        <v>-63758.979999999996</v>
      </c>
    </row>
    <row r="139" spans="1:16" x14ac:dyDescent="0.3">
      <c r="A139" s="22" t="s">
        <v>371</v>
      </c>
      <c r="B139" s="14" t="str">
        <f t="shared" si="18"/>
        <v>4</v>
      </c>
      <c r="C139" s="14" t="str">
        <f t="shared" si="19"/>
        <v>45</v>
      </c>
      <c r="D139" s="14" t="str">
        <f t="shared" si="20"/>
        <v>451</v>
      </c>
      <c r="E139" s="23" t="s">
        <v>372</v>
      </c>
      <c r="F139" s="24">
        <v>0</v>
      </c>
      <c r="G139" s="24">
        <v>925754</v>
      </c>
      <c r="H139" s="24">
        <v>925754</v>
      </c>
      <c r="I139" s="24">
        <v>0</v>
      </c>
      <c r="J139" s="18">
        <f t="shared" si="15"/>
        <v>0</v>
      </c>
      <c r="K139" s="24">
        <v>0</v>
      </c>
      <c r="L139" s="24">
        <v>0</v>
      </c>
      <c r="M139" s="24">
        <v>0</v>
      </c>
      <c r="N139" s="18" t="str">
        <f t="shared" si="16"/>
        <v xml:space="preserve"> </v>
      </c>
      <c r="O139" s="24">
        <v>0</v>
      </c>
      <c r="P139" s="19">
        <f t="shared" si="17"/>
        <v>-925754</v>
      </c>
    </row>
    <row r="140" spans="1:16" x14ac:dyDescent="0.3">
      <c r="A140" s="22" t="s">
        <v>373</v>
      </c>
      <c r="B140" s="14" t="str">
        <f t="shared" si="18"/>
        <v>4</v>
      </c>
      <c r="C140" s="14" t="str">
        <f t="shared" si="19"/>
        <v>45</v>
      </c>
      <c r="D140" s="14" t="str">
        <f t="shared" si="20"/>
        <v>451</v>
      </c>
      <c r="E140" s="23" t="s">
        <v>374</v>
      </c>
      <c r="F140" s="24">
        <v>0</v>
      </c>
      <c r="G140" s="24">
        <v>250000</v>
      </c>
      <c r="H140" s="24">
        <v>250000</v>
      </c>
      <c r="I140" s="24">
        <v>0</v>
      </c>
      <c r="J140" s="18">
        <f t="shared" si="15"/>
        <v>0</v>
      </c>
      <c r="K140" s="24">
        <v>0</v>
      </c>
      <c r="L140" s="24">
        <v>0</v>
      </c>
      <c r="M140" s="24">
        <v>0</v>
      </c>
      <c r="N140" s="18" t="str">
        <f t="shared" si="16"/>
        <v xml:space="preserve"> </v>
      </c>
      <c r="O140" s="24">
        <v>0</v>
      </c>
      <c r="P140" s="19">
        <f t="shared" si="17"/>
        <v>-250000</v>
      </c>
    </row>
    <row r="141" spans="1:16" x14ac:dyDescent="0.3">
      <c r="A141" s="22" t="s">
        <v>375</v>
      </c>
      <c r="B141" s="14" t="str">
        <f t="shared" si="18"/>
        <v>4</v>
      </c>
      <c r="C141" s="14" t="str">
        <f t="shared" si="19"/>
        <v>45</v>
      </c>
      <c r="D141" s="14" t="str">
        <f t="shared" si="20"/>
        <v>451</v>
      </c>
      <c r="E141" s="23" t="s">
        <v>376</v>
      </c>
      <c r="F141" s="24">
        <v>0</v>
      </c>
      <c r="G141" s="24">
        <v>140000</v>
      </c>
      <c r="H141" s="24">
        <v>140000</v>
      </c>
      <c r="I141" s="24">
        <v>0</v>
      </c>
      <c r="J141" s="18">
        <f t="shared" si="15"/>
        <v>0</v>
      </c>
      <c r="K141" s="24">
        <v>0</v>
      </c>
      <c r="L141" s="24">
        <v>0</v>
      </c>
      <c r="M141" s="24">
        <v>0</v>
      </c>
      <c r="N141" s="18" t="str">
        <f t="shared" si="16"/>
        <v xml:space="preserve"> </v>
      </c>
      <c r="O141" s="24">
        <v>0</v>
      </c>
      <c r="P141" s="19">
        <f t="shared" si="17"/>
        <v>-140000</v>
      </c>
    </row>
    <row r="142" spans="1:16" x14ac:dyDescent="0.3">
      <c r="A142" s="22" t="s">
        <v>377</v>
      </c>
      <c r="B142" s="14" t="str">
        <f t="shared" si="18"/>
        <v>4</v>
      </c>
      <c r="C142" s="14" t="str">
        <f t="shared" si="19"/>
        <v>45</v>
      </c>
      <c r="D142" s="14" t="str">
        <f t="shared" si="20"/>
        <v>451</v>
      </c>
      <c r="E142" s="23" t="s">
        <v>378</v>
      </c>
      <c r="F142" s="24">
        <v>0</v>
      </c>
      <c r="G142" s="24">
        <v>40000</v>
      </c>
      <c r="H142" s="24">
        <v>40000</v>
      </c>
      <c r="I142" s="24">
        <v>0</v>
      </c>
      <c r="J142" s="18">
        <f t="shared" si="15"/>
        <v>0</v>
      </c>
      <c r="K142" s="24">
        <v>0</v>
      </c>
      <c r="L142" s="24">
        <v>0</v>
      </c>
      <c r="M142" s="24">
        <v>0</v>
      </c>
      <c r="N142" s="18" t="str">
        <f t="shared" si="16"/>
        <v xml:space="preserve"> </v>
      </c>
      <c r="O142" s="24">
        <v>0</v>
      </c>
      <c r="P142" s="19">
        <f t="shared" si="17"/>
        <v>-40000</v>
      </c>
    </row>
    <row r="143" spans="1:16" x14ac:dyDescent="0.3">
      <c r="A143" s="22" t="s">
        <v>407</v>
      </c>
      <c r="B143" s="14" t="str">
        <f t="shared" si="18"/>
        <v>4</v>
      </c>
      <c r="C143" s="14" t="str">
        <f t="shared" si="19"/>
        <v>45</v>
      </c>
      <c r="D143" s="14" t="str">
        <f t="shared" si="20"/>
        <v>451</v>
      </c>
      <c r="E143" s="23" t="s">
        <v>408</v>
      </c>
      <c r="F143" s="24">
        <v>0</v>
      </c>
      <c r="G143" s="24">
        <v>400000</v>
      </c>
      <c r="H143" s="24">
        <v>400000</v>
      </c>
      <c r="I143" s="24">
        <v>0</v>
      </c>
      <c r="J143" s="18">
        <f t="shared" si="15"/>
        <v>0</v>
      </c>
      <c r="K143" s="24">
        <v>0</v>
      </c>
      <c r="L143" s="24">
        <v>0</v>
      </c>
      <c r="M143" s="24">
        <v>0</v>
      </c>
      <c r="N143" s="18" t="str">
        <f t="shared" si="16"/>
        <v xml:space="preserve"> </v>
      </c>
      <c r="O143" s="24">
        <v>0</v>
      </c>
      <c r="P143" s="19">
        <f t="shared" si="17"/>
        <v>-400000</v>
      </c>
    </row>
    <row r="144" spans="1:16" x14ac:dyDescent="0.3">
      <c r="A144" s="22" t="s">
        <v>409</v>
      </c>
      <c r="B144" s="14" t="str">
        <f t="shared" si="18"/>
        <v>4</v>
      </c>
      <c r="C144" s="14" t="str">
        <f t="shared" si="19"/>
        <v>45</v>
      </c>
      <c r="D144" s="14" t="str">
        <f t="shared" si="20"/>
        <v>451</v>
      </c>
      <c r="E144" s="23" t="s">
        <v>410</v>
      </c>
      <c r="F144" s="24">
        <v>0</v>
      </c>
      <c r="G144" s="24">
        <v>400000</v>
      </c>
      <c r="H144" s="24">
        <v>400000</v>
      </c>
      <c r="I144" s="24">
        <v>0</v>
      </c>
      <c r="J144" s="18">
        <f t="shared" si="15"/>
        <v>0</v>
      </c>
      <c r="K144" s="24">
        <v>0</v>
      </c>
      <c r="L144" s="24">
        <v>0</v>
      </c>
      <c r="M144" s="24">
        <v>0</v>
      </c>
      <c r="N144" s="18" t="str">
        <f t="shared" si="16"/>
        <v xml:space="preserve"> </v>
      </c>
      <c r="O144" s="24">
        <v>0</v>
      </c>
      <c r="P144" s="19">
        <f t="shared" si="17"/>
        <v>-400000</v>
      </c>
    </row>
    <row r="145" spans="1:16" x14ac:dyDescent="0.3">
      <c r="A145" s="22" t="s">
        <v>411</v>
      </c>
      <c r="B145" s="14" t="str">
        <f t="shared" si="18"/>
        <v>4</v>
      </c>
      <c r="C145" s="14" t="str">
        <f t="shared" si="19"/>
        <v>45</v>
      </c>
      <c r="D145" s="14" t="str">
        <f t="shared" si="20"/>
        <v>451</v>
      </c>
      <c r="E145" s="23" t="s">
        <v>412</v>
      </c>
      <c r="F145" s="24">
        <v>0</v>
      </c>
      <c r="G145" s="24">
        <v>10416</v>
      </c>
      <c r="H145" s="24">
        <v>10416</v>
      </c>
      <c r="I145" s="24">
        <v>0</v>
      </c>
      <c r="J145" s="18">
        <f t="shared" si="15"/>
        <v>0</v>
      </c>
      <c r="K145" s="24">
        <v>0</v>
      </c>
      <c r="L145" s="24">
        <v>0</v>
      </c>
      <c r="M145" s="24">
        <v>0</v>
      </c>
      <c r="N145" s="18" t="str">
        <f t="shared" si="16"/>
        <v xml:space="preserve"> </v>
      </c>
      <c r="O145" s="24">
        <v>0</v>
      </c>
      <c r="P145" s="19">
        <f t="shared" si="17"/>
        <v>-10416</v>
      </c>
    </row>
    <row r="146" spans="1:16" x14ac:dyDescent="0.3">
      <c r="A146" s="22" t="s">
        <v>413</v>
      </c>
      <c r="B146" s="14" t="str">
        <f t="shared" si="18"/>
        <v>4</v>
      </c>
      <c r="C146" s="14" t="str">
        <f t="shared" si="19"/>
        <v>45</v>
      </c>
      <c r="D146" s="14" t="str">
        <f t="shared" si="20"/>
        <v>451</v>
      </c>
      <c r="E146" s="23" t="s">
        <v>414</v>
      </c>
      <c r="F146" s="24">
        <v>0</v>
      </c>
      <c r="G146" s="24">
        <v>0</v>
      </c>
      <c r="H146" s="24">
        <v>0</v>
      </c>
      <c r="I146" s="24">
        <v>0</v>
      </c>
      <c r="J146" s="18" t="str">
        <f t="shared" si="15"/>
        <v xml:space="preserve"> </v>
      </c>
      <c r="K146" s="24">
        <v>0</v>
      </c>
      <c r="L146" s="24">
        <v>0</v>
      </c>
      <c r="M146" s="24">
        <v>0</v>
      </c>
      <c r="N146" s="18" t="str">
        <f t="shared" si="16"/>
        <v xml:space="preserve"> </v>
      </c>
      <c r="O146" s="24">
        <v>0</v>
      </c>
      <c r="P146" s="19">
        <f t="shared" si="17"/>
        <v>0</v>
      </c>
    </row>
    <row r="147" spans="1:16" x14ac:dyDescent="0.3">
      <c r="A147" s="22" t="s">
        <v>415</v>
      </c>
      <c r="B147" s="14" t="str">
        <f t="shared" si="18"/>
        <v>4</v>
      </c>
      <c r="C147" s="14" t="str">
        <f t="shared" si="19"/>
        <v>45</v>
      </c>
      <c r="D147" s="14" t="str">
        <f t="shared" si="20"/>
        <v>451</v>
      </c>
      <c r="E147" s="23" t="s">
        <v>416</v>
      </c>
      <c r="F147" s="24">
        <v>0</v>
      </c>
      <c r="G147" s="24">
        <v>0</v>
      </c>
      <c r="H147" s="24">
        <v>0</v>
      </c>
      <c r="I147" s="24">
        <v>0</v>
      </c>
      <c r="J147" s="18" t="str">
        <f t="shared" si="15"/>
        <v xml:space="preserve"> </v>
      </c>
      <c r="K147" s="24">
        <v>0</v>
      </c>
      <c r="L147" s="24">
        <v>0</v>
      </c>
      <c r="M147" s="24">
        <v>0</v>
      </c>
      <c r="N147" s="18" t="str">
        <f t="shared" si="16"/>
        <v xml:space="preserve"> </v>
      </c>
      <c r="O147" s="24">
        <v>0</v>
      </c>
      <c r="P147" s="19">
        <f t="shared" si="17"/>
        <v>0</v>
      </c>
    </row>
    <row r="148" spans="1:16" x14ac:dyDescent="0.3">
      <c r="A148" s="22" t="s">
        <v>417</v>
      </c>
      <c r="B148" s="14" t="str">
        <f t="shared" si="18"/>
        <v>4</v>
      </c>
      <c r="C148" s="14" t="str">
        <f t="shared" si="19"/>
        <v>45</v>
      </c>
      <c r="D148" s="14" t="str">
        <f t="shared" si="20"/>
        <v>451</v>
      </c>
      <c r="E148" s="23" t="s">
        <v>418</v>
      </c>
      <c r="F148" s="24">
        <v>0</v>
      </c>
      <c r="G148" s="24">
        <v>0</v>
      </c>
      <c r="H148" s="24">
        <v>0</v>
      </c>
      <c r="I148" s="24">
        <v>0</v>
      </c>
      <c r="J148" s="18" t="str">
        <f t="shared" si="15"/>
        <v xml:space="preserve"> </v>
      </c>
      <c r="K148" s="24">
        <v>0</v>
      </c>
      <c r="L148" s="24">
        <v>0</v>
      </c>
      <c r="M148" s="24">
        <v>0</v>
      </c>
      <c r="N148" s="18" t="str">
        <f t="shared" si="16"/>
        <v xml:space="preserve"> </v>
      </c>
      <c r="O148" s="24">
        <v>0</v>
      </c>
      <c r="P148" s="19">
        <f t="shared" si="17"/>
        <v>0</v>
      </c>
    </row>
    <row r="149" spans="1:16" x14ac:dyDescent="0.3">
      <c r="A149" s="22" t="s">
        <v>169</v>
      </c>
      <c r="B149" s="14" t="str">
        <f t="shared" si="18"/>
        <v>4</v>
      </c>
      <c r="C149" s="14" t="str">
        <f t="shared" si="19"/>
        <v>46</v>
      </c>
      <c r="D149" s="14" t="str">
        <f t="shared" si="20"/>
        <v>461</v>
      </c>
      <c r="E149" s="23" t="s">
        <v>170</v>
      </c>
      <c r="F149" s="24">
        <v>600000</v>
      </c>
      <c r="G149" s="24">
        <v>0</v>
      </c>
      <c r="H149" s="24">
        <v>600000</v>
      </c>
      <c r="I149" s="24">
        <v>600000</v>
      </c>
      <c r="J149" s="18">
        <f t="shared" si="15"/>
        <v>1</v>
      </c>
      <c r="K149" s="24">
        <v>600000</v>
      </c>
      <c r="L149" s="24">
        <v>0</v>
      </c>
      <c r="M149" s="24">
        <v>600000</v>
      </c>
      <c r="N149" s="18">
        <f t="shared" si="16"/>
        <v>1</v>
      </c>
      <c r="O149" s="24">
        <v>0</v>
      </c>
      <c r="P149" s="19">
        <f t="shared" si="17"/>
        <v>0</v>
      </c>
    </row>
    <row r="150" spans="1:16" x14ac:dyDescent="0.3">
      <c r="A150" s="22" t="s">
        <v>296</v>
      </c>
      <c r="B150" s="14" t="str">
        <f t="shared" si="18"/>
        <v>4</v>
      </c>
      <c r="C150" s="14" t="str">
        <f t="shared" si="19"/>
        <v>46</v>
      </c>
      <c r="D150" s="14" t="str">
        <f t="shared" si="20"/>
        <v>463</v>
      </c>
      <c r="E150" s="23" t="s">
        <v>349</v>
      </c>
      <c r="F150" s="24">
        <v>0</v>
      </c>
      <c r="G150" s="24">
        <v>0</v>
      </c>
      <c r="H150" s="24">
        <v>0</v>
      </c>
      <c r="I150" s="24">
        <v>0</v>
      </c>
      <c r="J150" s="18" t="str">
        <f t="shared" si="15"/>
        <v xml:space="preserve"> </v>
      </c>
      <c r="K150" s="24">
        <v>0</v>
      </c>
      <c r="L150" s="24">
        <v>0</v>
      </c>
      <c r="M150" s="24">
        <v>0</v>
      </c>
      <c r="N150" s="18" t="str">
        <f t="shared" si="16"/>
        <v xml:space="preserve"> </v>
      </c>
      <c r="O150" s="24">
        <v>0</v>
      </c>
      <c r="P150" s="19">
        <f t="shared" si="17"/>
        <v>0</v>
      </c>
    </row>
    <row r="151" spans="1:16" x14ac:dyDescent="0.3">
      <c r="A151" s="22" t="s">
        <v>379</v>
      </c>
      <c r="B151" s="14" t="str">
        <f t="shared" si="18"/>
        <v>4</v>
      </c>
      <c r="C151" s="14" t="str">
        <f t="shared" si="19"/>
        <v>46</v>
      </c>
      <c r="D151" s="14" t="str">
        <f t="shared" si="20"/>
        <v>463</v>
      </c>
      <c r="E151" s="23" t="s">
        <v>380</v>
      </c>
      <c r="F151" s="24">
        <v>0</v>
      </c>
      <c r="G151" s="24">
        <v>3147.6</v>
      </c>
      <c r="H151" s="24">
        <v>3147.6</v>
      </c>
      <c r="I151" s="24">
        <v>3147.6</v>
      </c>
      <c r="J151" s="18">
        <f t="shared" si="15"/>
        <v>1</v>
      </c>
      <c r="K151" s="24">
        <v>3147.6</v>
      </c>
      <c r="L151" s="24">
        <v>0</v>
      </c>
      <c r="M151" s="24">
        <v>3147.6</v>
      </c>
      <c r="N151" s="18">
        <f t="shared" si="16"/>
        <v>1</v>
      </c>
      <c r="O151" s="24">
        <v>0</v>
      </c>
      <c r="P151" s="19">
        <f t="shared" si="17"/>
        <v>0</v>
      </c>
    </row>
    <row r="152" spans="1:16" x14ac:dyDescent="0.3">
      <c r="A152" s="22" t="s">
        <v>297</v>
      </c>
      <c r="B152" s="14" t="str">
        <f t="shared" ref="B152:B171" si="21">LEFT(A152,1)</f>
        <v>4</v>
      </c>
      <c r="C152" s="14" t="str">
        <f t="shared" ref="C152:C171" si="22">LEFT(A152,2)</f>
        <v>46</v>
      </c>
      <c r="D152" s="14" t="str">
        <f t="shared" ref="D152:D171" si="23">LEFT(A152,3)</f>
        <v>466</v>
      </c>
      <c r="E152" s="23" t="s">
        <v>298</v>
      </c>
      <c r="F152" s="24">
        <v>0</v>
      </c>
      <c r="G152" s="24">
        <v>0</v>
      </c>
      <c r="H152" s="24">
        <v>0</v>
      </c>
      <c r="I152" s="24">
        <v>0</v>
      </c>
      <c r="J152" s="18" t="str">
        <f t="shared" si="15"/>
        <v xml:space="preserve"> </v>
      </c>
      <c r="K152" s="24">
        <v>0</v>
      </c>
      <c r="L152" s="24">
        <v>0</v>
      </c>
      <c r="M152" s="24">
        <v>0</v>
      </c>
      <c r="N152" s="18" t="str">
        <f t="shared" si="16"/>
        <v xml:space="preserve"> </v>
      </c>
      <c r="O152" s="24">
        <v>0</v>
      </c>
      <c r="P152" s="19">
        <f t="shared" si="17"/>
        <v>0</v>
      </c>
    </row>
    <row r="153" spans="1:16" x14ac:dyDescent="0.3">
      <c r="A153" s="22" t="s">
        <v>171</v>
      </c>
      <c r="B153" s="14" t="str">
        <f t="shared" si="21"/>
        <v>4</v>
      </c>
      <c r="C153" s="14" t="str">
        <f t="shared" si="22"/>
        <v>47</v>
      </c>
      <c r="D153" s="14" t="str">
        <f t="shared" si="23"/>
        <v>470</v>
      </c>
      <c r="E153" s="23" t="s">
        <v>172</v>
      </c>
      <c r="F153" s="24">
        <v>100000</v>
      </c>
      <c r="G153" s="24">
        <v>0</v>
      </c>
      <c r="H153" s="24">
        <v>100000</v>
      </c>
      <c r="I153" s="24">
        <v>100000</v>
      </c>
      <c r="J153" s="18">
        <f t="shared" si="15"/>
        <v>1</v>
      </c>
      <c r="K153" s="24">
        <v>100000</v>
      </c>
      <c r="L153" s="24">
        <v>0</v>
      </c>
      <c r="M153" s="24">
        <v>100000</v>
      </c>
      <c r="N153" s="18">
        <f t="shared" si="16"/>
        <v>1</v>
      </c>
      <c r="O153" s="24">
        <v>0</v>
      </c>
      <c r="P153" s="19">
        <f t="shared" si="17"/>
        <v>0</v>
      </c>
    </row>
    <row r="154" spans="1:16" x14ac:dyDescent="0.3">
      <c r="A154" s="22" t="s">
        <v>173</v>
      </c>
      <c r="B154" s="14" t="str">
        <f t="shared" si="21"/>
        <v>4</v>
      </c>
      <c r="C154" s="14" t="str">
        <f t="shared" si="22"/>
        <v>49</v>
      </c>
      <c r="D154" s="14" t="str">
        <f t="shared" si="23"/>
        <v>490</v>
      </c>
      <c r="E154" s="23" t="s">
        <v>350</v>
      </c>
      <c r="F154" s="24">
        <v>158193</v>
      </c>
      <c r="G154" s="24">
        <v>0</v>
      </c>
      <c r="H154" s="24">
        <v>158193</v>
      </c>
      <c r="I154" s="24">
        <v>26695.73</v>
      </c>
      <c r="J154" s="18">
        <f t="shared" si="15"/>
        <v>0.16875418002060774</v>
      </c>
      <c r="K154" s="24">
        <v>26695.73</v>
      </c>
      <c r="L154" s="24">
        <v>0</v>
      </c>
      <c r="M154" s="24">
        <v>26695.73</v>
      </c>
      <c r="N154" s="18">
        <f t="shared" si="16"/>
        <v>1</v>
      </c>
      <c r="O154" s="24">
        <v>0</v>
      </c>
      <c r="P154" s="19">
        <f t="shared" si="17"/>
        <v>-131497.26999999999</v>
      </c>
    </row>
    <row r="155" spans="1:16" x14ac:dyDescent="0.3">
      <c r="A155" s="22" t="s">
        <v>299</v>
      </c>
      <c r="B155" s="14" t="str">
        <f t="shared" si="21"/>
        <v>4</v>
      </c>
      <c r="C155" s="14" t="str">
        <f t="shared" si="22"/>
        <v>49</v>
      </c>
      <c r="D155" s="14" t="str">
        <f t="shared" si="23"/>
        <v>490</v>
      </c>
      <c r="E155" s="23" t="s">
        <v>300</v>
      </c>
      <c r="F155" s="24">
        <v>0</v>
      </c>
      <c r="G155" s="24">
        <v>0</v>
      </c>
      <c r="H155" s="24">
        <v>0</v>
      </c>
      <c r="I155" s="24">
        <v>0</v>
      </c>
      <c r="J155" s="18" t="str">
        <f t="shared" si="15"/>
        <v xml:space="preserve"> </v>
      </c>
      <c r="K155" s="24">
        <v>0</v>
      </c>
      <c r="L155" s="24">
        <v>0</v>
      </c>
      <c r="M155" s="24">
        <v>0</v>
      </c>
      <c r="N155" s="18" t="str">
        <f t="shared" si="16"/>
        <v xml:space="preserve"> </v>
      </c>
      <c r="O155" s="24">
        <v>0</v>
      </c>
      <c r="P155" s="19">
        <f t="shared" si="17"/>
        <v>0</v>
      </c>
    </row>
    <row r="156" spans="1:16" x14ac:dyDescent="0.3">
      <c r="A156" s="22" t="s">
        <v>381</v>
      </c>
      <c r="B156" s="14" t="str">
        <f t="shared" si="21"/>
        <v>4</v>
      </c>
      <c r="C156" s="14" t="str">
        <f t="shared" si="22"/>
        <v>49</v>
      </c>
      <c r="D156" s="14" t="str">
        <f t="shared" si="23"/>
        <v>490</v>
      </c>
      <c r="E156" s="23" t="s">
        <v>382</v>
      </c>
      <c r="F156" s="24">
        <v>0</v>
      </c>
      <c r="G156" s="24">
        <v>0</v>
      </c>
      <c r="H156" s="24">
        <v>0</v>
      </c>
      <c r="I156" s="24">
        <v>5927.9</v>
      </c>
      <c r="J156" s="18" t="str">
        <f t="shared" si="15"/>
        <v xml:space="preserve"> </v>
      </c>
      <c r="K156" s="24">
        <v>5927.9</v>
      </c>
      <c r="L156" s="24">
        <v>0</v>
      </c>
      <c r="M156" s="24">
        <v>5927.9</v>
      </c>
      <c r="N156" s="18">
        <f t="shared" si="16"/>
        <v>1</v>
      </c>
      <c r="O156" s="24">
        <v>0</v>
      </c>
      <c r="P156" s="19">
        <f t="shared" si="17"/>
        <v>5927.9</v>
      </c>
    </row>
    <row r="157" spans="1:16" x14ac:dyDescent="0.3">
      <c r="A157" s="22" t="s">
        <v>301</v>
      </c>
      <c r="B157" s="14" t="str">
        <f t="shared" si="21"/>
        <v>4</v>
      </c>
      <c r="C157" s="14" t="str">
        <f t="shared" si="22"/>
        <v>49</v>
      </c>
      <c r="D157" s="14" t="str">
        <f t="shared" si="23"/>
        <v>497</v>
      </c>
      <c r="E157" s="23" t="s">
        <v>302</v>
      </c>
      <c r="F157" s="24">
        <v>0</v>
      </c>
      <c r="G157" s="24">
        <v>0</v>
      </c>
      <c r="H157" s="24">
        <v>0</v>
      </c>
      <c r="I157" s="24">
        <v>0</v>
      </c>
      <c r="J157" s="18" t="str">
        <f t="shared" si="15"/>
        <v xml:space="preserve"> </v>
      </c>
      <c r="K157" s="24">
        <v>0</v>
      </c>
      <c r="L157" s="24">
        <v>0</v>
      </c>
      <c r="M157" s="24">
        <v>0</v>
      </c>
      <c r="N157" s="18" t="str">
        <f t="shared" si="16"/>
        <v xml:space="preserve"> </v>
      </c>
      <c r="O157" s="24">
        <v>0</v>
      </c>
      <c r="P157" s="19">
        <f t="shared" si="17"/>
        <v>0</v>
      </c>
    </row>
    <row r="158" spans="1:16" x14ac:dyDescent="0.3">
      <c r="A158" s="22" t="s">
        <v>248</v>
      </c>
      <c r="B158" s="14" t="str">
        <f t="shared" si="21"/>
        <v>4</v>
      </c>
      <c r="C158" s="14" t="str">
        <f t="shared" si="22"/>
        <v>49</v>
      </c>
      <c r="D158" s="14" t="str">
        <f t="shared" si="23"/>
        <v>497</v>
      </c>
      <c r="E158" s="23" t="s">
        <v>249</v>
      </c>
      <c r="F158" s="24">
        <v>0</v>
      </c>
      <c r="G158" s="24">
        <v>0</v>
      </c>
      <c r="H158" s="24">
        <v>0</v>
      </c>
      <c r="I158" s="24">
        <v>136924.13</v>
      </c>
      <c r="J158" s="18" t="str">
        <f t="shared" si="15"/>
        <v xml:space="preserve"> </v>
      </c>
      <c r="K158" s="24">
        <v>136924.13</v>
      </c>
      <c r="L158" s="24">
        <v>0</v>
      </c>
      <c r="M158" s="24">
        <v>136924.13</v>
      </c>
      <c r="N158" s="18">
        <f t="shared" si="16"/>
        <v>1</v>
      </c>
      <c r="O158" s="24">
        <v>0</v>
      </c>
      <c r="P158" s="19">
        <f t="shared" si="17"/>
        <v>136924.13</v>
      </c>
    </row>
    <row r="159" spans="1:16" x14ac:dyDescent="0.3">
      <c r="A159" s="22" t="s">
        <v>303</v>
      </c>
      <c r="B159" s="14" t="str">
        <f t="shared" si="21"/>
        <v>4</v>
      </c>
      <c r="C159" s="14" t="str">
        <f t="shared" si="22"/>
        <v>49</v>
      </c>
      <c r="D159" s="14" t="str">
        <f t="shared" si="23"/>
        <v>497</v>
      </c>
      <c r="E159" s="23" t="s">
        <v>304</v>
      </c>
      <c r="F159" s="24">
        <v>0</v>
      </c>
      <c r="G159" s="24">
        <v>1120</v>
      </c>
      <c r="H159" s="24">
        <v>1120</v>
      </c>
      <c r="I159" s="24">
        <v>42277.52</v>
      </c>
      <c r="J159" s="18">
        <f t="shared" si="15"/>
        <v>37.747785714285712</v>
      </c>
      <c r="K159" s="24">
        <v>42277.52</v>
      </c>
      <c r="L159" s="24">
        <v>0</v>
      </c>
      <c r="M159" s="24">
        <v>42277.52</v>
      </c>
      <c r="N159" s="18">
        <f t="shared" si="16"/>
        <v>1</v>
      </c>
      <c r="O159" s="24">
        <v>0</v>
      </c>
      <c r="P159" s="19">
        <f t="shared" si="17"/>
        <v>41157.519999999997</v>
      </c>
    </row>
    <row r="160" spans="1:16" x14ac:dyDescent="0.3">
      <c r="A160" s="22" t="s">
        <v>305</v>
      </c>
      <c r="B160" s="14" t="str">
        <f t="shared" si="21"/>
        <v>4</v>
      </c>
      <c r="C160" s="14" t="str">
        <f t="shared" si="22"/>
        <v>49</v>
      </c>
      <c r="D160" s="14" t="str">
        <f t="shared" si="23"/>
        <v>497</v>
      </c>
      <c r="E160" s="23" t="s">
        <v>351</v>
      </c>
      <c r="F160" s="24">
        <v>0</v>
      </c>
      <c r="G160" s="24">
        <v>0</v>
      </c>
      <c r="H160" s="24">
        <v>0</v>
      </c>
      <c r="I160" s="24">
        <v>0</v>
      </c>
      <c r="J160" s="18" t="str">
        <f t="shared" si="15"/>
        <v xml:space="preserve"> </v>
      </c>
      <c r="K160" s="24">
        <v>0</v>
      </c>
      <c r="L160" s="24">
        <v>0</v>
      </c>
      <c r="M160" s="24">
        <v>0</v>
      </c>
      <c r="N160" s="18" t="str">
        <f t="shared" si="16"/>
        <v xml:space="preserve"> </v>
      </c>
      <c r="O160" s="24">
        <v>0</v>
      </c>
      <c r="P160" s="19">
        <f t="shared" si="17"/>
        <v>0</v>
      </c>
    </row>
    <row r="161" spans="1:16" x14ac:dyDescent="0.3">
      <c r="A161" s="22" t="s">
        <v>174</v>
      </c>
      <c r="B161" s="14" t="str">
        <f t="shared" si="21"/>
        <v>4</v>
      </c>
      <c r="C161" s="14" t="str">
        <f t="shared" si="22"/>
        <v>49</v>
      </c>
      <c r="D161" s="14" t="str">
        <f t="shared" si="23"/>
        <v>497</v>
      </c>
      <c r="E161" s="23" t="s">
        <v>216</v>
      </c>
      <c r="F161" s="24">
        <v>0</v>
      </c>
      <c r="G161" s="24">
        <v>0</v>
      </c>
      <c r="H161" s="24">
        <v>0</v>
      </c>
      <c r="I161" s="24">
        <v>3843.07</v>
      </c>
      <c r="J161" s="18" t="str">
        <f t="shared" si="15"/>
        <v xml:space="preserve"> </v>
      </c>
      <c r="K161" s="24">
        <v>3843.07</v>
      </c>
      <c r="L161" s="24">
        <v>0</v>
      </c>
      <c r="M161" s="24">
        <v>3843.07</v>
      </c>
      <c r="N161" s="18">
        <f t="shared" si="16"/>
        <v>1</v>
      </c>
      <c r="O161" s="24">
        <v>0</v>
      </c>
      <c r="P161" s="19">
        <f t="shared" si="17"/>
        <v>3843.07</v>
      </c>
    </row>
    <row r="162" spans="1:16" x14ac:dyDescent="0.3">
      <c r="A162" s="22" t="s">
        <v>217</v>
      </c>
      <c r="B162" s="14" t="str">
        <f t="shared" si="21"/>
        <v>4</v>
      </c>
      <c r="C162" s="14" t="str">
        <f t="shared" si="22"/>
        <v>49</v>
      </c>
      <c r="D162" s="14" t="str">
        <f t="shared" si="23"/>
        <v>497</v>
      </c>
      <c r="E162" s="23" t="s">
        <v>218</v>
      </c>
      <c r="F162" s="24">
        <v>304617</v>
      </c>
      <c r="G162" s="24">
        <v>0</v>
      </c>
      <c r="H162" s="24">
        <v>304617</v>
      </c>
      <c r="I162" s="24">
        <v>304523.86</v>
      </c>
      <c r="J162" s="18">
        <f t="shared" si="15"/>
        <v>0.99969423899519716</v>
      </c>
      <c r="K162" s="24">
        <v>304523.86</v>
      </c>
      <c r="L162" s="24">
        <v>0</v>
      </c>
      <c r="M162" s="24">
        <v>304523.86</v>
      </c>
      <c r="N162" s="18">
        <f t="shared" si="16"/>
        <v>1</v>
      </c>
      <c r="O162" s="24">
        <v>0</v>
      </c>
      <c r="P162" s="19">
        <f t="shared" si="17"/>
        <v>-93.14000000001397</v>
      </c>
    </row>
    <row r="163" spans="1:16" x14ac:dyDescent="0.3">
      <c r="A163" s="22" t="s">
        <v>219</v>
      </c>
      <c r="B163" s="14" t="str">
        <f t="shared" si="21"/>
        <v>4</v>
      </c>
      <c r="C163" s="14" t="str">
        <f t="shared" si="22"/>
        <v>49</v>
      </c>
      <c r="D163" s="14" t="str">
        <f t="shared" si="23"/>
        <v>497</v>
      </c>
      <c r="E163" s="23" t="s">
        <v>220</v>
      </c>
      <c r="F163" s="24">
        <v>15750</v>
      </c>
      <c r="G163" s="24">
        <v>0</v>
      </c>
      <c r="H163" s="24">
        <v>15750</v>
      </c>
      <c r="I163" s="24">
        <v>15220.01</v>
      </c>
      <c r="J163" s="18">
        <f t="shared" si="15"/>
        <v>0.96634984126984125</v>
      </c>
      <c r="K163" s="24">
        <v>15220.01</v>
      </c>
      <c r="L163" s="24">
        <v>0</v>
      </c>
      <c r="M163" s="24">
        <v>15220.01</v>
      </c>
      <c r="N163" s="18">
        <f t="shared" si="16"/>
        <v>1</v>
      </c>
      <c r="O163" s="24">
        <v>0</v>
      </c>
      <c r="P163" s="19">
        <f t="shared" si="17"/>
        <v>-529.98999999999978</v>
      </c>
    </row>
    <row r="164" spans="1:16" x14ac:dyDescent="0.3">
      <c r="A164" s="22" t="s">
        <v>221</v>
      </c>
      <c r="B164" s="14" t="str">
        <f t="shared" si="21"/>
        <v>4</v>
      </c>
      <c r="C164" s="14" t="str">
        <f t="shared" si="22"/>
        <v>49</v>
      </c>
      <c r="D164" s="14" t="str">
        <f t="shared" si="23"/>
        <v>497</v>
      </c>
      <c r="E164" s="23" t="s">
        <v>352</v>
      </c>
      <c r="F164" s="24">
        <v>0</v>
      </c>
      <c r="G164" s="24">
        <v>0</v>
      </c>
      <c r="H164" s="24">
        <v>0</v>
      </c>
      <c r="I164" s="24">
        <v>9225</v>
      </c>
      <c r="J164" s="18" t="str">
        <f t="shared" si="15"/>
        <v xml:space="preserve"> </v>
      </c>
      <c r="K164" s="24">
        <v>9225</v>
      </c>
      <c r="L164" s="24">
        <v>0</v>
      </c>
      <c r="M164" s="24">
        <v>9225</v>
      </c>
      <c r="N164" s="18">
        <f t="shared" si="16"/>
        <v>1</v>
      </c>
      <c r="O164" s="24">
        <v>0</v>
      </c>
      <c r="P164" s="19">
        <f t="shared" si="17"/>
        <v>9225</v>
      </c>
    </row>
    <row r="165" spans="1:16" x14ac:dyDescent="0.3">
      <c r="A165" s="22" t="s">
        <v>175</v>
      </c>
      <c r="B165" s="14" t="str">
        <f t="shared" si="21"/>
        <v>5</v>
      </c>
      <c r="C165" s="14" t="str">
        <f t="shared" si="22"/>
        <v>52</v>
      </c>
      <c r="D165" s="14" t="str">
        <f t="shared" si="23"/>
        <v>520</v>
      </c>
      <c r="E165" s="23" t="s">
        <v>176</v>
      </c>
      <c r="F165" s="24">
        <v>20000</v>
      </c>
      <c r="G165" s="24">
        <v>0</v>
      </c>
      <c r="H165" s="24">
        <v>20000</v>
      </c>
      <c r="I165" s="24">
        <v>2698.11</v>
      </c>
      <c r="J165" s="18">
        <f t="shared" si="15"/>
        <v>0.13490550000000001</v>
      </c>
      <c r="K165" s="24">
        <v>2698.11</v>
      </c>
      <c r="L165" s="24">
        <v>0</v>
      </c>
      <c r="M165" s="24">
        <v>2698.11</v>
      </c>
      <c r="N165" s="18">
        <f t="shared" si="16"/>
        <v>1</v>
      </c>
      <c r="O165" s="24">
        <v>0</v>
      </c>
      <c r="P165" s="19">
        <f t="shared" si="17"/>
        <v>-17301.89</v>
      </c>
    </row>
    <row r="166" spans="1:16" x14ac:dyDescent="0.3">
      <c r="A166" s="22" t="s">
        <v>306</v>
      </c>
      <c r="B166" s="14" t="str">
        <f t="shared" si="21"/>
        <v>5</v>
      </c>
      <c r="C166" s="14" t="str">
        <f t="shared" si="22"/>
        <v>52</v>
      </c>
      <c r="D166" s="14" t="str">
        <f t="shared" si="23"/>
        <v>520</v>
      </c>
      <c r="E166" s="23" t="s">
        <v>307</v>
      </c>
      <c r="F166" s="24">
        <v>0</v>
      </c>
      <c r="G166" s="24">
        <v>0</v>
      </c>
      <c r="H166" s="24">
        <v>0</v>
      </c>
      <c r="I166" s="24">
        <v>0</v>
      </c>
      <c r="J166" s="18" t="str">
        <f t="shared" si="15"/>
        <v xml:space="preserve"> </v>
      </c>
      <c r="K166" s="24">
        <v>0</v>
      </c>
      <c r="L166" s="24">
        <v>0</v>
      </c>
      <c r="M166" s="24">
        <v>0</v>
      </c>
      <c r="N166" s="18" t="str">
        <f t="shared" si="16"/>
        <v xml:space="preserve"> </v>
      </c>
      <c r="O166" s="24">
        <v>0</v>
      </c>
      <c r="P166" s="19">
        <f t="shared" si="17"/>
        <v>0</v>
      </c>
    </row>
    <row r="167" spans="1:16" x14ac:dyDescent="0.3">
      <c r="A167" s="22" t="s">
        <v>177</v>
      </c>
      <c r="B167" s="14" t="str">
        <f t="shared" si="21"/>
        <v>5</v>
      </c>
      <c r="C167" s="14" t="str">
        <f t="shared" si="22"/>
        <v>53</v>
      </c>
      <c r="D167" s="14" t="str">
        <f t="shared" si="23"/>
        <v>534</v>
      </c>
      <c r="E167" s="23" t="s">
        <v>178</v>
      </c>
      <c r="F167" s="24">
        <v>300000</v>
      </c>
      <c r="G167" s="24">
        <v>0</v>
      </c>
      <c r="H167" s="24">
        <v>300000</v>
      </c>
      <c r="I167" s="24">
        <v>235861.26</v>
      </c>
      <c r="J167" s="18">
        <f t="shared" si="15"/>
        <v>0.78620420000000002</v>
      </c>
      <c r="K167" s="24">
        <v>235861.26</v>
      </c>
      <c r="L167" s="24">
        <v>0</v>
      </c>
      <c r="M167" s="24">
        <v>235861.26</v>
      </c>
      <c r="N167" s="18">
        <f t="shared" si="16"/>
        <v>1</v>
      </c>
      <c r="O167" s="24">
        <v>0</v>
      </c>
      <c r="P167" s="19">
        <f t="shared" si="17"/>
        <v>-64138.739999999991</v>
      </c>
    </row>
    <row r="168" spans="1:16" x14ac:dyDescent="0.3">
      <c r="A168" s="22" t="s">
        <v>238</v>
      </c>
      <c r="B168" s="14" t="str">
        <f t="shared" si="21"/>
        <v>5</v>
      </c>
      <c r="C168" s="14" t="str">
        <f t="shared" si="22"/>
        <v>53</v>
      </c>
      <c r="D168" s="14" t="str">
        <f t="shared" si="23"/>
        <v>537</v>
      </c>
      <c r="E168" s="23" t="s">
        <v>353</v>
      </c>
      <c r="F168" s="24">
        <v>5000</v>
      </c>
      <c r="G168" s="24">
        <v>0</v>
      </c>
      <c r="H168" s="24">
        <v>5000</v>
      </c>
      <c r="I168" s="24">
        <v>4450</v>
      </c>
      <c r="J168" s="18">
        <f t="shared" si="15"/>
        <v>0.89</v>
      </c>
      <c r="K168" s="24">
        <v>4450</v>
      </c>
      <c r="L168" s="24">
        <v>0</v>
      </c>
      <c r="M168" s="24">
        <v>4450</v>
      </c>
      <c r="N168" s="18">
        <f t="shared" si="16"/>
        <v>1</v>
      </c>
      <c r="O168" s="24">
        <v>0</v>
      </c>
      <c r="P168" s="19">
        <f t="shared" si="17"/>
        <v>-550</v>
      </c>
    </row>
    <row r="169" spans="1:16" x14ac:dyDescent="0.3">
      <c r="A169" s="22" t="s">
        <v>179</v>
      </c>
      <c r="B169" s="14" t="str">
        <f t="shared" si="21"/>
        <v>5</v>
      </c>
      <c r="C169" s="14" t="str">
        <f t="shared" si="22"/>
        <v>54</v>
      </c>
      <c r="D169" s="14" t="str">
        <f t="shared" si="23"/>
        <v>541</v>
      </c>
      <c r="E169" s="23" t="s">
        <v>383</v>
      </c>
      <c r="F169" s="24">
        <v>40000</v>
      </c>
      <c r="G169" s="24">
        <v>0</v>
      </c>
      <c r="H169" s="24">
        <v>40000</v>
      </c>
      <c r="I169" s="24">
        <v>31819.68</v>
      </c>
      <c r="J169" s="18">
        <f t="shared" si="15"/>
        <v>0.79549199999999998</v>
      </c>
      <c r="K169" s="24">
        <v>24229.119999999999</v>
      </c>
      <c r="L169" s="24">
        <v>0</v>
      </c>
      <c r="M169" s="24">
        <v>24229.119999999999</v>
      </c>
      <c r="N169" s="18">
        <f t="shared" si="16"/>
        <v>0.76145077511778869</v>
      </c>
      <c r="O169" s="24">
        <v>7590.56</v>
      </c>
      <c r="P169" s="19">
        <f t="shared" si="17"/>
        <v>-8180.32</v>
      </c>
    </row>
    <row r="170" spans="1:16" x14ac:dyDescent="0.3">
      <c r="A170" s="22" t="s">
        <v>180</v>
      </c>
      <c r="B170" s="14" t="str">
        <f t="shared" si="21"/>
        <v>5</v>
      </c>
      <c r="C170" s="14" t="str">
        <f t="shared" si="22"/>
        <v>54</v>
      </c>
      <c r="D170" s="14" t="str">
        <f t="shared" si="23"/>
        <v>541</v>
      </c>
      <c r="E170" s="23" t="s">
        <v>354</v>
      </c>
      <c r="F170" s="24">
        <v>15000</v>
      </c>
      <c r="G170" s="24">
        <v>0</v>
      </c>
      <c r="H170" s="24">
        <v>15000</v>
      </c>
      <c r="I170" s="24">
        <v>28520</v>
      </c>
      <c r="J170" s="18">
        <f t="shared" si="15"/>
        <v>1.9013333333333333</v>
      </c>
      <c r="K170" s="24">
        <v>18620</v>
      </c>
      <c r="L170" s="24">
        <v>0</v>
      </c>
      <c r="M170" s="24">
        <v>18620</v>
      </c>
      <c r="N170" s="18">
        <f t="shared" si="16"/>
        <v>0.65287517531556805</v>
      </c>
      <c r="O170" s="24">
        <v>9900</v>
      </c>
      <c r="P170" s="19">
        <f t="shared" si="17"/>
        <v>13520</v>
      </c>
    </row>
    <row r="171" spans="1:16" x14ac:dyDescent="0.3">
      <c r="A171" s="22" t="s">
        <v>181</v>
      </c>
      <c r="B171" s="14" t="str">
        <f t="shared" si="21"/>
        <v>5</v>
      </c>
      <c r="C171" s="14" t="str">
        <f t="shared" si="22"/>
        <v>55</v>
      </c>
      <c r="D171" s="14" t="str">
        <f t="shared" si="23"/>
        <v>550</v>
      </c>
      <c r="E171" s="23" t="s">
        <v>182</v>
      </c>
      <c r="F171" s="24">
        <v>1300000</v>
      </c>
      <c r="G171" s="24">
        <v>0</v>
      </c>
      <c r="H171" s="24">
        <v>1300000</v>
      </c>
      <c r="I171" s="24">
        <v>1365139.68</v>
      </c>
      <c r="J171" s="18">
        <f t="shared" si="15"/>
        <v>1.0501074461538462</v>
      </c>
      <c r="K171" s="24">
        <v>1129412.17</v>
      </c>
      <c r="L171" s="24">
        <v>0</v>
      </c>
      <c r="M171" s="24">
        <v>1129412.17</v>
      </c>
      <c r="N171" s="18">
        <f t="shared" si="16"/>
        <v>0.82732352340677695</v>
      </c>
      <c r="O171" s="24">
        <v>235727.51</v>
      </c>
      <c r="P171" s="19">
        <f t="shared" si="17"/>
        <v>65139.679999999935</v>
      </c>
    </row>
    <row r="172" spans="1:16" x14ac:dyDescent="0.3">
      <c r="A172" s="22" t="s">
        <v>355</v>
      </c>
      <c r="B172" s="14" t="str">
        <f t="shared" si="18"/>
        <v>5</v>
      </c>
      <c r="C172" s="14" t="str">
        <f t="shared" si="19"/>
        <v>55</v>
      </c>
      <c r="D172" s="14" t="str">
        <f t="shared" si="20"/>
        <v>550</v>
      </c>
      <c r="E172" s="23" t="s">
        <v>356</v>
      </c>
      <c r="F172" s="24">
        <v>0</v>
      </c>
      <c r="G172" s="24">
        <v>0</v>
      </c>
      <c r="H172" s="24">
        <v>0</v>
      </c>
      <c r="I172" s="24">
        <v>26290.41</v>
      </c>
      <c r="J172" s="18" t="str">
        <f t="shared" si="15"/>
        <v xml:space="preserve"> </v>
      </c>
      <c r="K172" s="24">
        <v>26290.41</v>
      </c>
      <c r="L172" s="24">
        <v>0</v>
      </c>
      <c r="M172" s="24">
        <v>26290.41</v>
      </c>
      <c r="N172" s="18">
        <f t="shared" si="16"/>
        <v>1</v>
      </c>
      <c r="O172" s="24">
        <v>0</v>
      </c>
      <c r="P172" s="19">
        <f t="shared" si="17"/>
        <v>26290.41</v>
      </c>
    </row>
    <row r="173" spans="1:16" x14ac:dyDescent="0.3">
      <c r="A173" s="22" t="s">
        <v>183</v>
      </c>
      <c r="B173" s="14" t="str">
        <f t="shared" si="18"/>
        <v>5</v>
      </c>
      <c r="C173" s="14" t="str">
        <f t="shared" si="19"/>
        <v>55</v>
      </c>
      <c r="D173" s="14" t="str">
        <f t="shared" si="20"/>
        <v>554</v>
      </c>
      <c r="E173" s="23" t="s">
        <v>184</v>
      </c>
      <c r="F173" s="24">
        <v>60000</v>
      </c>
      <c r="G173" s="24">
        <v>0</v>
      </c>
      <c r="H173" s="24">
        <v>60000</v>
      </c>
      <c r="I173" s="24">
        <v>37029.4</v>
      </c>
      <c r="J173" s="18">
        <f t="shared" si="15"/>
        <v>0.61715666666666669</v>
      </c>
      <c r="K173" s="24">
        <v>37029.4</v>
      </c>
      <c r="L173" s="24">
        <v>0</v>
      </c>
      <c r="M173" s="24">
        <v>37029.4</v>
      </c>
      <c r="N173" s="18">
        <f t="shared" si="16"/>
        <v>1</v>
      </c>
      <c r="O173" s="24">
        <v>0</v>
      </c>
      <c r="P173" s="19">
        <f t="shared" si="17"/>
        <v>-22970.6</v>
      </c>
    </row>
    <row r="174" spans="1:16" x14ac:dyDescent="0.3">
      <c r="A174" s="22" t="s">
        <v>250</v>
      </c>
      <c r="B174" s="14" t="str">
        <f t="shared" si="18"/>
        <v>5</v>
      </c>
      <c r="C174" s="14" t="str">
        <f t="shared" si="19"/>
        <v>59</v>
      </c>
      <c r="D174" s="14" t="str">
        <f t="shared" si="20"/>
        <v>599</v>
      </c>
      <c r="E174" s="23" t="s">
        <v>251</v>
      </c>
      <c r="F174" s="24">
        <v>1000</v>
      </c>
      <c r="G174" s="24">
        <v>0</v>
      </c>
      <c r="H174" s="24">
        <v>1000</v>
      </c>
      <c r="I174" s="24">
        <v>0</v>
      </c>
      <c r="J174" s="18">
        <f t="shared" si="15"/>
        <v>0</v>
      </c>
      <c r="K174" s="24">
        <v>0</v>
      </c>
      <c r="L174" s="24">
        <v>0</v>
      </c>
      <c r="M174" s="24">
        <v>0</v>
      </c>
      <c r="N174" s="18" t="str">
        <f t="shared" si="16"/>
        <v xml:space="preserve"> </v>
      </c>
      <c r="O174" s="24">
        <v>0</v>
      </c>
      <c r="P174" s="19">
        <f t="shared" si="17"/>
        <v>-1000</v>
      </c>
    </row>
    <row r="175" spans="1:16" x14ac:dyDescent="0.3">
      <c r="A175" s="22" t="s">
        <v>185</v>
      </c>
      <c r="B175" s="14" t="str">
        <f t="shared" si="18"/>
        <v>5</v>
      </c>
      <c r="C175" s="14" t="str">
        <f t="shared" si="19"/>
        <v>59</v>
      </c>
      <c r="D175" s="14" t="str">
        <f t="shared" si="20"/>
        <v>599</v>
      </c>
      <c r="E175" s="23" t="s">
        <v>186</v>
      </c>
      <c r="F175" s="24">
        <v>350000</v>
      </c>
      <c r="G175" s="24">
        <v>0</v>
      </c>
      <c r="H175" s="24">
        <v>350000</v>
      </c>
      <c r="I175" s="24">
        <v>333513.65999999997</v>
      </c>
      <c r="J175" s="18">
        <f t="shared" si="15"/>
        <v>0.9528961714285713</v>
      </c>
      <c r="K175" s="24">
        <v>81081.16</v>
      </c>
      <c r="L175" s="24">
        <v>0</v>
      </c>
      <c r="M175" s="24">
        <v>81081.16</v>
      </c>
      <c r="N175" s="18">
        <f t="shared" si="16"/>
        <v>0.24311196129118073</v>
      </c>
      <c r="O175" s="24">
        <v>252432.5</v>
      </c>
      <c r="P175" s="19">
        <f t="shared" si="17"/>
        <v>-16486.340000000026</v>
      </c>
    </row>
    <row r="176" spans="1:16" x14ac:dyDescent="0.3">
      <c r="A176" s="1"/>
      <c r="B176" s="14"/>
      <c r="C176" s="14"/>
      <c r="D176" s="14"/>
      <c r="E176" s="4" t="s">
        <v>210</v>
      </c>
      <c r="F176" s="20">
        <f>SUM(F6:F175)</f>
        <v>247473750</v>
      </c>
      <c r="G176" s="20">
        <f>SUM(G6:G175)</f>
        <v>2468948.58</v>
      </c>
      <c r="H176" s="20">
        <f>SUM(H6:H175)</f>
        <v>249942698.58000001</v>
      </c>
      <c r="I176" s="20">
        <f>SUM(I6:I175)</f>
        <v>203424822.33000007</v>
      </c>
      <c r="J176" s="21">
        <f>I176/H176</f>
        <v>0.81388583657661517</v>
      </c>
      <c r="K176" s="20">
        <f>SUM(K6:K175)</f>
        <v>183275710.67000002</v>
      </c>
      <c r="L176" s="20">
        <f>SUM(L6:L175)</f>
        <v>2330983.0299999989</v>
      </c>
      <c r="M176" s="20">
        <f>SUM(M6:M175)</f>
        <v>180944727.64000005</v>
      </c>
      <c r="N176" s="21">
        <f>M176/I176</f>
        <v>0.88949187993620393</v>
      </c>
      <c r="O176" s="20">
        <f>SUM(O6:O175)</f>
        <v>22480094.690000001</v>
      </c>
      <c r="P176" s="20">
        <f>SUM(P6:P175)</f>
        <v>-46517876.250000022</v>
      </c>
    </row>
    <row r="177" spans="1:16" x14ac:dyDescent="0.3">
      <c r="A177" s="1"/>
      <c r="B177" s="14"/>
      <c r="C177" s="14"/>
      <c r="D177" s="14"/>
      <c r="E177" s="2"/>
      <c r="F177" s="3"/>
      <c r="G177" s="3"/>
      <c r="H177" s="3"/>
      <c r="I177" s="3"/>
      <c r="J177" s="18"/>
      <c r="K177" s="3"/>
      <c r="L177" s="3"/>
      <c r="M177" s="3"/>
      <c r="N177" s="18"/>
      <c r="O177" s="3"/>
      <c r="P177" s="19"/>
    </row>
    <row r="178" spans="1:16" x14ac:dyDescent="0.3">
      <c r="A178" s="22" t="s">
        <v>187</v>
      </c>
      <c r="B178" s="14" t="str">
        <f t="shared" ref="B178:B198" si="24">LEFT(A178,1)</f>
        <v>6</v>
      </c>
      <c r="C178" s="14" t="str">
        <f t="shared" ref="C178:C198" si="25">LEFT(A178,2)</f>
        <v>60</v>
      </c>
      <c r="D178" s="14" t="str">
        <f t="shared" ref="D178:D198" si="26">LEFT(A178,3)</f>
        <v>603</v>
      </c>
      <c r="E178" s="23" t="s">
        <v>188</v>
      </c>
      <c r="F178" s="24">
        <v>15532990</v>
      </c>
      <c r="G178" s="24">
        <v>0</v>
      </c>
      <c r="H178" s="24">
        <v>15532990</v>
      </c>
      <c r="I178" s="24">
        <v>1173886.44</v>
      </c>
      <c r="J178" s="18">
        <f t="shared" ref="J178:J195" si="27">IF(H178=0," ",I178/H178)</f>
        <v>7.5573758819132697E-2</v>
      </c>
      <c r="K178" s="24">
        <v>1173886.44</v>
      </c>
      <c r="L178" s="24">
        <v>0</v>
      </c>
      <c r="M178" s="24">
        <v>1173886.44</v>
      </c>
      <c r="N178" s="18">
        <f t="shared" ref="N178:N208" si="28">IF(I178=0," ",M178/I178)</f>
        <v>1</v>
      </c>
      <c r="O178" s="24">
        <v>0</v>
      </c>
      <c r="P178" s="19">
        <f t="shared" ref="P178:P208" si="29">I178-H178</f>
        <v>-14359103.560000001</v>
      </c>
    </row>
    <row r="179" spans="1:16" x14ac:dyDescent="0.3">
      <c r="A179" s="22" t="s">
        <v>308</v>
      </c>
      <c r="B179" s="14" t="str">
        <f t="shared" ref="B179:B180" si="30">LEFT(A179,1)</f>
        <v>6</v>
      </c>
      <c r="C179" s="14" t="str">
        <f t="shared" ref="C179:C180" si="31">LEFT(A179,2)</f>
        <v>60</v>
      </c>
      <c r="D179" s="14" t="str">
        <f t="shared" ref="D179:D180" si="32">LEFT(A179,3)</f>
        <v>603</v>
      </c>
      <c r="E179" s="23" t="s">
        <v>309</v>
      </c>
      <c r="F179" s="24">
        <v>0</v>
      </c>
      <c r="G179" s="24">
        <v>0</v>
      </c>
      <c r="H179" s="24">
        <v>0</v>
      </c>
      <c r="I179" s="24">
        <v>0</v>
      </c>
      <c r="J179" s="18" t="str">
        <f t="shared" si="27"/>
        <v xml:space="preserve"> </v>
      </c>
      <c r="K179" s="24">
        <v>0</v>
      </c>
      <c r="L179" s="24">
        <v>0</v>
      </c>
      <c r="M179" s="24">
        <v>0</v>
      </c>
      <c r="N179" s="18" t="str">
        <f t="shared" si="28"/>
        <v xml:space="preserve"> </v>
      </c>
      <c r="O179" s="24">
        <v>0</v>
      </c>
      <c r="P179" s="19">
        <f t="shared" si="29"/>
        <v>0</v>
      </c>
    </row>
    <row r="180" spans="1:16" x14ac:dyDescent="0.3">
      <c r="A180" s="22" t="s">
        <v>384</v>
      </c>
      <c r="B180" s="14" t="str">
        <f t="shared" si="30"/>
        <v>6</v>
      </c>
      <c r="C180" s="14" t="str">
        <f t="shared" si="31"/>
        <v>60</v>
      </c>
      <c r="D180" s="14" t="str">
        <f t="shared" si="32"/>
        <v>603</v>
      </c>
      <c r="E180" s="23" t="s">
        <v>385</v>
      </c>
      <c r="F180" s="24">
        <v>0</v>
      </c>
      <c r="G180" s="24">
        <v>0</v>
      </c>
      <c r="H180" s="24">
        <v>0</v>
      </c>
      <c r="I180" s="24">
        <v>0</v>
      </c>
      <c r="J180" s="18" t="str">
        <f t="shared" si="27"/>
        <v xml:space="preserve"> </v>
      </c>
      <c r="K180" s="24">
        <v>459276.82</v>
      </c>
      <c r="L180" s="24">
        <v>459276.82</v>
      </c>
      <c r="M180" s="24">
        <v>0</v>
      </c>
      <c r="N180" s="18" t="str">
        <f t="shared" si="28"/>
        <v xml:space="preserve"> </v>
      </c>
      <c r="O180" s="24">
        <v>0</v>
      </c>
      <c r="P180" s="19">
        <f t="shared" si="29"/>
        <v>0</v>
      </c>
    </row>
    <row r="181" spans="1:16" x14ac:dyDescent="0.3">
      <c r="A181" s="22" t="s">
        <v>310</v>
      </c>
      <c r="B181" s="14" t="str">
        <f t="shared" ref="B181:B195" si="33">LEFT(A181,1)</f>
        <v>6</v>
      </c>
      <c r="C181" s="14" t="str">
        <f t="shared" ref="C181:C195" si="34">LEFT(A181,2)</f>
        <v>60</v>
      </c>
      <c r="D181" s="14" t="str">
        <f t="shared" ref="D181:D195" si="35">LEFT(A181,3)</f>
        <v>609</v>
      </c>
      <c r="E181" s="23" t="s">
        <v>311</v>
      </c>
      <c r="F181" s="24">
        <v>1025250</v>
      </c>
      <c r="G181" s="24">
        <v>0</v>
      </c>
      <c r="H181" s="24">
        <v>1025250</v>
      </c>
      <c r="I181" s="24">
        <v>0</v>
      </c>
      <c r="J181" s="18">
        <f t="shared" si="27"/>
        <v>0</v>
      </c>
      <c r="K181" s="24">
        <v>0</v>
      </c>
      <c r="L181" s="24">
        <v>0</v>
      </c>
      <c r="M181" s="24">
        <v>0</v>
      </c>
      <c r="N181" s="18" t="str">
        <f t="shared" si="28"/>
        <v xml:space="preserve"> </v>
      </c>
      <c r="O181" s="24">
        <v>0</v>
      </c>
      <c r="P181" s="19">
        <f t="shared" si="29"/>
        <v>-1025250</v>
      </c>
    </row>
    <row r="182" spans="1:16" x14ac:dyDescent="0.3">
      <c r="A182" s="22" t="s">
        <v>239</v>
      </c>
      <c r="B182" s="14" t="str">
        <f t="shared" si="33"/>
        <v>6</v>
      </c>
      <c r="C182" s="14" t="str">
        <f t="shared" si="34"/>
        <v>68</v>
      </c>
      <c r="D182" s="14" t="str">
        <f t="shared" si="35"/>
        <v>680</v>
      </c>
      <c r="E182" s="23" t="s">
        <v>240</v>
      </c>
      <c r="F182" s="24">
        <v>0</v>
      </c>
      <c r="G182" s="24">
        <v>0</v>
      </c>
      <c r="H182" s="24">
        <v>0</v>
      </c>
      <c r="I182" s="24">
        <v>208276.78</v>
      </c>
      <c r="J182" s="18" t="str">
        <f t="shared" si="27"/>
        <v xml:space="preserve"> </v>
      </c>
      <c r="K182" s="24">
        <v>68141.83</v>
      </c>
      <c r="L182" s="24">
        <v>0</v>
      </c>
      <c r="M182" s="24">
        <v>68141.83</v>
      </c>
      <c r="N182" s="18">
        <f t="shared" si="28"/>
        <v>0.32716959614989249</v>
      </c>
      <c r="O182" s="24">
        <v>140134.95000000001</v>
      </c>
      <c r="P182" s="19">
        <f t="shared" si="29"/>
        <v>208276.78</v>
      </c>
    </row>
    <row r="183" spans="1:16" x14ac:dyDescent="0.3">
      <c r="A183" s="22" t="s">
        <v>386</v>
      </c>
      <c r="B183" s="14" t="str">
        <f t="shared" si="33"/>
        <v>6</v>
      </c>
      <c r="C183" s="14" t="str">
        <f t="shared" si="34"/>
        <v>68</v>
      </c>
      <c r="D183" s="14" t="str">
        <f t="shared" si="35"/>
        <v>680</v>
      </c>
      <c r="E183" s="23" t="s">
        <v>387</v>
      </c>
      <c r="F183" s="24">
        <v>0</v>
      </c>
      <c r="G183" s="24">
        <v>0</v>
      </c>
      <c r="H183" s="24">
        <v>0</v>
      </c>
      <c r="I183" s="24">
        <v>459276.82</v>
      </c>
      <c r="J183" s="18" t="str">
        <f t="shared" si="27"/>
        <v xml:space="preserve"> </v>
      </c>
      <c r="K183" s="24">
        <v>459276.82</v>
      </c>
      <c r="L183" s="24">
        <v>0</v>
      </c>
      <c r="M183" s="24">
        <v>459276.82</v>
      </c>
      <c r="N183" s="18">
        <f t="shared" si="28"/>
        <v>1</v>
      </c>
      <c r="O183" s="24">
        <v>0</v>
      </c>
      <c r="P183" s="19">
        <f t="shared" si="29"/>
        <v>459276.82</v>
      </c>
    </row>
    <row r="184" spans="1:16" x14ac:dyDescent="0.3">
      <c r="A184" s="22" t="s">
        <v>312</v>
      </c>
      <c r="B184" s="14" t="str">
        <f t="shared" si="33"/>
        <v>7</v>
      </c>
      <c r="C184" s="14" t="str">
        <f t="shared" si="34"/>
        <v>72</v>
      </c>
      <c r="D184" s="14" t="str">
        <f t="shared" si="35"/>
        <v>720</v>
      </c>
      <c r="E184" s="23" t="s">
        <v>313</v>
      </c>
      <c r="F184" s="24">
        <v>0</v>
      </c>
      <c r="G184" s="24">
        <v>0</v>
      </c>
      <c r="H184" s="24">
        <v>0</v>
      </c>
      <c r="I184" s="24">
        <v>0</v>
      </c>
      <c r="J184" s="18" t="str">
        <f t="shared" si="27"/>
        <v xml:space="preserve"> </v>
      </c>
      <c r="K184" s="24">
        <v>0</v>
      </c>
      <c r="L184" s="24">
        <v>0</v>
      </c>
      <c r="M184" s="24">
        <v>0</v>
      </c>
      <c r="N184" s="18" t="str">
        <f t="shared" si="28"/>
        <v xml:space="preserve"> </v>
      </c>
      <c r="O184" s="24">
        <v>0</v>
      </c>
      <c r="P184" s="19">
        <f t="shared" si="29"/>
        <v>0</v>
      </c>
    </row>
    <row r="185" spans="1:16" x14ac:dyDescent="0.3">
      <c r="A185" s="22" t="s">
        <v>314</v>
      </c>
      <c r="B185" s="14" t="str">
        <f t="shared" si="33"/>
        <v>7</v>
      </c>
      <c r="C185" s="14" t="str">
        <f t="shared" si="34"/>
        <v>72</v>
      </c>
      <c r="D185" s="14" t="str">
        <f t="shared" si="35"/>
        <v>720</v>
      </c>
      <c r="E185" s="23" t="s">
        <v>357</v>
      </c>
      <c r="F185" s="24">
        <v>0</v>
      </c>
      <c r="G185" s="24">
        <v>0</v>
      </c>
      <c r="H185" s="24">
        <v>0</v>
      </c>
      <c r="I185" s="24">
        <v>0</v>
      </c>
      <c r="J185" s="18" t="str">
        <f t="shared" si="27"/>
        <v xml:space="preserve"> </v>
      </c>
      <c r="K185" s="24">
        <v>0</v>
      </c>
      <c r="L185" s="24">
        <v>0</v>
      </c>
      <c r="M185" s="24">
        <v>0</v>
      </c>
      <c r="N185" s="18" t="str">
        <f t="shared" si="28"/>
        <v xml:space="preserve"> </v>
      </c>
      <c r="O185" s="24">
        <v>0</v>
      </c>
      <c r="P185" s="19">
        <f t="shared" si="29"/>
        <v>0</v>
      </c>
    </row>
    <row r="186" spans="1:16" x14ac:dyDescent="0.3">
      <c r="A186" s="22" t="s">
        <v>315</v>
      </c>
      <c r="B186" s="14" t="str">
        <f t="shared" si="33"/>
        <v>7</v>
      </c>
      <c r="C186" s="14" t="str">
        <f t="shared" si="34"/>
        <v>75</v>
      </c>
      <c r="D186" s="14" t="str">
        <f t="shared" si="35"/>
        <v>750</v>
      </c>
      <c r="E186" s="23" t="s">
        <v>316</v>
      </c>
      <c r="F186" s="24">
        <v>0</v>
      </c>
      <c r="G186" s="24">
        <v>0</v>
      </c>
      <c r="H186" s="24">
        <v>0</v>
      </c>
      <c r="I186" s="24">
        <v>0</v>
      </c>
      <c r="J186" s="18" t="str">
        <f t="shared" si="27"/>
        <v xml:space="preserve"> </v>
      </c>
      <c r="K186" s="24">
        <v>0</v>
      </c>
      <c r="L186" s="24">
        <v>0</v>
      </c>
      <c r="M186" s="24">
        <v>0</v>
      </c>
      <c r="N186" s="18" t="str">
        <f t="shared" si="28"/>
        <v xml:space="preserve"> </v>
      </c>
      <c r="O186" s="24">
        <v>0</v>
      </c>
      <c r="P186" s="19">
        <f t="shared" si="29"/>
        <v>0</v>
      </c>
    </row>
    <row r="187" spans="1:16" x14ac:dyDescent="0.3">
      <c r="A187" s="22" t="s">
        <v>317</v>
      </c>
      <c r="B187" s="14" t="str">
        <f t="shared" si="33"/>
        <v>7</v>
      </c>
      <c r="C187" s="14" t="str">
        <f t="shared" si="34"/>
        <v>75</v>
      </c>
      <c r="D187" s="14" t="str">
        <f t="shared" si="35"/>
        <v>750</v>
      </c>
      <c r="E187" s="23" t="s">
        <v>358</v>
      </c>
      <c r="F187" s="24">
        <v>0</v>
      </c>
      <c r="G187" s="24">
        <v>0</v>
      </c>
      <c r="H187" s="24">
        <v>0</v>
      </c>
      <c r="I187" s="24">
        <v>0</v>
      </c>
      <c r="J187" s="18" t="str">
        <f t="shared" si="27"/>
        <v xml:space="preserve"> </v>
      </c>
      <c r="K187" s="24">
        <v>0</v>
      </c>
      <c r="L187" s="24">
        <v>0</v>
      </c>
      <c r="M187" s="24">
        <v>0</v>
      </c>
      <c r="N187" s="18" t="str">
        <f t="shared" si="28"/>
        <v xml:space="preserve"> </v>
      </c>
      <c r="O187" s="24">
        <v>0</v>
      </c>
      <c r="P187" s="19">
        <f t="shared" si="29"/>
        <v>0</v>
      </c>
    </row>
    <row r="188" spans="1:16" x14ac:dyDescent="0.3">
      <c r="A188" s="22" t="s">
        <v>318</v>
      </c>
      <c r="B188" s="14" t="str">
        <f t="shared" si="33"/>
        <v>7</v>
      </c>
      <c r="C188" s="14" t="str">
        <f t="shared" si="34"/>
        <v>75</v>
      </c>
      <c r="D188" s="14" t="str">
        <f t="shared" si="35"/>
        <v>750</v>
      </c>
      <c r="E188" s="23" t="s">
        <v>359</v>
      </c>
      <c r="F188" s="24">
        <v>0</v>
      </c>
      <c r="G188" s="24">
        <v>0</v>
      </c>
      <c r="H188" s="24">
        <v>0</v>
      </c>
      <c r="I188" s="24">
        <v>0</v>
      </c>
      <c r="J188" s="18" t="str">
        <f t="shared" si="27"/>
        <v xml:space="preserve"> </v>
      </c>
      <c r="K188" s="24">
        <v>0</v>
      </c>
      <c r="L188" s="24">
        <v>0</v>
      </c>
      <c r="M188" s="24">
        <v>0</v>
      </c>
      <c r="N188" s="18" t="str">
        <f t="shared" si="28"/>
        <v xml:space="preserve"> </v>
      </c>
      <c r="O188" s="24">
        <v>0</v>
      </c>
      <c r="P188" s="19">
        <f t="shared" si="29"/>
        <v>0</v>
      </c>
    </row>
    <row r="189" spans="1:16" x14ac:dyDescent="0.3">
      <c r="A189" s="22" t="s">
        <v>388</v>
      </c>
      <c r="B189" s="14" t="str">
        <f t="shared" si="33"/>
        <v>7</v>
      </c>
      <c r="C189" s="14" t="str">
        <f t="shared" si="34"/>
        <v>75</v>
      </c>
      <c r="D189" s="14" t="str">
        <f t="shared" si="35"/>
        <v>750</v>
      </c>
      <c r="E189" s="23" t="s">
        <v>389</v>
      </c>
      <c r="F189" s="24">
        <v>0</v>
      </c>
      <c r="G189" s="24">
        <v>0</v>
      </c>
      <c r="H189" s="24">
        <v>0</v>
      </c>
      <c r="I189" s="24">
        <v>164558</v>
      </c>
      <c r="J189" s="18" t="str">
        <f t="shared" si="27"/>
        <v xml:space="preserve"> </v>
      </c>
      <c r="K189" s="24">
        <v>164558</v>
      </c>
      <c r="L189" s="24">
        <v>0</v>
      </c>
      <c r="M189" s="24">
        <v>164558</v>
      </c>
      <c r="N189" s="18">
        <f t="shared" si="28"/>
        <v>1</v>
      </c>
      <c r="O189" s="24">
        <v>0</v>
      </c>
      <c r="P189" s="19">
        <f t="shared" si="29"/>
        <v>164558</v>
      </c>
    </row>
    <row r="190" spans="1:16" x14ac:dyDescent="0.3">
      <c r="A190" s="22" t="s">
        <v>319</v>
      </c>
      <c r="B190" s="14" t="str">
        <f t="shared" si="33"/>
        <v>7</v>
      </c>
      <c r="C190" s="14" t="str">
        <f t="shared" si="34"/>
        <v>76</v>
      </c>
      <c r="D190" s="14" t="str">
        <f t="shared" si="35"/>
        <v>767</v>
      </c>
      <c r="E190" s="23" t="s">
        <v>320</v>
      </c>
      <c r="F190" s="24">
        <v>0</v>
      </c>
      <c r="G190" s="24">
        <v>0</v>
      </c>
      <c r="H190" s="24">
        <v>0</v>
      </c>
      <c r="I190" s="24">
        <v>0</v>
      </c>
      <c r="J190" s="18" t="str">
        <f t="shared" si="27"/>
        <v xml:space="preserve"> </v>
      </c>
      <c r="K190" s="24">
        <v>0</v>
      </c>
      <c r="L190" s="24">
        <v>0</v>
      </c>
      <c r="M190" s="24">
        <v>0</v>
      </c>
      <c r="N190" s="18" t="str">
        <f t="shared" si="28"/>
        <v xml:space="preserve"> </v>
      </c>
      <c r="O190" s="24">
        <v>0</v>
      </c>
      <c r="P190" s="19">
        <f t="shared" si="29"/>
        <v>0</v>
      </c>
    </row>
    <row r="191" spans="1:16" x14ac:dyDescent="0.3">
      <c r="A191" s="22" t="s">
        <v>209</v>
      </c>
      <c r="B191" s="14" t="str">
        <f t="shared" si="33"/>
        <v>7</v>
      </c>
      <c r="C191" s="14" t="str">
        <f t="shared" si="34"/>
        <v>79</v>
      </c>
      <c r="D191" s="14" t="str">
        <f t="shared" si="35"/>
        <v>797</v>
      </c>
      <c r="E191" s="23" t="s">
        <v>222</v>
      </c>
      <c r="F191" s="24">
        <v>0</v>
      </c>
      <c r="G191" s="24">
        <v>0</v>
      </c>
      <c r="H191" s="24">
        <v>0</v>
      </c>
      <c r="I191" s="24">
        <v>0</v>
      </c>
      <c r="J191" s="18" t="str">
        <f t="shared" si="27"/>
        <v xml:space="preserve"> </v>
      </c>
      <c r="K191" s="24">
        <v>0</v>
      </c>
      <c r="L191" s="24">
        <v>0</v>
      </c>
      <c r="M191" s="24">
        <v>0</v>
      </c>
      <c r="N191" s="18" t="str">
        <f t="shared" si="28"/>
        <v xml:space="preserve"> </v>
      </c>
      <c r="O191" s="24">
        <v>0</v>
      </c>
      <c r="P191" s="19">
        <f t="shared" si="29"/>
        <v>0</v>
      </c>
    </row>
    <row r="192" spans="1:16" x14ac:dyDescent="0.3">
      <c r="A192" s="22" t="s">
        <v>189</v>
      </c>
      <c r="B192" s="14" t="str">
        <f t="shared" si="33"/>
        <v>7</v>
      </c>
      <c r="C192" s="14" t="str">
        <f t="shared" si="34"/>
        <v>79</v>
      </c>
      <c r="D192" s="14" t="str">
        <f t="shared" si="35"/>
        <v>797</v>
      </c>
      <c r="E192" s="23" t="s">
        <v>190</v>
      </c>
      <c r="F192" s="24">
        <v>235000</v>
      </c>
      <c r="G192" s="24">
        <v>0</v>
      </c>
      <c r="H192" s="24">
        <v>235000</v>
      </c>
      <c r="I192" s="24">
        <v>235000</v>
      </c>
      <c r="J192" s="18">
        <f t="shared" si="27"/>
        <v>1</v>
      </c>
      <c r="K192" s="24">
        <v>235000</v>
      </c>
      <c r="L192" s="24">
        <v>0</v>
      </c>
      <c r="M192" s="24">
        <v>235000</v>
      </c>
      <c r="N192" s="18">
        <f t="shared" si="28"/>
        <v>1</v>
      </c>
      <c r="O192" s="24">
        <v>0</v>
      </c>
      <c r="P192" s="19">
        <f t="shared" si="29"/>
        <v>0</v>
      </c>
    </row>
    <row r="193" spans="1:16" x14ac:dyDescent="0.3">
      <c r="A193" s="22" t="s">
        <v>208</v>
      </c>
      <c r="B193" s="14" t="str">
        <f t="shared" si="33"/>
        <v>7</v>
      </c>
      <c r="C193" s="14" t="str">
        <f t="shared" si="34"/>
        <v>79</v>
      </c>
      <c r="D193" s="14" t="str">
        <f t="shared" si="35"/>
        <v>797</v>
      </c>
      <c r="E193" s="23" t="s">
        <v>360</v>
      </c>
      <c r="F193" s="24">
        <v>0</v>
      </c>
      <c r="G193" s="24">
        <v>0</v>
      </c>
      <c r="H193" s="24">
        <v>0</v>
      </c>
      <c r="I193" s="24">
        <v>0</v>
      </c>
      <c r="J193" s="18" t="str">
        <f t="shared" si="27"/>
        <v xml:space="preserve"> </v>
      </c>
      <c r="K193" s="24">
        <v>0</v>
      </c>
      <c r="L193" s="24">
        <v>0</v>
      </c>
      <c r="M193" s="24">
        <v>0</v>
      </c>
      <c r="N193" s="18" t="str">
        <f t="shared" si="28"/>
        <v xml:space="preserve"> </v>
      </c>
      <c r="O193" s="24">
        <v>0</v>
      </c>
      <c r="P193" s="19">
        <f t="shared" si="29"/>
        <v>0</v>
      </c>
    </row>
    <row r="194" spans="1:16" x14ac:dyDescent="0.3">
      <c r="A194" s="22" t="s">
        <v>241</v>
      </c>
      <c r="B194" s="14" t="str">
        <f t="shared" si="33"/>
        <v>7</v>
      </c>
      <c r="C194" s="14" t="str">
        <f t="shared" si="34"/>
        <v>79</v>
      </c>
      <c r="D194" s="14" t="str">
        <f t="shared" si="35"/>
        <v>797</v>
      </c>
      <c r="E194" s="23" t="s">
        <v>249</v>
      </c>
      <c r="F194" s="24">
        <v>0</v>
      </c>
      <c r="G194" s="24">
        <v>0</v>
      </c>
      <c r="H194" s="24">
        <v>0</v>
      </c>
      <c r="I194" s="24">
        <v>0</v>
      </c>
      <c r="J194" s="18" t="str">
        <f t="shared" si="27"/>
        <v xml:space="preserve"> </v>
      </c>
      <c r="K194" s="24">
        <v>0</v>
      </c>
      <c r="L194" s="24">
        <v>0</v>
      </c>
      <c r="M194" s="24">
        <v>0</v>
      </c>
      <c r="N194" s="18" t="str">
        <f t="shared" si="28"/>
        <v xml:space="preserve"> </v>
      </c>
      <c r="O194" s="24">
        <v>0</v>
      </c>
      <c r="P194" s="19">
        <f t="shared" si="29"/>
        <v>0</v>
      </c>
    </row>
    <row r="195" spans="1:16" x14ac:dyDescent="0.3">
      <c r="A195" s="22" t="s">
        <v>252</v>
      </c>
      <c r="B195" s="14" t="str">
        <f t="shared" si="33"/>
        <v>7</v>
      </c>
      <c r="C195" s="14" t="str">
        <f t="shared" si="34"/>
        <v>79</v>
      </c>
      <c r="D195" s="14" t="str">
        <f t="shared" si="35"/>
        <v>797</v>
      </c>
      <c r="E195" s="23" t="s">
        <v>253</v>
      </c>
      <c r="F195" s="24">
        <v>0</v>
      </c>
      <c r="G195" s="24">
        <v>0</v>
      </c>
      <c r="H195" s="24">
        <v>0</v>
      </c>
      <c r="I195" s="24">
        <v>0</v>
      </c>
      <c r="J195" s="18" t="str">
        <f t="shared" si="27"/>
        <v xml:space="preserve"> </v>
      </c>
      <c r="K195" s="24">
        <v>0</v>
      </c>
      <c r="L195" s="24">
        <v>0</v>
      </c>
      <c r="M195" s="24">
        <v>0</v>
      </c>
      <c r="N195" s="18" t="str">
        <f t="shared" si="28"/>
        <v xml:space="preserve"> </v>
      </c>
      <c r="O195" s="24">
        <v>0</v>
      </c>
      <c r="P195" s="19">
        <f t="shared" si="29"/>
        <v>0</v>
      </c>
    </row>
    <row r="196" spans="1:16" s="17" customFormat="1" x14ac:dyDescent="0.3">
      <c r="A196" s="4"/>
      <c r="B196" s="4"/>
      <c r="C196" s="4"/>
      <c r="D196" s="4"/>
      <c r="E196" s="4" t="s">
        <v>211</v>
      </c>
      <c r="F196" s="20">
        <f>SUBTOTAL(9,F178:F195)</f>
        <v>16793240</v>
      </c>
      <c r="G196" s="20">
        <f>SUBTOTAL(9,G178:G195)</f>
        <v>0</v>
      </c>
      <c r="H196" s="20">
        <f>SUBTOTAL(9,H178:H195)</f>
        <v>16793240</v>
      </c>
      <c r="I196" s="20">
        <f>SUBTOTAL(9,I178:I195)</f>
        <v>2240998.04</v>
      </c>
      <c r="J196" s="21">
        <f t="shared" ref="J196" si="36">I196/H196</f>
        <v>0.13344643678051407</v>
      </c>
      <c r="K196" s="20">
        <f>SUBTOTAL(9,K178:K195)</f>
        <v>2560139.91</v>
      </c>
      <c r="L196" s="20">
        <f>SUBTOTAL(9,L178:L195)</f>
        <v>459276.82</v>
      </c>
      <c r="M196" s="20">
        <f>SUBTOTAL(9,M178:M195)</f>
        <v>2100863.09</v>
      </c>
      <c r="N196" s="21">
        <f t="shared" si="28"/>
        <v>0.93746761599131068</v>
      </c>
      <c r="O196" s="20">
        <f>SUBTOTAL(9,O178:O195)</f>
        <v>140134.95000000001</v>
      </c>
      <c r="P196" s="20">
        <f>SUBTOTAL(9,P178:P195)</f>
        <v>-14552241.960000001</v>
      </c>
    </row>
    <row r="197" spans="1:16" x14ac:dyDescent="0.3">
      <c r="A197" s="1"/>
      <c r="B197" s="14"/>
      <c r="C197" s="14"/>
      <c r="D197" s="14"/>
      <c r="E197" s="2"/>
      <c r="F197" s="3"/>
      <c r="G197" s="3"/>
      <c r="H197" s="3"/>
      <c r="I197" s="3"/>
      <c r="J197" s="18"/>
      <c r="K197" s="3"/>
      <c r="L197" s="3"/>
      <c r="M197" s="3"/>
      <c r="N197" s="18"/>
      <c r="O197" s="3"/>
      <c r="P197" s="19"/>
    </row>
    <row r="198" spans="1:16" x14ac:dyDescent="0.3">
      <c r="A198" s="22" t="s">
        <v>191</v>
      </c>
      <c r="B198" s="14" t="str">
        <f t="shared" si="24"/>
        <v>8</v>
      </c>
      <c r="C198" s="14" t="str">
        <f t="shared" si="25"/>
        <v>82</v>
      </c>
      <c r="D198" s="14" t="str">
        <f t="shared" si="26"/>
        <v>820</v>
      </c>
      <c r="E198" s="23" t="s">
        <v>192</v>
      </c>
      <c r="F198" s="24">
        <v>200000</v>
      </c>
      <c r="G198" s="24">
        <v>0</v>
      </c>
      <c r="H198" s="24">
        <v>200000</v>
      </c>
      <c r="I198" s="24">
        <v>0</v>
      </c>
      <c r="J198" s="18">
        <f t="shared" ref="J198:J208" si="37">IF(H198=0," ",I198/H198)</f>
        <v>0</v>
      </c>
      <c r="K198" s="24">
        <v>0</v>
      </c>
      <c r="L198" s="24">
        <v>0</v>
      </c>
      <c r="M198" s="24">
        <v>0</v>
      </c>
      <c r="N198" s="18" t="str">
        <f t="shared" si="28"/>
        <v xml:space="preserve"> </v>
      </c>
      <c r="O198" s="24">
        <v>0</v>
      </c>
      <c r="P198" s="19">
        <f t="shared" si="29"/>
        <v>-200000</v>
      </c>
    </row>
    <row r="199" spans="1:16" x14ac:dyDescent="0.3">
      <c r="A199" s="22" t="s">
        <v>193</v>
      </c>
      <c r="B199" s="14" t="str">
        <f t="shared" ref="B199:B208" si="38">LEFT(A199,1)</f>
        <v>8</v>
      </c>
      <c r="C199" s="14" t="str">
        <f t="shared" ref="C199:C208" si="39">LEFT(A199,2)</f>
        <v>83</v>
      </c>
      <c r="D199" s="14" t="str">
        <f t="shared" ref="D199:D208" si="40">LEFT(A199,3)</f>
        <v>830</v>
      </c>
      <c r="E199" s="23" t="s">
        <v>194</v>
      </c>
      <c r="F199" s="24">
        <v>95000</v>
      </c>
      <c r="G199" s="24">
        <v>0</v>
      </c>
      <c r="H199" s="24">
        <v>95000</v>
      </c>
      <c r="I199" s="24">
        <v>1896.11</v>
      </c>
      <c r="J199" s="18">
        <f t="shared" si="37"/>
        <v>1.9959052631578947E-2</v>
      </c>
      <c r="K199" s="24">
        <v>1150.9100000000001</v>
      </c>
      <c r="L199" s="24">
        <v>0</v>
      </c>
      <c r="M199" s="24">
        <v>1150.9100000000001</v>
      </c>
      <c r="N199" s="18">
        <f t="shared" si="28"/>
        <v>0.60698482682966715</v>
      </c>
      <c r="O199" s="24">
        <v>745.2</v>
      </c>
      <c r="P199" s="19">
        <f t="shared" si="29"/>
        <v>-93103.89</v>
      </c>
    </row>
    <row r="200" spans="1:16" x14ac:dyDescent="0.3">
      <c r="A200" s="22" t="s">
        <v>195</v>
      </c>
      <c r="B200" s="14" t="str">
        <f t="shared" si="38"/>
        <v>8</v>
      </c>
      <c r="C200" s="14" t="str">
        <f t="shared" si="39"/>
        <v>83</v>
      </c>
      <c r="D200" s="14" t="str">
        <f t="shared" si="40"/>
        <v>830</v>
      </c>
      <c r="E200" s="23" t="s">
        <v>196</v>
      </c>
      <c r="F200" s="24">
        <v>170000</v>
      </c>
      <c r="G200" s="24">
        <v>0</v>
      </c>
      <c r="H200" s="24">
        <v>170000</v>
      </c>
      <c r="I200" s="24">
        <v>3819.08</v>
      </c>
      <c r="J200" s="18">
        <f t="shared" si="37"/>
        <v>2.2465176470588235E-2</v>
      </c>
      <c r="K200" s="24">
        <v>3819.08</v>
      </c>
      <c r="L200" s="24">
        <v>0</v>
      </c>
      <c r="M200" s="24">
        <v>3819.08</v>
      </c>
      <c r="N200" s="18">
        <f t="shared" si="28"/>
        <v>1</v>
      </c>
      <c r="O200" s="24">
        <v>0</v>
      </c>
      <c r="P200" s="19">
        <f t="shared" si="29"/>
        <v>-166180.92000000001</v>
      </c>
    </row>
    <row r="201" spans="1:16" x14ac:dyDescent="0.3">
      <c r="A201" s="22" t="s">
        <v>197</v>
      </c>
      <c r="B201" s="14" t="str">
        <f t="shared" si="38"/>
        <v>8</v>
      </c>
      <c r="C201" s="14" t="str">
        <f t="shared" si="39"/>
        <v>83</v>
      </c>
      <c r="D201" s="14" t="str">
        <f t="shared" si="40"/>
        <v>830</v>
      </c>
      <c r="E201" s="23" t="s">
        <v>198</v>
      </c>
      <c r="F201" s="24">
        <v>35000</v>
      </c>
      <c r="G201" s="24">
        <v>0</v>
      </c>
      <c r="H201" s="24">
        <v>35000</v>
      </c>
      <c r="I201" s="24">
        <v>4368.7299999999996</v>
      </c>
      <c r="J201" s="18">
        <f t="shared" si="37"/>
        <v>0.12482085714285714</v>
      </c>
      <c r="K201" s="24">
        <v>4368.7299999999996</v>
      </c>
      <c r="L201" s="24">
        <v>0</v>
      </c>
      <c r="M201" s="24">
        <v>4368.7299999999996</v>
      </c>
      <c r="N201" s="18">
        <f t="shared" si="28"/>
        <v>1</v>
      </c>
      <c r="O201" s="24">
        <v>0</v>
      </c>
      <c r="P201" s="19">
        <f t="shared" si="29"/>
        <v>-30631.27</v>
      </c>
    </row>
    <row r="202" spans="1:16" x14ac:dyDescent="0.3">
      <c r="A202" s="22" t="s">
        <v>254</v>
      </c>
      <c r="B202" s="14" t="str">
        <f t="shared" si="38"/>
        <v>8</v>
      </c>
      <c r="C202" s="14" t="str">
        <f t="shared" si="39"/>
        <v>83</v>
      </c>
      <c r="D202" s="14" t="str">
        <f t="shared" si="40"/>
        <v>830</v>
      </c>
      <c r="E202" s="23" t="s">
        <v>255</v>
      </c>
      <c r="F202" s="24">
        <v>0</v>
      </c>
      <c r="G202" s="24">
        <v>0</v>
      </c>
      <c r="H202" s="24">
        <v>0</v>
      </c>
      <c r="I202" s="24">
        <v>400000</v>
      </c>
      <c r="J202" s="18" t="str">
        <f t="shared" si="37"/>
        <v xml:space="preserve"> </v>
      </c>
      <c r="K202" s="24">
        <v>400000</v>
      </c>
      <c r="L202" s="24">
        <v>0</v>
      </c>
      <c r="M202" s="24">
        <v>400000</v>
      </c>
      <c r="N202" s="18">
        <f t="shared" si="28"/>
        <v>1</v>
      </c>
      <c r="O202" s="24">
        <v>0</v>
      </c>
      <c r="P202" s="19">
        <f t="shared" si="29"/>
        <v>400000</v>
      </c>
    </row>
    <row r="203" spans="1:16" x14ac:dyDescent="0.3">
      <c r="A203" s="22" t="s">
        <v>199</v>
      </c>
      <c r="B203" s="14" t="str">
        <f t="shared" si="38"/>
        <v>8</v>
      </c>
      <c r="C203" s="14" t="str">
        <f t="shared" si="39"/>
        <v>83</v>
      </c>
      <c r="D203" s="14" t="str">
        <f t="shared" si="40"/>
        <v>831</v>
      </c>
      <c r="E203" s="23" t="s">
        <v>200</v>
      </c>
      <c r="F203" s="24">
        <v>420000</v>
      </c>
      <c r="G203" s="24">
        <v>0</v>
      </c>
      <c r="H203" s="24">
        <v>420000</v>
      </c>
      <c r="I203" s="24">
        <v>40441.769999999997</v>
      </c>
      <c r="J203" s="18">
        <f t="shared" si="37"/>
        <v>9.6289928571428568E-2</v>
      </c>
      <c r="K203" s="24">
        <v>1456.68</v>
      </c>
      <c r="L203" s="24">
        <v>0</v>
      </c>
      <c r="M203" s="24">
        <v>1456.68</v>
      </c>
      <c r="N203" s="18">
        <f t="shared" si="28"/>
        <v>3.6019195005559848E-2</v>
      </c>
      <c r="O203" s="24">
        <v>38985.089999999997</v>
      </c>
      <c r="P203" s="19">
        <f t="shared" si="29"/>
        <v>-379558.23</v>
      </c>
    </row>
    <row r="204" spans="1:16" x14ac:dyDescent="0.3">
      <c r="A204" s="22" t="s">
        <v>201</v>
      </c>
      <c r="B204" s="14" t="str">
        <f t="shared" si="38"/>
        <v>8</v>
      </c>
      <c r="C204" s="14" t="str">
        <f t="shared" si="39"/>
        <v>83</v>
      </c>
      <c r="D204" s="14" t="str">
        <f t="shared" si="40"/>
        <v>831</v>
      </c>
      <c r="E204" s="23" t="s">
        <v>202</v>
      </c>
      <c r="F204" s="24">
        <v>400000</v>
      </c>
      <c r="G204" s="24">
        <v>0</v>
      </c>
      <c r="H204" s="24">
        <v>400000</v>
      </c>
      <c r="I204" s="24">
        <v>42965.73</v>
      </c>
      <c r="J204" s="18">
        <f t="shared" si="37"/>
        <v>0.107414325</v>
      </c>
      <c r="K204" s="24">
        <v>42965.73</v>
      </c>
      <c r="L204" s="24">
        <v>0</v>
      </c>
      <c r="M204" s="24">
        <v>42965.73</v>
      </c>
      <c r="N204" s="18">
        <f t="shared" si="28"/>
        <v>1</v>
      </c>
      <c r="O204" s="24">
        <v>0</v>
      </c>
      <c r="P204" s="19">
        <f t="shared" si="29"/>
        <v>-357034.27</v>
      </c>
    </row>
    <row r="205" spans="1:16" x14ac:dyDescent="0.3">
      <c r="A205" s="22" t="s">
        <v>361</v>
      </c>
      <c r="B205" s="14" t="str">
        <f t="shared" si="38"/>
        <v>8</v>
      </c>
      <c r="C205" s="14" t="str">
        <f t="shared" si="39"/>
        <v>86</v>
      </c>
      <c r="D205" s="14" t="str">
        <f t="shared" si="40"/>
        <v>860</v>
      </c>
      <c r="E205" s="23" t="s">
        <v>362</v>
      </c>
      <c r="F205" s="24">
        <v>0</v>
      </c>
      <c r="G205" s="24">
        <v>0</v>
      </c>
      <c r="H205" s="24">
        <v>0</v>
      </c>
      <c r="I205" s="24">
        <v>736.23</v>
      </c>
      <c r="J205" s="18" t="str">
        <f t="shared" si="37"/>
        <v xml:space="preserve"> </v>
      </c>
      <c r="K205" s="24">
        <v>736.23</v>
      </c>
      <c r="L205" s="24">
        <v>0</v>
      </c>
      <c r="M205" s="24">
        <v>736.23</v>
      </c>
      <c r="N205" s="18">
        <f t="shared" si="28"/>
        <v>1</v>
      </c>
      <c r="O205" s="24">
        <v>0</v>
      </c>
      <c r="P205" s="19">
        <f t="shared" si="29"/>
        <v>736.23</v>
      </c>
    </row>
    <row r="206" spans="1:16" x14ac:dyDescent="0.3">
      <c r="A206" s="22" t="s">
        <v>390</v>
      </c>
      <c r="B206" s="14" t="str">
        <f t="shared" si="38"/>
        <v>8</v>
      </c>
      <c r="C206" s="14" t="str">
        <f t="shared" si="39"/>
        <v>87</v>
      </c>
      <c r="D206" s="14" t="str">
        <f t="shared" si="40"/>
        <v>870</v>
      </c>
      <c r="E206" s="23" t="s">
        <v>391</v>
      </c>
      <c r="F206" s="24">
        <v>0</v>
      </c>
      <c r="G206" s="24">
        <v>41096184.850000001</v>
      </c>
      <c r="H206" s="24">
        <v>41096184.850000001</v>
      </c>
      <c r="I206" s="24">
        <v>0</v>
      </c>
      <c r="J206" s="18">
        <f t="shared" si="37"/>
        <v>0</v>
      </c>
      <c r="K206" s="24">
        <v>0</v>
      </c>
      <c r="L206" s="24">
        <v>0</v>
      </c>
      <c r="M206" s="24">
        <v>0</v>
      </c>
      <c r="N206" s="18" t="str">
        <f t="shared" si="28"/>
        <v xml:space="preserve"> </v>
      </c>
      <c r="O206" s="24">
        <v>0</v>
      </c>
      <c r="P206" s="19">
        <f t="shared" si="29"/>
        <v>-41096184.850000001</v>
      </c>
    </row>
    <row r="207" spans="1:16" s="17" customFormat="1" x14ac:dyDescent="0.3">
      <c r="A207" s="22" t="s">
        <v>392</v>
      </c>
      <c r="B207" s="14" t="str">
        <f t="shared" si="38"/>
        <v>8</v>
      </c>
      <c r="C207" s="14" t="str">
        <f t="shared" si="39"/>
        <v>87</v>
      </c>
      <c r="D207" s="14" t="str">
        <f t="shared" si="40"/>
        <v>870</v>
      </c>
      <c r="E207" s="23" t="s">
        <v>393</v>
      </c>
      <c r="F207" s="24">
        <v>0</v>
      </c>
      <c r="G207" s="24">
        <v>2161195.83</v>
      </c>
      <c r="H207" s="24">
        <v>2161195.83</v>
      </c>
      <c r="I207" s="24">
        <v>0</v>
      </c>
      <c r="J207" s="18">
        <f t="shared" si="37"/>
        <v>0</v>
      </c>
      <c r="K207" s="24">
        <v>0</v>
      </c>
      <c r="L207" s="24">
        <v>0</v>
      </c>
      <c r="M207" s="24">
        <v>0</v>
      </c>
      <c r="N207" s="18" t="str">
        <f t="shared" si="28"/>
        <v xml:space="preserve"> </v>
      </c>
      <c r="O207" s="24">
        <v>0</v>
      </c>
      <c r="P207" s="19">
        <f t="shared" si="29"/>
        <v>-2161195.83</v>
      </c>
    </row>
    <row r="208" spans="1:16" x14ac:dyDescent="0.3">
      <c r="A208" s="22" t="s">
        <v>223</v>
      </c>
      <c r="B208" s="14" t="str">
        <f t="shared" si="38"/>
        <v>9</v>
      </c>
      <c r="C208" s="14" t="str">
        <f t="shared" si="39"/>
        <v>91</v>
      </c>
      <c r="D208" s="14" t="str">
        <f t="shared" si="40"/>
        <v>913</v>
      </c>
      <c r="E208" s="23" t="s">
        <v>224</v>
      </c>
      <c r="F208" s="24">
        <v>20280000</v>
      </c>
      <c r="G208" s="24">
        <v>0</v>
      </c>
      <c r="H208" s="24">
        <v>20280000</v>
      </c>
      <c r="I208" s="24">
        <v>0</v>
      </c>
      <c r="J208" s="18">
        <f t="shared" si="37"/>
        <v>0</v>
      </c>
      <c r="K208" s="24">
        <v>0</v>
      </c>
      <c r="L208" s="24">
        <v>0</v>
      </c>
      <c r="M208" s="24">
        <v>0</v>
      </c>
      <c r="N208" s="18" t="str">
        <f t="shared" si="28"/>
        <v xml:space="preserve"> </v>
      </c>
      <c r="O208" s="24">
        <v>0</v>
      </c>
      <c r="P208" s="19">
        <f t="shared" si="29"/>
        <v>-20280000</v>
      </c>
    </row>
    <row r="209" spans="1:16" s="17" customFormat="1" x14ac:dyDescent="0.3">
      <c r="A209" s="4"/>
      <c r="B209" s="4"/>
      <c r="C209" s="4"/>
      <c r="D209" s="4"/>
      <c r="E209" s="4" t="s">
        <v>212</v>
      </c>
      <c r="F209" s="20">
        <f>SUBTOTAL(9,F198:F208)</f>
        <v>21600000</v>
      </c>
      <c r="G209" s="20">
        <f>SUBTOTAL(9,G198:G208)</f>
        <v>43257380.68</v>
      </c>
      <c r="H209" s="20">
        <f>SUBTOTAL(9,H198:H208)</f>
        <v>64857380.68</v>
      </c>
      <c r="I209" s="20">
        <f>SUBTOTAL(9,I198:I208)</f>
        <v>494227.64999999997</v>
      </c>
      <c r="J209" s="21">
        <f t="shared" ref="J209" si="41">I209/H209</f>
        <v>7.6202221677509775E-3</v>
      </c>
      <c r="K209" s="20">
        <f>SUBTOTAL(9,K198:K208)</f>
        <v>454497.35999999993</v>
      </c>
      <c r="L209" s="20">
        <f>SUBTOTAL(9,L198:L208)</f>
        <v>0</v>
      </c>
      <c r="M209" s="20">
        <f>SUBTOTAL(9,M198:M208)</f>
        <v>454497.35999999993</v>
      </c>
      <c r="N209" s="21">
        <f t="shared" ref="N209" si="42">M209/I209</f>
        <v>0.91961135723588094</v>
      </c>
      <c r="O209" s="20">
        <f>SUBTOTAL(9,O198:O208)</f>
        <v>39730.289999999994</v>
      </c>
      <c r="P209" s="20">
        <f>SUBTOTAL(9,P198:P208)</f>
        <v>-64363153.030000001</v>
      </c>
    </row>
    <row r="211" spans="1:16" s="17" customFormat="1" x14ac:dyDescent="0.3">
      <c r="E211" s="17" t="s">
        <v>213</v>
      </c>
      <c r="F211" s="20">
        <f>F209+F196+F176</f>
        <v>285866990</v>
      </c>
      <c r="G211" s="20">
        <f>G209+G196+G176</f>
        <v>45726329.259999998</v>
      </c>
      <c r="H211" s="20">
        <f>H209+H196+H176</f>
        <v>331593319.25999999</v>
      </c>
      <c r="I211" s="20">
        <f>I209+I196+I176</f>
        <v>206160048.02000007</v>
      </c>
      <c r="J211" s="21">
        <f t="shared" ref="J211" si="43">I211/H211</f>
        <v>0.62172557782550331</v>
      </c>
      <c r="K211" s="20">
        <f>K209+K196+K176</f>
        <v>186290347.94000003</v>
      </c>
      <c r="L211" s="20">
        <f>L209+L196+L176</f>
        <v>2790259.8499999987</v>
      </c>
      <c r="M211" s="20">
        <f>M209+M196+M176</f>
        <v>183500088.09000003</v>
      </c>
      <c r="N211" s="21">
        <f t="shared" ref="N211" si="44">M211/I211</f>
        <v>0.89008559055146441</v>
      </c>
      <c r="O211" s="20">
        <f>O209+O196+O176</f>
        <v>22659959.93</v>
      </c>
      <c r="P211" s="20">
        <f>P209+P196+P176</f>
        <v>-125433271.24000004</v>
      </c>
    </row>
  </sheetData>
  <autoFilter ref="A5:P206"/>
  <printOptions horizontalCentered="1"/>
  <pageMargins left="0.19685039370078741" right="0.19685039370078741" top="0.39370078740157483" bottom="0.39370078740157483" header="0" footer="0"/>
  <pageSetup paperSize="9" scale="60" orientation="landscape" horizontalDpi="0" verticalDpi="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3º TRIMESTRE</vt:lpstr>
      <vt:lpstr>'EJECUCIÓN INGRESOS 3º TRIMESTRE'!Títulos_a_imprimir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2019-10-07T07:27:26Z</cp:lastPrinted>
  <dcterms:created xsi:type="dcterms:W3CDTF">2016-04-19T12:01:28Z</dcterms:created>
  <dcterms:modified xsi:type="dcterms:W3CDTF">2019-10-07T08:08:14Z</dcterms:modified>
</cp:coreProperties>
</file>