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Ejecución ingresos 30 diciembre" sheetId="1" r:id="rId1"/>
  </sheets>
  <calcPr calcId="125725"/>
</workbook>
</file>

<file path=xl/calcChain.xml><?xml version="1.0" encoding="utf-8"?>
<calcChain xmlns="http://schemas.openxmlformats.org/spreadsheetml/2006/main">
  <c r="K53" i="1" l="1"/>
  <c r="K54" i="1"/>
  <c r="K55" i="1"/>
  <c r="K56" i="1"/>
  <c r="K57" i="1"/>
  <c r="M52" i="1"/>
  <c r="M53" i="1"/>
  <c r="M54" i="1"/>
  <c r="M55" i="1"/>
  <c r="M56" i="1"/>
  <c r="M57" i="1"/>
  <c r="K52" i="1"/>
  <c r="G50" i="1"/>
  <c r="G51" i="1"/>
  <c r="G52" i="1"/>
  <c r="G53" i="1"/>
  <c r="G54" i="1"/>
  <c r="G55" i="1"/>
  <c r="G56" i="1"/>
  <c r="G57" i="1"/>
  <c r="M61" i="1" l="1"/>
  <c r="M62" i="1"/>
  <c r="M63" i="1"/>
  <c r="M64" i="1"/>
  <c r="K61" i="1"/>
  <c r="K62" i="1"/>
  <c r="K63" i="1"/>
  <c r="K64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58" i="1"/>
  <c r="E58" i="1"/>
  <c r="F58" i="1"/>
  <c r="C58" i="1"/>
  <c r="C65" i="1"/>
  <c r="D65" i="1"/>
  <c r="E65" i="1"/>
  <c r="F65" i="1"/>
  <c r="G7" i="1"/>
  <c r="G58" i="1" l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0" i="1" l="1"/>
  <c r="K60" i="1"/>
  <c r="M65" i="1" l="1"/>
  <c r="L65" i="1"/>
  <c r="I65" i="1"/>
  <c r="J65" i="1"/>
  <c r="K65" i="1" s="1"/>
  <c r="H65" i="1"/>
  <c r="L58" i="1" l="1"/>
  <c r="L67" i="1" s="1"/>
  <c r="I58" i="1"/>
  <c r="J58" i="1"/>
  <c r="H58" i="1"/>
  <c r="H67" i="1" s="1"/>
  <c r="C67" i="1"/>
  <c r="D67" i="1"/>
  <c r="E67" i="1"/>
  <c r="J67" i="1" l="1"/>
  <c r="K58" i="1"/>
  <c r="F67" i="1"/>
  <c r="G67" i="1" s="1"/>
  <c r="M7" i="1"/>
  <c r="M58" i="1" s="1"/>
  <c r="I67" i="1"/>
  <c r="M67" i="1" l="1"/>
  <c r="K67" i="1"/>
  <c r="G65" i="1"/>
</calcChain>
</file>

<file path=xl/sharedStrings.xml><?xml version="1.0" encoding="utf-8"?>
<sst xmlns="http://schemas.openxmlformats.org/spreadsheetml/2006/main" count="132" uniqueCount="132">
  <si>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</si>
  <si>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</si>
  <si>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</si>
  <si>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</si>
  <si>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</si>
  <si>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</si>
  <si>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</si>
  <si>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</si>
  <si>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</si>
  <si>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</si>
  <si>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</si>
  <si>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</si>
  <si>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</si>
  <si>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</si>
  <si>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</si>
  <si>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</si>
  <si>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</si>
  <si>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</si>
  <si>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</si>
  <si>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</si>
  <si>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34401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</si>
  <si>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</si>
  <si>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</si>
  <si>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</si>
  <si>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</si>
  <si>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</si>
  <si>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</si>
  <si>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</si>
  <si>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</si>
  <si>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</si>
  <si>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</si>
  <si>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</si>
  <si>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</si>
  <si>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</si>
  <si>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</si>
  <si>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</si>
  <si>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</si>
  <si>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</si>
  <si>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</si>
  <si>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</si>
  <si>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</si>
  <si>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</si>
  <si>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</si>
  <si>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</si>
  <si>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</si>
  <si>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</si>
  <si>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</si>
  <si>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</si>
  <si>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</si>
  <si>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</si>
  <si>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</si>
  <si>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</si>
  <si>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</si>
  <si>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</si>
  <si>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</si>
  <si>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</si>
  <si>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</si>
  <si>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</si>
  <si>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</si>
  <si>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</si>
  <si>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</si>
  <si>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</si>
  <si>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</si>
  <si>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</si>
  <si>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</si>
  <si>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</si>
  <si>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acreditaciones SEMINCI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</si>
  <si>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</si>
  <si>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</si>
  <si>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</si>
  <si>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</si>
  <si>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</si>
  <si>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</si>
  <si>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</si>
  <si>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</si>
  <si>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</si>
  <si>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</si>
  <si>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</si>
  <si>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</si>
  <si>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</si>
  <si>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</si>
  <si>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</si>
  <si>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</si>
  <si>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</si>
  <si>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</si>
  <si>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</si>
  <si>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</si>
  <si>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</si>
  <si>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</si>
  <si>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</si>
  <si>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</si>
  <si>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</si>
  <si>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</si>
  <si>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</si>
  <si>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</si>
  <si>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</si>
  <si>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</si>
  <si>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</si>
  <si>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</si>
  <si>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</si>
  <si>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</si>
  <si>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</si>
  <si>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</si>
  <si>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</si>
  <si>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</si>
  <si>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</si>
  <si>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</si>
  <si>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</si>
  <si>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</si>
  <si>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</si>
  <si>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</si>
  <si>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</si>
  <si>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</si>
  <si>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</si>
  <si>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</si>
  <si>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</si>
  <si>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</si>
  <si>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</si>
  <si>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</si>
  <si>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</si>
  <si>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</si>
  <si>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</si>
  <si>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</si>
  <si>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</si>
  <si>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</si>
  <si>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</si>
  <si>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</si>
  <si>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</si>
  <si>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</si>
  <si>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36006</t>
  </si>
  <si>
    <t>Venta de otros bienes MUSEO CASA COLON</t>
  </si>
  <si>
    <t>ESTADO DE EJECUCIÓN DE INGRESOS DE LA FUNDACIÓN MUNICIPAL DE CULTURA - 31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</si>
</sst>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0" fontId="5" fillId="0" borderId="0" xfId="0" applyNumberFormat="1" applyFont="1" applyFill="1" applyBorder="1" applyAlignment="1" applyProtection="1">
      <alignment horizontal="center"/>
    </xf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1"/>
    <cellStyle name="Normal" xfId="0" builtinId="0"/>
    <cellStyle name="Normal_Ejecución ingresos 1º TRIMESTRE" xfId="3"/>
    <cellStyle name="Normal_Ejecución ingresos 30 diciembre_1" xfId="4"/>
    <cellStyle name="Normal_Ejecución ingresos 30 diciembre_2" xfId="5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Layout" zoomScaleNormal="100" workbookViewId="0">
      <selection sqref="A1:M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796875" style="1" bestFit="1" customWidth="1"/>
    <col min="4" max="4" width="12.3984375" style="1" customWidth="1"/>
    <col min="5" max="5" width="12.5" style="1" bestFit="1" customWidth="1"/>
    <col min="6" max="6" width="12.3984375" style="1" bestFit="1" customWidth="1"/>
    <col min="7" max="7" width="11.5" style="1" bestFit="1" customWidth="1"/>
    <col min="8" max="8" width="12.3984375" style="1" bestFit="1" customWidth="1"/>
    <col min="9" max="9" width="11.5" style="1" bestFit="1" customWidth="1"/>
    <col min="10" max="10" width="12.3984375" style="1" bestFit="1" customWidth="1"/>
    <col min="11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2020</v>
      </c>
      <c r="K3" s="3"/>
    </row>
    <row r="4" spans="1:13" x14ac:dyDescent="0.3">
      <c r="A4" s="5" t="s">
        <v>14</v>
      </c>
      <c r="B4" s="6"/>
      <c r="C4" s="17">
        <v>44196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20" t="s">
        <v>19</v>
      </c>
      <c r="B7" s="21" t="s">
        <v>65</v>
      </c>
      <c r="C7" s="22">
        <v>1700000</v>
      </c>
      <c r="D7" s="22">
        <v>0</v>
      </c>
      <c r="E7" s="22">
        <v>1700000</v>
      </c>
      <c r="F7" s="22">
        <v>44632.14</v>
      </c>
      <c r="G7" s="7">
        <f>IF(C7=0," ",F7/C7)</f>
        <v>2.6254199999999998E-2</v>
      </c>
      <c r="H7" s="22">
        <v>54069.120000000003</v>
      </c>
      <c r="I7" s="22">
        <v>11262.98</v>
      </c>
      <c r="J7" s="22">
        <v>42806.14</v>
      </c>
      <c r="K7" s="7">
        <f>IF(F7=0," ",J7/F7)</f>
        <v>0.95908777844844539</v>
      </c>
      <c r="L7" s="22">
        <v>1826</v>
      </c>
      <c r="M7" s="8">
        <f>F7-E7</f>
        <v>-1655367.86</v>
      </c>
    </row>
    <row r="8" spans="1:13" x14ac:dyDescent="0.3">
      <c r="A8" s="20" t="s">
        <v>20</v>
      </c>
      <c r="B8" s="21" t="s">
        <v>66</v>
      </c>
      <c r="C8" s="22">
        <v>1500</v>
      </c>
      <c r="D8" s="22">
        <v>0</v>
      </c>
      <c r="E8" s="22">
        <v>1500</v>
      </c>
      <c r="F8" s="22">
        <v>0</v>
      </c>
      <c r="G8" s="7">
        <f t="shared" ref="G8:G57" si="0">IF(C8=0," ",F8/C8)</f>
        <v>0</v>
      </c>
      <c r="H8" s="22">
        <v>0</v>
      </c>
      <c r="I8" s="22">
        <v>0</v>
      </c>
      <c r="J8" s="22">
        <v>0</v>
      </c>
      <c r="K8" s="7" t="str">
        <f t="shared" ref="K8:K57" si="1">IF(F8=0," ",J8/F8)</f>
        <v xml:space="preserve"> </v>
      </c>
      <c r="L8" s="22">
        <v>0</v>
      </c>
      <c r="M8" s="8">
        <f t="shared" ref="M8:M57" si="2">F8-E8</f>
        <v>-1500</v>
      </c>
    </row>
    <row r="9" spans="1:13" x14ac:dyDescent="0.3">
      <c r="A9" s="20" t="s">
        <v>57</v>
      </c>
      <c r="B9" s="21" t="s">
        <v>58</v>
      </c>
      <c r="C9" s="22">
        <v>0</v>
      </c>
      <c r="D9" s="22">
        <v>0</v>
      </c>
      <c r="E9" s="22">
        <v>0</v>
      </c>
      <c r="F9" s="22">
        <v>122417.02</v>
      </c>
      <c r="G9" s="7" t="str">
        <f t="shared" si="0"/>
        <v xml:space="preserve"> </v>
      </c>
      <c r="H9" s="22">
        <v>365672.69</v>
      </c>
      <c r="I9" s="22">
        <v>243551.37</v>
      </c>
      <c r="J9" s="22">
        <v>122121.32</v>
      </c>
      <c r="K9" s="7">
        <f t="shared" si="1"/>
        <v>0.99758448620951568</v>
      </c>
      <c r="L9" s="22">
        <v>295.7</v>
      </c>
      <c r="M9" s="8">
        <f t="shared" si="2"/>
        <v>122417.02</v>
      </c>
    </row>
    <row r="10" spans="1:13" x14ac:dyDescent="0.3">
      <c r="A10" s="20" t="s">
        <v>59</v>
      </c>
      <c r="B10" s="21" t="s">
        <v>67</v>
      </c>
      <c r="C10" s="22">
        <v>0</v>
      </c>
      <c r="D10" s="22">
        <v>0</v>
      </c>
      <c r="E10" s="22">
        <v>0</v>
      </c>
      <c r="F10" s="22">
        <v>28815</v>
      </c>
      <c r="G10" s="7" t="str">
        <f t="shared" si="0"/>
        <v xml:space="preserve"> </v>
      </c>
      <c r="H10" s="22">
        <v>28815</v>
      </c>
      <c r="I10" s="22">
        <v>0</v>
      </c>
      <c r="J10" s="22">
        <v>28815</v>
      </c>
      <c r="K10" s="7">
        <f t="shared" si="1"/>
        <v>1</v>
      </c>
      <c r="L10" s="22">
        <v>0</v>
      </c>
      <c r="M10" s="8">
        <f t="shared" si="2"/>
        <v>28815</v>
      </c>
    </row>
    <row r="11" spans="1:13" x14ac:dyDescent="0.3">
      <c r="A11" s="20" t="s">
        <v>68</v>
      </c>
      <c r="B11" s="21" t="s">
        <v>69</v>
      </c>
      <c r="C11" s="22">
        <v>0</v>
      </c>
      <c r="D11" s="22">
        <v>0</v>
      </c>
      <c r="E11" s="22">
        <v>0</v>
      </c>
      <c r="F11" s="22">
        <v>27602.5</v>
      </c>
      <c r="G11" s="7" t="str">
        <f t="shared" si="0"/>
        <v xml:space="preserve"> </v>
      </c>
      <c r="H11" s="22">
        <v>27602.5</v>
      </c>
      <c r="I11" s="22">
        <v>0</v>
      </c>
      <c r="J11" s="22">
        <v>27602.5</v>
      </c>
      <c r="K11" s="7">
        <f t="shared" si="1"/>
        <v>1</v>
      </c>
      <c r="L11" s="22">
        <v>0</v>
      </c>
      <c r="M11" s="8">
        <f t="shared" si="2"/>
        <v>27602.5</v>
      </c>
    </row>
    <row r="12" spans="1:13" x14ac:dyDescent="0.3">
      <c r="A12" s="20" t="s">
        <v>70</v>
      </c>
      <c r="B12" s="21" t="s">
        <v>71</v>
      </c>
      <c r="C12" s="22">
        <v>0</v>
      </c>
      <c r="D12" s="22">
        <v>0</v>
      </c>
      <c r="E12" s="22">
        <v>0</v>
      </c>
      <c r="F12" s="22">
        <v>31225</v>
      </c>
      <c r="G12" s="7" t="str">
        <f t="shared" si="0"/>
        <v xml:space="preserve"> </v>
      </c>
      <c r="H12" s="22">
        <v>31144</v>
      </c>
      <c r="I12" s="22">
        <v>0</v>
      </c>
      <c r="J12" s="22">
        <v>31144</v>
      </c>
      <c r="K12" s="7">
        <f t="shared" si="1"/>
        <v>0.99740592473979184</v>
      </c>
      <c r="L12" s="22">
        <v>81</v>
      </c>
      <c r="M12" s="8">
        <f t="shared" si="2"/>
        <v>31225</v>
      </c>
    </row>
    <row r="13" spans="1:13" x14ac:dyDescent="0.3">
      <c r="A13" s="20" t="s">
        <v>72</v>
      </c>
      <c r="B13" s="21" t="s">
        <v>73</v>
      </c>
      <c r="C13" s="22">
        <v>0</v>
      </c>
      <c r="D13" s="22">
        <v>0</v>
      </c>
      <c r="E13" s="22">
        <v>0</v>
      </c>
      <c r="F13" s="22">
        <v>0</v>
      </c>
      <c r="G13" s="7" t="str">
        <f t="shared" si="0"/>
        <v xml:space="preserve"> </v>
      </c>
      <c r="H13" s="22">
        <v>0</v>
      </c>
      <c r="I13" s="22">
        <v>0</v>
      </c>
      <c r="J13" s="22">
        <v>0</v>
      </c>
      <c r="K13" s="7" t="str">
        <f t="shared" si="1"/>
        <v xml:space="preserve"> </v>
      </c>
      <c r="L13" s="22">
        <v>0</v>
      </c>
      <c r="M13" s="8">
        <f t="shared" si="2"/>
        <v>0</v>
      </c>
    </row>
    <row r="14" spans="1:13" x14ac:dyDescent="0.3">
      <c r="A14" s="20" t="s">
        <v>74</v>
      </c>
      <c r="B14" s="21" t="s">
        <v>75</v>
      </c>
      <c r="C14" s="22">
        <v>0</v>
      </c>
      <c r="D14" s="22">
        <v>0</v>
      </c>
      <c r="E14" s="22">
        <v>0</v>
      </c>
      <c r="F14" s="22">
        <v>4521.5</v>
      </c>
      <c r="G14" s="7" t="str">
        <f t="shared" si="0"/>
        <v xml:space="preserve"> </v>
      </c>
      <c r="H14" s="22">
        <v>4447.5</v>
      </c>
      <c r="I14" s="22">
        <v>0</v>
      </c>
      <c r="J14" s="22">
        <v>4447.5</v>
      </c>
      <c r="K14" s="7">
        <f t="shared" si="1"/>
        <v>0.98363374986177154</v>
      </c>
      <c r="L14" s="22">
        <v>74</v>
      </c>
      <c r="M14" s="8">
        <f t="shared" si="2"/>
        <v>4521.5</v>
      </c>
    </row>
    <row r="15" spans="1:13" x14ac:dyDescent="0.3">
      <c r="A15" s="20" t="s">
        <v>76</v>
      </c>
      <c r="B15" s="21" t="s">
        <v>77</v>
      </c>
      <c r="C15" s="22">
        <v>0</v>
      </c>
      <c r="D15" s="22">
        <v>0</v>
      </c>
      <c r="E15" s="22">
        <v>0</v>
      </c>
      <c r="F15" s="22">
        <v>0</v>
      </c>
      <c r="G15" s="7" t="str">
        <f t="shared" si="0"/>
        <v xml:space="preserve"> </v>
      </c>
      <c r="H15" s="22">
        <v>0</v>
      </c>
      <c r="I15" s="22">
        <v>0</v>
      </c>
      <c r="J15" s="22">
        <v>0</v>
      </c>
      <c r="K15" s="7" t="str">
        <f t="shared" si="1"/>
        <v xml:space="preserve"> </v>
      </c>
      <c r="L15" s="22">
        <v>0</v>
      </c>
      <c r="M15" s="8">
        <f t="shared" si="2"/>
        <v>0</v>
      </c>
    </row>
    <row r="16" spans="1:13" x14ac:dyDescent="0.3">
      <c r="A16" s="20" t="s">
        <v>21</v>
      </c>
      <c r="B16" s="21" t="s">
        <v>78</v>
      </c>
      <c r="C16" s="22">
        <v>3500</v>
      </c>
      <c r="D16" s="22">
        <v>0</v>
      </c>
      <c r="E16" s="22">
        <v>3500</v>
      </c>
      <c r="F16" s="22">
        <v>629.20000000000005</v>
      </c>
      <c r="G16" s="7">
        <f t="shared" si="0"/>
        <v>0.17977142857142858</v>
      </c>
      <c r="H16" s="22">
        <v>629.20000000000005</v>
      </c>
      <c r="I16" s="22">
        <v>0</v>
      </c>
      <c r="J16" s="22">
        <v>629.20000000000005</v>
      </c>
      <c r="K16" s="7">
        <f t="shared" si="1"/>
        <v>1</v>
      </c>
      <c r="L16" s="22">
        <v>0</v>
      </c>
      <c r="M16" s="8">
        <f t="shared" si="2"/>
        <v>-2870.8</v>
      </c>
    </row>
    <row r="17" spans="1:13" x14ac:dyDescent="0.3">
      <c r="A17" s="20" t="s">
        <v>79</v>
      </c>
      <c r="B17" s="21" t="s">
        <v>80</v>
      </c>
      <c r="C17" s="22">
        <v>0</v>
      </c>
      <c r="D17" s="22">
        <v>0</v>
      </c>
      <c r="E17" s="22">
        <v>0</v>
      </c>
      <c r="F17" s="22">
        <v>0</v>
      </c>
      <c r="G17" s="7" t="str">
        <f t="shared" si="0"/>
        <v xml:space="preserve"> </v>
      </c>
      <c r="H17" s="22">
        <v>0</v>
      </c>
      <c r="I17" s="22">
        <v>0</v>
      </c>
      <c r="J17" s="22">
        <v>0</v>
      </c>
      <c r="K17" s="7" t="str">
        <f t="shared" si="1"/>
        <v xml:space="preserve"> </v>
      </c>
      <c r="L17" s="22">
        <v>0</v>
      </c>
      <c r="M17" s="8">
        <f t="shared" si="2"/>
        <v>0</v>
      </c>
    </row>
    <row r="18" spans="1:13" x14ac:dyDescent="0.3">
      <c r="A18" s="20" t="s">
        <v>81</v>
      </c>
      <c r="B18" s="21" t="s">
        <v>82</v>
      </c>
      <c r="C18" s="22">
        <v>0</v>
      </c>
      <c r="D18" s="22">
        <v>0</v>
      </c>
      <c r="E18" s="22">
        <v>0</v>
      </c>
      <c r="F18" s="22">
        <v>862.81</v>
      </c>
      <c r="G18" s="7" t="str">
        <f t="shared" si="0"/>
        <v xml:space="preserve"> </v>
      </c>
      <c r="H18" s="22">
        <v>1038.02</v>
      </c>
      <c r="I18" s="22">
        <v>175.21</v>
      </c>
      <c r="J18" s="22">
        <v>862.81</v>
      </c>
      <c r="K18" s="7">
        <f t="shared" si="1"/>
        <v>1</v>
      </c>
      <c r="L18" s="22">
        <v>0</v>
      </c>
      <c r="M18" s="8">
        <f t="shared" si="2"/>
        <v>862.81</v>
      </c>
    </row>
    <row r="19" spans="1:13" x14ac:dyDescent="0.3">
      <c r="A19" s="20" t="s">
        <v>83</v>
      </c>
      <c r="B19" s="21" t="s">
        <v>84</v>
      </c>
      <c r="C19" s="22">
        <v>0</v>
      </c>
      <c r="D19" s="22">
        <v>0</v>
      </c>
      <c r="E19" s="22">
        <v>0</v>
      </c>
      <c r="F19" s="22">
        <v>2540.17</v>
      </c>
      <c r="G19" s="7" t="str">
        <f t="shared" si="0"/>
        <v xml:space="preserve"> </v>
      </c>
      <c r="H19" s="22">
        <v>2540.17</v>
      </c>
      <c r="I19" s="22">
        <v>0</v>
      </c>
      <c r="J19" s="22">
        <v>2540.17</v>
      </c>
      <c r="K19" s="7">
        <f t="shared" si="1"/>
        <v>1</v>
      </c>
      <c r="L19" s="22">
        <v>0</v>
      </c>
      <c r="M19" s="8">
        <f t="shared" si="2"/>
        <v>2540.17</v>
      </c>
    </row>
    <row r="20" spans="1:13" x14ac:dyDescent="0.3">
      <c r="A20" s="20" t="s">
        <v>22</v>
      </c>
      <c r="B20" s="21" t="s">
        <v>85</v>
      </c>
      <c r="C20" s="22">
        <v>6000</v>
      </c>
      <c r="D20" s="22">
        <v>0</v>
      </c>
      <c r="E20" s="22">
        <v>6000</v>
      </c>
      <c r="F20" s="22">
        <v>3216.01</v>
      </c>
      <c r="G20" s="7">
        <f t="shared" si="0"/>
        <v>0.53600166666666671</v>
      </c>
      <c r="H20" s="22">
        <v>3216.01</v>
      </c>
      <c r="I20" s="22">
        <v>0</v>
      </c>
      <c r="J20" s="22">
        <v>3216.01</v>
      </c>
      <c r="K20" s="7">
        <f t="shared" si="1"/>
        <v>1</v>
      </c>
      <c r="L20" s="22">
        <v>0</v>
      </c>
      <c r="M20" s="8">
        <f t="shared" si="2"/>
        <v>-2783.99</v>
      </c>
    </row>
    <row r="21" spans="1:13" x14ac:dyDescent="0.3">
      <c r="A21" s="20" t="s">
        <v>23</v>
      </c>
      <c r="B21" s="21" t="s">
        <v>86</v>
      </c>
      <c r="C21" s="22">
        <v>21000</v>
      </c>
      <c r="D21" s="22">
        <v>0</v>
      </c>
      <c r="E21" s="22">
        <v>21000</v>
      </c>
      <c r="F21" s="22">
        <v>2458.69</v>
      </c>
      <c r="G21" s="7">
        <f t="shared" si="0"/>
        <v>0.11708047619047619</v>
      </c>
      <c r="H21" s="22">
        <v>2458.69</v>
      </c>
      <c r="I21" s="22">
        <v>0</v>
      </c>
      <c r="J21" s="22">
        <v>2458.69</v>
      </c>
      <c r="K21" s="7">
        <f t="shared" si="1"/>
        <v>1</v>
      </c>
      <c r="L21" s="22">
        <v>0</v>
      </c>
      <c r="M21" s="8">
        <f t="shared" si="2"/>
        <v>-18541.310000000001</v>
      </c>
    </row>
    <row r="22" spans="1:13" x14ac:dyDescent="0.3">
      <c r="A22" s="20" t="s">
        <v>87</v>
      </c>
      <c r="B22" s="21" t="s">
        <v>88</v>
      </c>
      <c r="C22" s="22">
        <v>0</v>
      </c>
      <c r="D22" s="22">
        <v>0</v>
      </c>
      <c r="E22" s="22">
        <v>0</v>
      </c>
      <c r="F22" s="22">
        <v>0</v>
      </c>
      <c r="G22" s="7" t="str">
        <f t="shared" si="0"/>
        <v xml:space="preserve"> </v>
      </c>
      <c r="H22" s="22">
        <v>0</v>
      </c>
      <c r="I22" s="22">
        <v>0</v>
      </c>
      <c r="J22" s="22">
        <v>0</v>
      </c>
      <c r="K22" s="7" t="str">
        <f t="shared" si="1"/>
        <v xml:space="preserve"> </v>
      </c>
      <c r="L22" s="22">
        <v>0</v>
      </c>
      <c r="M22" s="8">
        <f t="shared" si="2"/>
        <v>0</v>
      </c>
    </row>
    <row r="23" spans="1:13" x14ac:dyDescent="0.3">
      <c r="A23" s="20" t="s">
        <v>89</v>
      </c>
      <c r="B23" s="21" t="s">
        <v>90</v>
      </c>
      <c r="C23" s="22">
        <v>0</v>
      </c>
      <c r="D23" s="22">
        <v>0</v>
      </c>
      <c r="E23" s="22">
        <v>0</v>
      </c>
      <c r="F23" s="22">
        <v>194.3</v>
      </c>
      <c r="G23" s="7" t="str">
        <f t="shared" si="0"/>
        <v xml:space="preserve"> </v>
      </c>
      <c r="H23" s="22">
        <v>194.3</v>
      </c>
      <c r="I23" s="22">
        <v>0</v>
      </c>
      <c r="J23" s="22">
        <v>194.3</v>
      </c>
      <c r="K23" s="7">
        <f t="shared" si="1"/>
        <v>1</v>
      </c>
      <c r="L23" s="22">
        <v>0</v>
      </c>
      <c r="M23" s="8">
        <f t="shared" si="2"/>
        <v>194.3</v>
      </c>
    </row>
    <row r="24" spans="1:13" x14ac:dyDescent="0.3">
      <c r="A24" s="20" t="s">
        <v>91</v>
      </c>
      <c r="B24" s="21" t="s">
        <v>92</v>
      </c>
      <c r="C24" s="22">
        <v>0</v>
      </c>
      <c r="D24" s="22">
        <v>0</v>
      </c>
      <c r="E24" s="22">
        <v>0</v>
      </c>
      <c r="F24" s="22">
        <v>4285.66</v>
      </c>
      <c r="G24" s="7" t="str">
        <f t="shared" si="0"/>
        <v xml:space="preserve"> </v>
      </c>
      <c r="H24" s="22">
        <v>4285.66</v>
      </c>
      <c r="I24" s="22">
        <v>0</v>
      </c>
      <c r="J24" s="22">
        <v>4285.66</v>
      </c>
      <c r="K24" s="7">
        <f t="shared" si="1"/>
        <v>1</v>
      </c>
      <c r="L24" s="22">
        <v>0</v>
      </c>
      <c r="M24" s="8">
        <f t="shared" si="2"/>
        <v>4285.66</v>
      </c>
    </row>
    <row r="25" spans="1:13" x14ac:dyDescent="0.3">
      <c r="A25" s="20" t="s">
        <v>93</v>
      </c>
      <c r="B25" s="21" t="s">
        <v>94</v>
      </c>
      <c r="C25" s="22">
        <v>0</v>
      </c>
      <c r="D25" s="22">
        <v>0</v>
      </c>
      <c r="E25" s="22">
        <v>0</v>
      </c>
      <c r="F25" s="22">
        <v>1348.37</v>
      </c>
      <c r="G25" s="7" t="str">
        <f t="shared" si="0"/>
        <v xml:space="preserve"> </v>
      </c>
      <c r="H25" s="22">
        <v>1348.37</v>
      </c>
      <c r="I25" s="22">
        <v>0</v>
      </c>
      <c r="J25" s="22">
        <v>1348.37</v>
      </c>
      <c r="K25" s="7">
        <f t="shared" si="1"/>
        <v>1</v>
      </c>
      <c r="L25" s="22">
        <v>0</v>
      </c>
      <c r="M25" s="8">
        <f t="shared" si="2"/>
        <v>1348.37</v>
      </c>
    </row>
    <row r="26" spans="1:13" x14ac:dyDescent="0.3">
      <c r="A26" s="20" t="s">
        <v>129</v>
      </c>
      <c r="B26" s="21" t="s">
        <v>130</v>
      </c>
      <c r="C26" s="22">
        <v>0</v>
      </c>
      <c r="D26" s="22">
        <v>0</v>
      </c>
      <c r="E26" s="22">
        <v>0</v>
      </c>
      <c r="F26" s="22">
        <v>21.9</v>
      </c>
      <c r="G26" s="7" t="str">
        <f t="shared" si="0"/>
        <v xml:space="preserve"> </v>
      </c>
      <c r="H26" s="22">
        <v>21.9</v>
      </c>
      <c r="I26" s="22">
        <v>0</v>
      </c>
      <c r="J26" s="22">
        <v>21.9</v>
      </c>
      <c r="K26" s="7">
        <f t="shared" si="1"/>
        <v>1</v>
      </c>
      <c r="L26" s="22">
        <v>0</v>
      </c>
      <c r="M26" s="8">
        <f t="shared" si="2"/>
        <v>21.9</v>
      </c>
    </row>
    <row r="27" spans="1:13" x14ac:dyDescent="0.3">
      <c r="A27" s="20" t="s">
        <v>24</v>
      </c>
      <c r="B27" s="21" t="s">
        <v>25</v>
      </c>
      <c r="C27" s="22">
        <v>0</v>
      </c>
      <c r="D27" s="22">
        <v>0</v>
      </c>
      <c r="E27" s="22">
        <v>0</v>
      </c>
      <c r="F27" s="22">
        <v>24464.51</v>
      </c>
      <c r="G27" s="7" t="str">
        <f t="shared" si="0"/>
        <v xml:space="preserve"> </v>
      </c>
      <c r="H27" s="22">
        <v>24464.51</v>
      </c>
      <c r="I27" s="22">
        <v>0</v>
      </c>
      <c r="J27" s="22">
        <v>24464.51</v>
      </c>
      <c r="K27" s="7">
        <f t="shared" si="1"/>
        <v>1</v>
      </c>
      <c r="L27" s="22">
        <v>0</v>
      </c>
      <c r="M27" s="8">
        <f t="shared" si="2"/>
        <v>24464.51</v>
      </c>
    </row>
    <row r="28" spans="1:13" x14ac:dyDescent="0.3">
      <c r="A28" s="20" t="s">
        <v>26</v>
      </c>
      <c r="B28" s="21" t="s">
        <v>27</v>
      </c>
      <c r="C28" s="22">
        <v>40000</v>
      </c>
      <c r="D28" s="22">
        <v>0</v>
      </c>
      <c r="E28" s="22">
        <v>40000</v>
      </c>
      <c r="F28" s="22">
        <v>37193.79</v>
      </c>
      <c r="G28" s="7">
        <f t="shared" si="0"/>
        <v>0.92984475</v>
      </c>
      <c r="H28" s="22">
        <v>37193.79</v>
      </c>
      <c r="I28" s="22">
        <v>0</v>
      </c>
      <c r="J28" s="22">
        <v>37193.79</v>
      </c>
      <c r="K28" s="7">
        <f t="shared" si="1"/>
        <v>1</v>
      </c>
      <c r="L28" s="22">
        <v>0</v>
      </c>
      <c r="M28" s="8">
        <f t="shared" si="2"/>
        <v>-2806.2099999999991</v>
      </c>
    </row>
    <row r="29" spans="1:13" x14ac:dyDescent="0.3">
      <c r="A29" s="20" t="s">
        <v>28</v>
      </c>
      <c r="B29" s="21" t="s">
        <v>29</v>
      </c>
      <c r="C29" s="22">
        <v>1015</v>
      </c>
      <c r="D29" s="22">
        <v>0</v>
      </c>
      <c r="E29" s="22">
        <v>1015</v>
      </c>
      <c r="F29" s="22">
        <v>0</v>
      </c>
      <c r="G29" s="7">
        <f t="shared" si="0"/>
        <v>0</v>
      </c>
      <c r="H29" s="22">
        <v>0</v>
      </c>
      <c r="I29" s="22">
        <v>0</v>
      </c>
      <c r="J29" s="22">
        <v>0</v>
      </c>
      <c r="K29" s="7" t="str">
        <f t="shared" si="1"/>
        <v xml:space="preserve"> </v>
      </c>
      <c r="L29" s="22">
        <v>0</v>
      </c>
      <c r="M29" s="8">
        <f t="shared" si="2"/>
        <v>-1015</v>
      </c>
    </row>
    <row r="30" spans="1:13" x14ac:dyDescent="0.3">
      <c r="A30" s="20" t="s">
        <v>30</v>
      </c>
      <c r="B30" s="21" t="s">
        <v>31</v>
      </c>
      <c r="C30" s="22">
        <v>13068589</v>
      </c>
      <c r="D30" s="22">
        <v>517000</v>
      </c>
      <c r="E30" s="22">
        <v>13585589</v>
      </c>
      <c r="F30" s="22">
        <v>13585589</v>
      </c>
      <c r="G30" s="7">
        <f t="shared" si="0"/>
        <v>1.0395605064938533</v>
      </c>
      <c r="H30" s="22">
        <v>13318589</v>
      </c>
      <c r="I30" s="22">
        <v>0</v>
      </c>
      <c r="J30" s="22">
        <v>13318589</v>
      </c>
      <c r="K30" s="7">
        <f t="shared" si="1"/>
        <v>0.98034682191548705</v>
      </c>
      <c r="L30" s="22">
        <v>267000</v>
      </c>
      <c r="M30" s="8">
        <f t="shared" si="2"/>
        <v>0</v>
      </c>
    </row>
    <row r="31" spans="1:13" x14ac:dyDescent="0.3">
      <c r="A31" s="20" t="s">
        <v>32</v>
      </c>
      <c r="B31" s="21" t="s">
        <v>33</v>
      </c>
      <c r="C31" s="22">
        <v>250000</v>
      </c>
      <c r="D31" s="22">
        <v>0</v>
      </c>
      <c r="E31" s="22">
        <v>250000</v>
      </c>
      <c r="F31" s="22">
        <v>193560</v>
      </c>
      <c r="G31" s="7">
        <f t="shared" si="0"/>
        <v>0.77424000000000004</v>
      </c>
      <c r="H31" s="22">
        <v>193560</v>
      </c>
      <c r="I31" s="22">
        <v>0</v>
      </c>
      <c r="J31" s="22">
        <v>193560</v>
      </c>
      <c r="K31" s="7">
        <f t="shared" si="1"/>
        <v>1</v>
      </c>
      <c r="L31" s="22">
        <v>0</v>
      </c>
      <c r="M31" s="8">
        <f t="shared" si="2"/>
        <v>-56440</v>
      </c>
    </row>
    <row r="32" spans="1:13" x14ac:dyDescent="0.3">
      <c r="A32" s="20" t="s">
        <v>34</v>
      </c>
      <c r="B32" s="21" t="s">
        <v>35</v>
      </c>
      <c r="C32" s="22">
        <v>289000</v>
      </c>
      <c r="D32" s="22">
        <v>0</v>
      </c>
      <c r="E32" s="22">
        <v>289000</v>
      </c>
      <c r="F32" s="22">
        <v>250000</v>
      </c>
      <c r="G32" s="7">
        <f t="shared" si="0"/>
        <v>0.86505190311418689</v>
      </c>
      <c r="H32" s="22">
        <v>250000</v>
      </c>
      <c r="I32" s="22">
        <v>0</v>
      </c>
      <c r="J32" s="22">
        <v>250000</v>
      </c>
      <c r="K32" s="7">
        <f t="shared" si="1"/>
        <v>1</v>
      </c>
      <c r="L32" s="22">
        <v>0</v>
      </c>
      <c r="M32" s="8">
        <f t="shared" si="2"/>
        <v>-39000</v>
      </c>
    </row>
    <row r="33" spans="1:13" x14ac:dyDescent="0.3">
      <c r="A33" s="20" t="s">
        <v>36</v>
      </c>
      <c r="B33" s="21" t="s">
        <v>37</v>
      </c>
      <c r="C33" s="22">
        <v>68000</v>
      </c>
      <c r="D33" s="22">
        <v>0</v>
      </c>
      <c r="E33" s="22">
        <v>68000</v>
      </c>
      <c r="F33" s="22">
        <v>66804</v>
      </c>
      <c r="G33" s="7">
        <f t="shared" si="0"/>
        <v>0.98241176470588232</v>
      </c>
      <c r="H33" s="22">
        <v>21804</v>
      </c>
      <c r="I33" s="22">
        <v>0</v>
      </c>
      <c r="J33" s="22">
        <v>21804</v>
      </c>
      <c r="K33" s="7">
        <f t="shared" si="1"/>
        <v>0.32638764145859528</v>
      </c>
      <c r="L33" s="22">
        <v>45000</v>
      </c>
      <c r="M33" s="8">
        <f t="shared" si="2"/>
        <v>-1196</v>
      </c>
    </row>
    <row r="34" spans="1:13" x14ac:dyDescent="0.3">
      <c r="A34" s="20" t="s">
        <v>38</v>
      </c>
      <c r="B34" s="21" t="s">
        <v>95</v>
      </c>
      <c r="C34" s="22">
        <v>400000</v>
      </c>
      <c r="D34" s="22">
        <v>0</v>
      </c>
      <c r="E34" s="22">
        <v>400000</v>
      </c>
      <c r="F34" s="22">
        <v>0</v>
      </c>
      <c r="G34" s="7">
        <f t="shared" si="0"/>
        <v>0</v>
      </c>
      <c r="H34" s="22">
        <v>0</v>
      </c>
      <c r="I34" s="22">
        <v>0</v>
      </c>
      <c r="J34" s="22">
        <v>0</v>
      </c>
      <c r="K34" s="7" t="str">
        <f t="shared" si="1"/>
        <v xml:space="preserve"> </v>
      </c>
      <c r="L34" s="22">
        <v>0</v>
      </c>
      <c r="M34" s="8">
        <f t="shared" si="2"/>
        <v>-400000</v>
      </c>
    </row>
    <row r="35" spans="1:13" x14ac:dyDescent="0.3">
      <c r="A35" s="20" t="s">
        <v>60</v>
      </c>
      <c r="B35" s="21" t="s">
        <v>96</v>
      </c>
      <c r="C35" s="22">
        <v>0</v>
      </c>
      <c r="D35" s="22">
        <v>0</v>
      </c>
      <c r="E35" s="22">
        <v>0</v>
      </c>
      <c r="F35" s="22">
        <v>125950</v>
      </c>
      <c r="G35" s="7" t="str">
        <f t="shared" si="0"/>
        <v xml:space="preserve"> </v>
      </c>
      <c r="H35" s="22">
        <v>85450</v>
      </c>
      <c r="I35" s="22">
        <v>0</v>
      </c>
      <c r="J35" s="22">
        <v>85450</v>
      </c>
      <c r="K35" s="7">
        <f t="shared" si="1"/>
        <v>0.67844382691544258</v>
      </c>
      <c r="L35" s="22">
        <v>40500</v>
      </c>
      <c r="M35" s="8">
        <f t="shared" si="2"/>
        <v>125950</v>
      </c>
    </row>
    <row r="36" spans="1:13" x14ac:dyDescent="0.3">
      <c r="A36" s="20" t="s">
        <v>61</v>
      </c>
      <c r="B36" s="21" t="s">
        <v>97</v>
      </c>
      <c r="C36" s="22">
        <v>0</v>
      </c>
      <c r="D36" s="22">
        <v>0</v>
      </c>
      <c r="E36" s="22">
        <v>0</v>
      </c>
      <c r="F36" s="22">
        <v>0</v>
      </c>
      <c r="G36" s="7" t="str">
        <f t="shared" si="0"/>
        <v xml:space="preserve"> </v>
      </c>
      <c r="H36" s="22">
        <v>0</v>
      </c>
      <c r="I36" s="22">
        <v>0</v>
      </c>
      <c r="J36" s="22">
        <v>0</v>
      </c>
      <c r="K36" s="7" t="str">
        <f t="shared" si="1"/>
        <v xml:space="preserve"> </v>
      </c>
      <c r="L36" s="22">
        <v>0</v>
      </c>
      <c r="M36" s="8">
        <f t="shared" si="2"/>
        <v>0</v>
      </c>
    </row>
    <row r="37" spans="1:13" x14ac:dyDescent="0.3">
      <c r="A37" s="20" t="s">
        <v>98</v>
      </c>
      <c r="B37" s="21" t="s">
        <v>99</v>
      </c>
      <c r="C37" s="22">
        <v>0</v>
      </c>
      <c r="D37" s="22">
        <v>0</v>
      </c>
      <c r="E37" s="22">
        <v>0</v>
      </c>
      <c r="F37" s="22">
        <v>0</v>
      </c>
      <c r="G37" s="7" t="str">
        <f t="shared" si="0"/>
        <v xml:space="preserve"> </v>
      </c>
      <c r="H37" s="22">
        <v>0</v>
      </c>
      <c r="I37" s="22">
        <v>0</v>
      </c>
      <c r="J37" s="22">
        <v>0</v>
      </c>
      <c r="K37" s="7" t="str">
        <f t="shared" si="1"/>
        <v xml:space="preserve"> </v>
      </c>
      <c r="L37" s="22">
        <v>0</v>
      </c>
      <c r="M37" s="8">
        <f t="shared" si="2"/>
        <v>0</v>
      </c>
    </row>
    <row r="38" spans="1:13" x14ac:dyDescent="0.3">
      <c r="A38" s="20" t="s">
        <v>123</v>
      </c>
      <c r="B38" s="21" t="s">
        <v>124</v>
      </c>
      <c r="C38" s="22">
        <v>0</v>
      </c>
      <c r="D38" s="22">
        <v>0</v>
      </c>
      <c r="E38" s="22">
        <v>0</v>
      </c>
      <c r="F38" s="22">
        <v>9864</v>
      </c>
      <c r="G38" s="7" t="str">
        <f t="shared" si="0"/>
        <v xml:space="preserve"> </v>
      </c>
      <c r="H38" s="22">
        <v>9864</v>
      </c>
      <c r="I38" s="22">
        <v>0</v>
      </c>
      <c r="J38" s="22">
        <v>9864</v>
      </c>
      <c r="K38" s="7">
        <f t="shared" si="1"/>
        <v>1</v>
      </c>
      <c r="L38" s="22">
        <v>0</v>
      </c>
      <c r="M38" s="8">
        <f t="shared" si="2"/>
        <v>9864</v>
      </c>
    </row>
    <row r="39" spans="1:13" x14ac:dyDescent="0.3">
      <c r="A39" s="20" t="s">
        <v>125</v>
      </c>
      <c r="B39" s="21" t="s">
        <v>126</v>
      </c>
      <c r="C39" s="22">
        <v>0</v>
      </c>
      <c r="D39" s="22">
        <v>0</v>
      </c>
      <c r="E39" s="22">
        <v>0</v>
      </c>
      <c r="F39" s="22">
        <v>8235</v>
      </c>
      <c r="G39" s="7" t="str">
        <f t="shared" si="0"/>
        <v xml:space="preserve"> </v>
      </c>
      <c r="H39" s="22">
        <v>8235</v>
      </c>
      <c r="I39" s="22">
        <v>0</v>
      </c>
      <c r="J39" s="22">
        <v>8235</v>
      </c>
      <c r="K39" s="7">
        <f t="shared" si="1"/>
        <v>1</v>
      </c>
      <c r="L39" s="22">
        <v>0</v>
      </c>
      <c r="M39" s="8">
        <f t="shared" si="2"/>
        <v>8235</v>
      </c>
    </row>
    <row r="40" spans="1:13" x14ac:dyDescent="0.3">
      <c r="A40" s="20" t="s">
        <v>39</v>
      </c>
      <c r="B40" s="21" t="s">
        <v>40</v>
      </c>
      <c r="C40" s="22">
        <v>46000</v>
      </c>
      <c r="D40" s="22">
        <v>0</v>
      </c>
      <c r="E40" s="22">
        <v>46000</v>
      </c>
      <c r="F40" s="22">
        <v>30000</v>
      </c>
      <c r="G40" s="7">
        <f t="shared" si="0"/>
        <v>0.65217391304347827</v>
      </c>
      <c r="H40" s="22">
        <v>30000</v>
      </c>
      <c r="I40" s="22">
        <v>0</v>
      </c>
      <c r="J40" s="22">
        <v>30000</v>
      </c>
      <c r="K40" s="7">
        <f t="shared" si="1"/>
        <v>1</v>
      </c>
      <c r="L40" s="22">
        <v>0</v>
      </c>
      <c r="M40" s="8">
        <f t="shared" si="2"/>
        <v>-16000</v>
      </c>
    </row>
    <row r="41" spans="1:13" x14ac:dyDescent="0.3">
      <c r="A41" s="20" t="s">
        <v>41</v>
      </c>
      <c r="B41" s="21" t="s">
        <v>42</v>
      </c>
      <c r="C41" s="22">
        <v>300</v>
      </c>
      <c r="D41" s="22">
        <v>0</v>
      </c>
      <c r="E41" s="22">
        <v>300</v>
      </c>
      <c r="F41" s="22">
        <v>0</v>
      </c>
      <c r="G41" s="7">
        <f t="shared" si="0"/>
        <v>0</v>
      </c>
      <c r="H41" s="22">
        <v>0</v>
      </c>
      <c r="I41" s="22">
        <v>0</v>
      </c>
      <c r="J41" s="22">
        <v>0</v>
      </c>
      <c r="K41" s="7" t="str">
        <f t="shared" si="1"/>
        <v xml:space="preserve"> </v>
      </c>
      <c r="L41" s="22">
        <v>0</v>
      </c>
      <c r="M41" s="8">
        <f t="shared" si="2"/>
        <v>-300</v>
      </c>
    </row>
    <row r="42" spans="1:13" x14ac:dyDescent="0.3">
      <c r="A42" s="20" t="s">
        <v>43</v>
      </c>
      <c r="B42" s="21" t="s">
        <v>100</v>
      </c>
      <c r="C42" s="22">
        <v>8000</v>
      </c>
      <c r="D42" s="22">
        <v>0</v>
      </c>
      <c r="E42" s="22">
        <v>8000</v>
      </c>
      <c r="F42" s="22">
        <v>8000</v>
      </c>
      <c r="G42" s="7">
        <f t="shared" si="0"/>
        <v>1</v>
      </c>
      <c r="H42" s="22">
        <v>4000</v>
      </c>
      <c r="I42" s="22">
        <v>0</v>
      </c>
      <c r="J42" s="22">
        <v>4000</v>
      </c>
      <c r="K42" s="7">
        <f t="shared" si="1"/>
        <v>0.5</v>
      </c>
      <c r="L42" s="22">
        <v>4000</v>
      </c>
      <c r="M42" s="8">
        <f t="shared" si="2"/>
        <v>0</v>
      </c>
    </row>
    <row r="43" spans="1:13" x14ac:dyDescent="0.3">
      <c r="A43" s="20" t="s">
        <v>101</v>
      </c>
      <c r="B43" s="21" t="s">
        <v>102</v>
      </c>
      <c r="C43" s="22">
        <v>0</v>
      </c>
      <c r="D43" s="22">
        <v>0</v>
      </c>
      <c r="E43" s="22">
        <v>0</v>
      </c>
      <c r="F43" s="22">
        <v>26000</v>
      </c>
      <c r="G43" s="7" t="str">
        <f t="shared" si="0"/>
        <v xml:space="preserve"> </v>
      </c>
      <c r="H43" s="22">
        <v>12000</v>
      </c>
      <c r="I43" s="22">
        <v>0</v>
      </c>
      <c r="J43" s="22">
        <v>12000</v>
      </c>
      <c r="K43" s="7">
        <f t="shared" si="1"/>
        <v>0.46153846153846156</v>
      </c>
      <c r="L43" s="22">
        <v>14000</v>
      </c>
      <c r="M43" s="8">
        <f t="shared" si="2"/>
        <v>26000</v>
      </c>
    </row>
    <row r="44" spans="1:13" x14ac:dyDescent="0.3">
      <c r="A44" s="20" t="s">
        <v>103</v>
      </c>
      <c r="B44" s="21" t="s">
        <v>104</v>
      </c>
      <c r="C44" s="22">
        <v>0</v>
      </c>
      <c r="D44" s="22">
        <v>0</v>
      </c>
      <c r="E44" s="22">
        <v>0</v>
      </c>
      <c r="F44" s="22">
        <v>29558.67</v>
      </c>
      <c r="G44" s="7" t="str">
        <f t="shared" si="0"/>
        <v xml:space="preserve"> </v>
      </c>
      <c r="H44" s="22">
        <v>2823.7</v>
      </c>
      <c r="I44" s="22">
        <v>0</v>
      </c>
      <c r="J44" s="22">
        <v>2823.7</v>
      </c>
      <c r="K44" s="7">
        <f t="shared" si="1"/>
        <v>9.5528655382667763E-2</v>
      </c>
      <c r="L44" s="22">
        <v>26734.97</v>
      </c>
      <c r="M44" s="8">
        <f t="shared" si="2"/>
        <v>29558.67</v>
      </c>
    </row>
    <row r="45" spans="1:13" x14ac:dyDescent="0.3">
      <c r="A45" s="20" t="s">
        <v>44</v>
      </c>
      <c r="B45" s="21" t="s">
        <v>45</v>
      </c>
      <c r="C45" s="22">
        <v>3000</v>
      </c>
      <c r="D45" s="22">
        <v>0</v>
      </c>
      <c r="E45" s="22">
        <v>3000</v>
      </c>
      <c r="F45" s="22">
        <v>0</v>
      </c>
      <c r="G45" s="7">
        <f t="shared" si="0"/>
        <v>0</v>
      </c>
      <c r="H45" s="22">
        <v>0</v>
      </c>
      <c r="I45" s="22">
        <v>0</v>
      </c>
      <c r="J45" s="22">
        <v>0</v>
      </c>
      <c r="K45" s="7" t="str">
        <f t="shared" si="1"/>
        <v xml:space="preserve"> </v>
      </c>
      <c r="L45" s="22">
        <v>0</v>
      </c>
      <c r="M45" s="8">
        <f t="shared" si="2"/>
        <v>-3000</v>
      </c>
    </row>
    <row r="46" spans="1:13" x14ac:dyDescent="0.3">
      <c r="A46" s="20" t="s">
        <v>46</v>
      </c>
      <c r="B46" s="21" t="s">
        <v>47</v>
      </c>
      <c r="C46" s="22">
        <v>250000</v>
      </c>
      <c r="D46" s="22">
        <v>0</v>
      </c>
      <c r="E46" s="22">
        <v>250000</v>
      </c>
      <c r="F46" s="22">
        <v>0</v>
      </c>
      <c r="G46" s="7">
        <f t="shared" si="0"/>
        <v>0</v>
      </c>
      <c r="H46" s="22">
        <v>0</v>
      </c>
      <c r="I46" s="22">
        <v>0</v>
      </c>
      <c r="J46" s="22">
        <v>0</v>
      </c>
      <c r="K46" s="7" t="str">
        <f t="shared" si="1"/>
        <v xml:space="preserve"> </v>
      </c>
      <c r="L46" s="22">
        <v>0</v>
      </c>
      <c r="M46" s="8">
        <f t="shared" si="2"/>
        <v>-250000</v>
      </c>
    </row>
    <row r="47" spans="1:13" x14ac:dyDescent="0.3">
      <c r="A47" s="20" t="s">
        <v>105</v>
      </c>
      <c r="B47" s="21" t="s">
        <v>106</v>
      </c>
      <c r="C47" s="22">
        <v>0</v>
      </c>
      <c r="D47" s="22">
        <v>0</v>
      </c>
      <c r="E47" s="22">
        <v>0</v>
      </c>
      <c r="F47" s="22">
        <v>6224.77</v>
      </c>
      <c r="G47" s="7" t="str">
        <f t="shared" si="0"/>
        <v xml:space="preserve"> </v>
      </c>
      <c r="H47" s="22">
        <v>5737.17</v>
      </c>
      <c r="I47" s="22">
        <v>0</v>
      </c>
      <c r="J47" s="22">
        <v>5737.17</v>
      </c>
      <c r="K47" s="7">
        <f t="shared" si="1"/>
        <v>0.92166778852873277</v>
      </c>
      <c r="L47" s="22">
        <v>487.6</v>
      </c>
      <c r="M47" s="8">
        <f t="shared" si="2"/>
        <v>6224.77</v>
      </c>
    </row>
    <row r="48" spans="1:13" x14ac:dyDescent="0.3">
      <c r="A48" s="20" t="s">
        <v>107</v>
      </c>
      <c r="B48" s="21" t="s">
        <v>108</v>
      </c>
      <c r="C48" s="22">
        <v>0</v>
      </c>
      <c r="D48" s="22">
        <v>0</v>
      </c>
      <c r="E48" s="22">
        <v>0</v>
      </c>
      <c r="F48" s="22">
        <v>0</v>
      </c>
      <c r="G48" s="7" t="str">
        <f t="shared" si="0"/>
        <v xml:space="preserve"> </v>
      </c>
      <c r="H48" s="22">
        <v>0</v>
      </c>
      <c r="I48" s="22">
        <v>0</v>
      </c>
      <c r="J48" s="22">
        <v>0</v>
      </c>
      <c r="K48" s="7" t="str">
        <f t="shared" si="1"/>
        <v xml:space="preserve"> </v>
      </c>
      <c r="L48" s="22">
        <v>0</v>
      </c>
      <c r="M48" s="8">
        <f t="shared" si="2"/>
        <v>0</v>
      </c>
    </row>
    <row r="49" spans="1:13" x14ac:dyDescent="0.3">
      <c r="A49" s="20" t="s">
        <v>109</v>
      </c>
      <c r="B49" s="21" t="s">
        <v>110</v>
      </c>
      <c r="C49" s="22">
        <v>0</v>
      </c>
      <c r="D49" s="22">
        <v>0</v>
      </c>
      <c r="E49" s="22">
        <v>0</v>
      </c>
      <c r="F49" s="22">
        <v>26513.29</v>
      </c>
      <c r="G49" s="7" t="str">
        <f t="shared" si="0"/>
        <v xml:space="preserve"> </v>
      </c>
      <c r="H49" s="22">
        <v>24015.69</v>
      </c>
      <c r="I49" s="22">
        <v>0</v>
      </c>
      <c r="J49" s="22">
        <v>24015.69</v>
      </c>
      <c r="K49" s="7">
        <f t="shared" si="1"/>
        <v>0.9057981864943957</v>
      </c>
      <c r="L49" s="22">
        <v>2497.6</v>
      </c>
      <c r="M49" s="8">
        <f t="shared" si="2"/>
        <v>26513.29</v>
      </c>
    </row>
    <row r="50" spans="1:13" x14ac:dyDescent="0.3">
      <c r="A50" s="20" t="s">
        <v>111</v>
      </c>
      <c r="B50" s="21" t="s">
        <v>112</v>
      </c>
      <c r="C50" s="22">
        <v>0</v>
      </c>
      <c r="D50" s="22">
        <v>0</v>
      </c>
      <c r="E50" s="22">
        <v>0</v>
      </c>
      <c r="F50" s="22">
        <v>3296.72</v>
      </c>
      <c r="G50" s="7" t="str">
        <f t="shared" si="0"/>
        <v xml:space="preserve"> </v>
      </c>
      <c r="H50" s="22">
        <v>3235</v>
      </c>
      <c r="I50" s="22">
        <v>0</v>
      </c>
      <c r="J50" s="22">
        <v>3235</v>
      </c>
      <c r="K50" s="7">
        <f t="shared" si="1"/>
        <v>0.98127836152296832</v>
      </c>
      <c r="L50" s="22">
        <v>61.72</v>
      </c>
      <c r="M50" s="8">
        <f t="shared" si="2"/>
        <v>3296.72</v>
      </c>
    </row>
    <row r="51" spans="1:13" x14ac:dyDescent="0.3">
      <c r="A51" s="20" t="s">
        <v>113</v>
      </c>
      <c r="B51" s="21" t="s">
        <v>114</v>
      </c>
      <c r="C51" s="22">
        <v>0</v>
      </c>
      <c r="D51" s="22">
        <v>0</v>
      </c>
      <c r="E51" s="22">
        <v>0</v>
      </c>
      <c r="F51" s="22">
        <v>2751.18</v>
      </c>
      <c r="G51" s="7" t="str">
        <f t="shared" si="0"/>
        <v xml:space="preserve"> </v>
      </c>
      <c r="H51" s="22">
        <v>2751.18</v>
      </c>
      <c r="I51" s="22">
        <v>0</v>
      </c>
      <c r="J51" s="22">
        <v>2751.18</v>
      </c>
      <c r="K51" s="7">
        <f t="shared" si="1"/>
        <v>1</v>
      </c>
      <c r="L51" s="22">
        <v>0</v>
      </c>
      <c r="M51" s="8">
        <f t="shared" si="2"/>
        <v>2751.18</v>
      </c>
    </row>
    <row r="52" spans="1:13" x14ac:dyDescent="0.3">
      <c r="A52" s="20" t="s">
        <v>115</v>
      </c>
      <c r="B52" s="21" t="s">
        <v>116</v>
      </c>
      <c r="C52" s="22">
        <v>0</v>
      </c>
      <c r="D52" s="22">
        <v>0</v>
      </c>
      <c r="E52" s="22">
        <v>0</v>
      </c>
      <c r="F52" s="22">
        <v>2963.68</v>
      </c>
      <c r="G52" s="7" t="str">
        <f t="shared" si="0"/>
        <v xml:space="preserve"> </v>
      </c>
      <c r="H52" s="22">
        <v>2202.69</v>
      </c>
      <c r="I52" s="22">
        <v>0</v>
      </c>
      <c r="J52" s="22">
        <v>2202.69</v>
      </c>
      <c r="K52" s="7">
        <f t="shared" si="1"/>
        <v>0.74322801382065551</v>
      </c>
      <c r="L52" s="22">
        <v>760.99</v>
      </c>
      <c r="M52" s="8">
        <f t="shared" si="2"/>
        <v>2963.68</v>
      </c>
    </row>
    <row r="53" spans="1:13" x14ac:dyDescent="0.3">
      <c r="A53" s="20" t="s">
        <v>48</v>
      </c>
      <c r="B53" s="21" t="s">
        <v>62</v>
      </c>
      <c r="C53" s="22">
        <v>385000</v>
      </c>
      <c r="D53" s="22">
        <v>0</v>
      </c>
      <c r="E53" s="22">
        <v>385000</v>
      </c>
      <c r="F53" s="22">
        <v>29752.06</v>
      </c>
      <c r="G53" s="7">
        <f t="shared" si="0"/>
        <v>7.7278077922077928E-2</v>
      </c>
      <c r="H53" s="22">
        <v>29752.06</v>
      </c>
      <c r="I53" s="22">
        <v>0</v>
      </c>
      <c r="J53" s="22">
        <v>29752.06</v>
      </c>
      <c r="K53" s="7">
        <f t="shared" si="1"/>
        <v>1</v>
      </c>
      <c r="L53" s="22">
        <v>0</v>
      </c>
      <c r="M53" s="8">
        <f t="shared" si="2"/>
        <v>-355247.94</v>
      </c>
    </row>
    <row r="54" spans="1:13" x14ac:dyDescent="0.3">
      <c r="A54" s="20" t="s">
        <v>63</v>
      </c>
      <c r="B54" s="21" t="s">
        <v>117</v>
      </c>
      <c r="C54" s="22">
        <v>0</v>
      </c>
      <c r="D54" s="22">
        <v>0</v>
      </c>
      <c r="E54" s="22">
        <v>0</v>
      </c>
      <c r="F54" s="22">
        <v>97264.46</v>
      </c>
      <c r="G54" s="7" t="str">
        <f t="shared" si="0"/>
        <v xml:space="preserve"> </v>
      </c>
      <c r="H54" s="22">
        <v>52264.46</v>
      </c>
      <c r="I54" s="22">
        <v>0</v>
      </c>
      <c r="J54" s="22">
        <v>52264.46</v>
      </c>
      <c r="K54" s="7">
        <f t="shared" si="1"/>
        <v>0.53734385612175295</v>
      </c>
      <c r="L54" s="22">
        <v>45000</v>
      </c>
      <c r="M54" s="8">
        <f t="shared" si="2"/>
        <v>97264.46</v>
      </c>
    </row>
    <row r="55" spans="1:13" x14ac:dyDescent="0.3">
      <c r="A55" s="20" t="s">
        <v>64</v>
      </c>
      <c r="B55" s="21" t="s">
        <v>118</v>
      </c>
      <c r="C55" s="22">
        <v>0</v>
      </c>
      <c r="D55" s="22">
        <v>0</v>
      </c>
      <c r="E55" s="22">
        <v>0</v>
      </c>
      <c r="F55" s="22">
        <v>0</v>
      </c>
      <c r="G55" s="7" t="str">
        <f t="shared" si="0"/>
        <v xml:space="preserve"> </v>
      </c>
      <c r="H55" s="22">
        <v>0</v>
      </c>
      <c r="I55" s="22">
        <v>0</v>
      </c>
      <c r="J55" s="22">
        <v>0</v>
      </c>
      <c r="K55" s="7" t="str">
        <f t="shared" si="1"/>
        <v xml:space="preserve"> </v>
      </c>
      <c r="L55" s="22">
        <v>0</v>
      </c>
      <c r="M55" s="8">
        <f t="shared" si="2"/>
        <v>0</v>
      </c>
    </row>
    <row r="56" spans="1:13" x14ac:dyDescent="0.3">
      <c r="A56" s="20" t="s">
        <v>119</v>
      </c>
      <c r="B56" s="21" t="s">
        <v>120</v>
      </c>
      <c r="C56" s="22">
        <v>0</v>
      </c>
      <c r="D56" s="22">
        <v>0</v>
      </c>
      <c r="E56" s="22">
        <v>0</v>
      </c>
      <c r="F56" s="22">
        <v>0</v>
      </c>
      <c r="G56" s="7" t="str">
        <f t="shared" si="0"/>
        <v xml:space="preserve"> </v>
      </c>
      <c r="H56" s="22">
        <v>0</v>
      </c>
      <c r="I56" s="22">
        <v>0</v>
      </c>
      <c r="J56" s="22">
        <v>0</v>
      </c>
      <c r="K56" s="7" t="str">
        <f t="shared" si="1"/>
        <v xml:space="preserve"> </v>
      </c>
      <c r="L56" s="22">
        <v>0</v>
      </c>
      <c r="M56" s="8">
        <f t="shared" si="2"/>
        <v>0</v>
      </c>
    </row>
    <row r="57" spans="1:13" x14ac:dyDescent="0.3">
      <c r="A57" s="20" t="s">
        <v>121</v>
      </c>
      <c r="B57" s="21" t="s">
        <v>122</v>
      </c>
      <c r="C57" s="22">
        <v>0</v>
      </c>
      <c r="D57" s="22">
        <v>0</v>
      </c>
      <c r="E57" s="22">
        <v>0</v>
      </c>
      <c r="F57" s="22">
        <v>0</v>
      </c>
      <c r="G57" s="7" t="str">
        <f t="shared" si="0"/>
        <v xml:space="preserve"> </v>
      </c>
      <c r="H57" s="22">
        <v>0</v>
      </c>
      <c r="I57" s="22">
        <v>0</v>
      </c>
      <c r="J57" s="22">
        <v>0</v>
      </c>
      <c r="K57" s="7" t="str">
        <f t="shared" si="1"/>
        <v xml:space="preserve"> </v>
      </c>
      <c r="L57" s="22">
        <v>0</v>
      </c>
      <c r="M57" s="8">
        <f t="shared" si="2"/>
        <v>0</v>
      </c>
    </row>
    <row r="58" spans="1:13" s="6" customFormat="1" x14ac:dyDescent="0.3">
      <c r="A58" s="14"/>
      <c r="B58" s="14" t="s">
        <v>16</v>
      </c>
      <c r="C58" s="12">
        <f>SUM(C7:C57)</f>
        <v>16540904</v>
      </c>
      <c r="D58" s="12">
        <f>SUM(D7:D57)</f>
        <v>517000</v>
      </c>
      <c r="E58" s="12">
        <f>SUM(E7:E57)</f>
        <v>17057904</v>
      </c>
      <c r="F58" s="12">
        <f>SUM(F7:F57)</f>
        <v>14838755.4</v>
      </c>
      <c r="G58" s="13">
        <f t="shared" ref="G58:G67" si="3">F58/C58</f>
        <v>0.89709458443141921</v>
      </c>
      <c r="H58" s="12">
        <f>SUM(H7:H57)</f>
        <v>14645425.379999999</v>
      </c>
      <c r="I58" s="12">
        <f>SUM(I7:I57)</f>
        <v>254989.56</v>
      </c>
      <c r="J58" s="12">
        <f>SUM(J7:J57)</f>
        <v>14390435.819999998</v>
      </c>
      <c r="K58" s="13">
        <f t="shared" ref="K58" si="4">IF(F58=0," ",J58/F58)</f>
        <v>0.96978725183380254</v>
      </c>
      <c r="L58" s="12">
        <f>SUM(L7:L57)</f>
        <v>448319.57999999996</v>
      </c>
      <c r="M58" s="12">
        <f>SUM(M7:M57)</f>
        <v>-2219148.6000000006</v>
      </c>
    </row>
    <row r="59" spans="1:13" x14ac:dyDescent="0.3">
      <c r="A59" s="2"/>
      <c r="B59" s="2"/>
      <c r="C59" s="8"/>
      <c r="E59" s="8"/>
      <c r="G59" s="7"/>
      <c r="K59" s="7"/>
      <c r="M59" s="8"/>
    </row>
    <row r="60" spans="1:13" x14ac:dyDescent="0.3">
      <c r="A60" s="23" t="s">
        <v>49</v>
      </c>
      <c r="B60" s="24" t="s">
        <v>50</v>
      </c>
      <c r="C60" s="25">
        <v>105900</v>
      </c>
      <c r="D60" s="25">
        <v>44000</v>
      </c>
      <c r="E60" s="25">
        <v>149900</v>
      </c>
      <c r="F60" s="25">
        <v>143839.04999999999</v>
      </c>
      <c r="G60" s="18">
        <v>0</v>
      </c>
      <c r="H60" s="25">
        <v>47234.79</v>
      </c>
      <c r="I60" s="25">
        <v>0</v>
      </c>
      <c r="J60" s="25">
        <v>47234.79</v>
      </c>
      <c r="K60" s="7">
        <f>IF(F60=0," ",J60/F60)</f>
        <v>0.32838641523285927</v>
      </c>
      <c r="L60" s="25">
        <v>96604.26</v>
      </c>
      <c r="M60" s="8">
        <f>F60-E60</f>
        <v>-6060.9500000000116</v>
      </c>
    </row>
    <row r="61" spans="1:13" x14ac:dyDescent="0.3">
      <c r="A61" s="23" t="s">
        <v>51</v>
      </c>
      <c r="B61" s="24" t="s">
        <v>52</v>
      </c>
      <c r="C61" s="25">
        <v>2000</v>
      </c>
      <c r="D61" s="25">
        <v>0</v>
      </c>
      <c r="E61" s="25">
        <v>2000</v>
      </c>
      <c r="F61" s="25">
        <v>0</v>
      </c>
      <c r="G61" s="18">
        <v>0</v>
      </c>
      <c r="H61" s="25">
        <v>0</v>
      </c>
      <c r="I61" s="25">
        <v>0</v>
      </c>
      <c r="J61" s="25">
        <v>0</v>
      </c>
      <c r="K61" s="7" t="str">
        <f t="shared" ref="K61:K64" si="5">IF(F61=0," ",J61/F61)</f>
        <v xml:space="preserve"> </v>
      </c>
      <c r="L61" s="25">
        <v>0</v>
      </c>
      <c r="M61" s="8">
        <f t="shared" ref="M61:M64" si="6">F61-E61</f>
        <v>-2000</v>
      </c>
    </row>
    <row r="62" spans="1:13" x14ac:dyDescent="0.3">
      <c r="A62" s="23" t="s">
        <v>53</v>
      </c>
      <c r="B62" s="24" t="s">
        <v>54</v>
      </c>
      <c r="C62" s="25">
        <v>20400</v>
      </c>
      <c r="D62" s="25">
        <v>0</v>
      </c>
      <c r="E62" s="25">
        <v>20400</v>
      </c>
      <c r="F62" s="25">
        <v>0</v>
      </c>
      <c r="G62" s="18">
        <v>0</v>
      </c>
      <c r="H62" s="25">
        <v>0</v>
      </c>
      <c r="I62" s="25">
        <v>0</v>
      </c>
      <c r="J62" s="25">
        <v>0</v>
      </c>
      <c r="K62" s="7" t="str">
        <f t="shared" si="5"/>
        <v xml:space="preserve"> </v>
      </c>
      <c r="L62" s="25">
        <v>0</v>
      </c>
      <c r="M62" s="8">
        <f t="shared" si="6"/>
        <v>-20400</v>
      </c>
    </row>
    <row r="63" spans="1:13" x14ac:dyDescent="0.3">
      <c r="A63" s="23" t="s">
        <v>55</v>
      </c>
      <c r="B63" s="24" t="s">
        <v>56</v>
      </c>
      <c r="C63" s="25">
        <v>12400</v>
      </c>
      <c r="D63" s="25">
        <v>0</v>
      </c>
      <c r="E63" s="25">
        <v>12400</v>
      </c>
      <c r="F63" s="25">
        <v>0</v>
      </c>
      <c r="G63" s="18">
        <v>0</v>
      </c>
      <c r="H63" s="25">
        <v>0</v>
      </c>
      <c r="I63" s="25">
        <v>0</v>
      </c>
      <c r="J63" s="25">
        <v>0</v>
      </c>
      <c r="K63" s="7" t="str">
        <f t="shared" si="5"/>
        <v xml:space="preserve"> </v>
      </c>
      <c r="L63" s="25">
        <v>0</v>
      </c>
      <c r="M63" s="8">
        <f t="shared" si="6"/>
        <v>-12400</v>
      </c>
    </row>
    <row r="64" spans="1:13" x14ac:dyDescent="0.3">
      <c r="A64" s="23" t="s">
        <v>127</v>
      </c>
      <c r="B64" s="24" t="s">
        <v>128</v>
      </c>
      <c r="C64" s="25">
        <v>0</v>
      </c>
      <c r="D64" s="25">
        <v>974800</v>
      </c>
      <c r="E64" s="25">
        <v>974800</v>
      </c>
      <c r="F64" s="25">
        <v>0</v>
      </c>
      <c r="G64" s="18">
        <v>0</v>
      </c>
      <c r="H64" s="25">
        <v>0</v>
      </c>
      <c r="I64" s="25">
        <v>0</v>
      </c>
      <c r="J64" s="25">
        <v>0</v>
      </c>
      <c r="K64" s="7" t="str">
        <f t="shared" si="5"/>
        <v xml:space="preserve"> </v>
      </c>
      <c r="L64" s="25">
        <v>0</v>
      </c>
      <c r="M64" s="8">
        <f t="shared" si="6"/>
        <v>-974800</v>
      </c>
    </row>
    <row r="65" spans="2:13" s="6" customFormat="1" x14ac:dyDescent="0.3">
      <c r="B65" s="14" t="s">
        <v>18</v>
      </c>
      <c r="C65" s="15">
        <f>SUM(C60:C64)</f>
        <v>140700</v>
      </c>
      <c r="D65" s="15">
        <f>SUM(D60:D64)</f>
        <v>1018800</v>
      </c>
      <c r="E65" s="15">
        <f>SUM(E60:E64)</f>
        <v>1159500</v>
      </c>
      <c r="F65" s="15">
        <f>SUM(F60:F64)</f>
        <v>143839.04999999999</v>
      </c>
      <c r="G65" s="13">
        <f t="shared" si="3"/>
        <v>1.0223102345415778</v>
      </c>
      <c r="H65" s="15">
        <f>SUM(H60:H64)</f>
        <v>47234.79</v>
      </c>
      <c r="I65" s="15">
        <f>SUM(I60:I64)</f>
        <v>0</v>
      </c>
      <c r="J65" s="15">
        <f>SUM(J60:J64)</f>
        <v>47234.79</v>
      </c>
      <c r="K65" s="13">
        <f t="shared" ref="K65" si="7">IF(F65=0," ",J65/F65)</f>
        <v>0.32838641523285927</v>
      </c>
      <c r="L65" s="15">
        <f>SUM(L60:L64)</f>
        <v>96604.26</v>
      </c>
      <c r="M65" s="15">
        <f>SUM(M60:M64)</f>
        <v>-1015660.95</v>
      </c>
    </row>
    <row r="66" spans="2:13" x14ac:dyDescent="0.3">
      <c r="G66" s="7"/>
      <c r="K66" s="7"/>
    </row>
    <row r="67" spans="2:13" s="6" customFormat="1" x14ac:dyDescent="0.3">
      <c r="B67" s="5" t="s">
        <v>17</v>
      </c>
      <c r="C67" s="12">
        <f>C58+C65</f>
        <v>16681604</v>
      </c>
      <c r="D67" s="12">
        <f>D58+D65</f>
        <v>1535800</v>
      </c>
      <c r="E67" s="12">
        <f>E58+E65</f>
        <v>18217404</v>
      </c>
      <c r="F67" s="12">
        <f>F58+F65</f>
        <v>14982594.450000001</v>
      </c>
      <c r="G67" s="13">
        <f t="shared" si="3"/>
        <v>0.8981507084090955</v>
      </c>
      <c r="H67" s="12">
        <f>H58+H65</f>
        <v>14692660.169999998</v>
      </c>
      <c r="I67" s="12">
        <f>SUM(I58,I60,I65)</f>
        <v>254989.56</v>
      </c>
      <c r="J67" s="12">
        <f>J58+J65</f>
        <v>14437670.609999998</v>
      </c>
      <c r="K67" s="13">
        <f t="shared" ref="K67" si="8">J67/F67</f>
        <v>0.96362954081026975</v>
      </c>
      <c r="L67" s="12">
        <f>L58+L65</f>
        <v>544923.84</v>
      </c>
      <c r="M67" s="12">
        <f>M58+M65</f>
        <v>-3234809.5500000007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8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2021-03-01T08:57:21Z</dcterms:modified>
</cp:coreProperties>
</file>