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10 - OCTUBRE\"/>
    </mc:Choice>
  </mc:AlternateContent>
  <xr:revisionPtr revIDLastSave="0" documentId="13_ncr:1_{10E5E2FA-1AB4-445B-BFBF-ADCD4454B415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OCTUBR 23" sheetId="1" r:id="rId1"/>
  </sheets>
  <definedNames>
    <definedName name="_xlnm._FilterDatabase" localSheetId="0" hidden="1">'EJECUCIÓN INGRESOS 31 OCTUBR 23'!$A$5:$P$199</definedName>
    <definedName name="_xlnm.Print_Titles" localSheetId="0">'EJECUCIÓN INGRESOS 31 OCTUBR 23'!$1:$5</definedName>
  </definedNames>
  <calcPr calcId="191029"/>
</workbook>
</file>

<file path=xl/calcChain.xml><?xml version="1.0" encoding="utf-8"?>
<calcChain xmlns="http://schemas.openxmlformats.org/spreadsheetml/2006/main">
  <c r="J156" i="1" l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F200" i="1" l="1"/>
  <c r="G200" i="1"/>
  <c r="H200" i="1"/>
  <c r="I200" i="1"/>
  <c r="K200" i="1" l="1"/>
  <c r="L200" i="1"/>
  <c r="M200" i="1"/>
  <c r="B183" i="1" l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F153" i="1"/>
  <c r="D6" i="1" l="1"/>
  <c r="D155" i="1" l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63" i="1" l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J192" i="1" l="1"/>
  <c r="J193" i="1"/>
  <c r="J194" i="1"/>
  <c r="J195" i="1"/>
  <c r="J196" i="1"/>
  <c r="J197" i="1"/>
  <c r="J198" i="1"/>
  <c r="J199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D191" i="1" l="1"/>
  <c r="D192" i="1"/>
  <c r="D193" i="1"/>
  <c r="D194" i="1"/>
  <c r="D195" i="1"/>
  <c r="D196" i="1"/>
  <c r="D197" i="1"/>
  <c r="D198" i="1"/>
  <c r="D199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P192" i="1" l="1"/>
  <c r="P193" i="1"/>
  <c r="P194" i="1"/>
  <c r="P195" i="1"/>
  <c r="P196" i="1"/>
  <c r="P197" i="1"/>
  <c r="P198" i="1"/>
  <c r="P199" i="1"/>
  <c r="N192" i="1"/>
  <c r="N193" i="1"/>
  <c r="N194" i="1"/>
  <c r="N195" i="1"/>
  <c r="N196" i="1"/>
  <c r="N197" i="1"/>
  <c r="N198" i="1"/>
  <c r="N199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K189" i="1"/>
  <c r="L189" i="1"/>
  <c r="M189" i="1"/>
  <c r="B6" i="1" l="1"/>
  <c r="C6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5" i="1"/>
  <c r="C155" i="1"/>
  <c r="B163" i="1"/>
  <c r="C163" i="1"/>
  <c r="B164" i="1"/>
  <c r="C164" i="1"/>
  <c r="B165" i="1"/>
  <c r="C165" i="1"/>
  <c r="P191" i="1" l="1"/>
  <c r="P155" i="1"/>
  <c r="N53" i="1" l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P49" i="1" l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N155" i="1" l="1"/>
  <c r="J155" i="1" l="1"/>
  <c r="J6" i="1" l="1"/>
  <c r="O153" i="1" l="1"/>
  <c r="M153" i="1"/>
  <c r="M202" i="1" s="1"/>
  <c r="L153" i="1"/>
  <c r="L202" i="1" s="1"/>
  <c r="K153" i="1"/>
  <c r="K202" i="1" s="1"/>
  <c r="I153" i="1"/>
  <c r="H153" i="1"/>
  <c r="G153" i="1"/>
  <c r="N153" i="1" l="1"/>
  <c r="J153" i="1"/>
  <c r="N191" i="1" l="1"/>
  <c r="N6" i="1"/>
  <c r="J191" i="1"/>
  <c r="O200" i="1"/>
  <c r="O189" i="1"/>
  <c r="G189" i="1"/>
  <c r="G202" i="1" s="1"/>
  <c r="H189" i="1"/>
  <c r="H202" i="1" s="1"/>
  <c r="I189" i="1"/>
  <c r="I202" i="1" s="1"/>
  <c r="F189" i="1"/>
  <c r="F202" i="1" s="1"/>
  <c r="B191" i="1"/>
  <c r="C191" i="1"/>
  <c r="O202" i="1" l="1"/>
  <c r="N189" i="1"/>
  <c r="P200" i="1"/>
  <c r="P189" i="1"/>
  <c r="N200" i="1"/>
  <c r="J189" i="1"/>
  <c r="J200" i="1"/>
  <c r="P6" i="1"/>
  <c r="P153" i="1" s="1"/>
  <c r="J202" i="1" l="1"/>
  <c r="P202" i="1"/>
  <c r="N202" i="1"/>
</calcChain>
</file>

<file path=xl/sharedStrings.xml><?xml version="1.0" encoding="utf-8"?>
<sst xmlns="http://schemas.openxmlformats.org/spreadsheetml/2006/main" count="360" uniqueCount="353">
  <si>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</si>
  <si>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</si>
  <si>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</si>
  <si>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</si>
  <si>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</si>
  <si>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</si>
  <si>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</si>
  <si>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</si>
  <si>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</si>
  <si>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</si>
  <si>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</si>
  <si>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</si>
  <si>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</si>
  <si>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</si>
  <si>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</si>
  <si>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</si>
  <si>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</si>
  <si>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</si>
  <si>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</si>
  <si>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</si>
  <si>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</si>
  <si>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</si>
  <si>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</si>
  <si>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</si>
  <si>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</si>
  <si>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</si>
  <si>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</si>
  <si>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</si>
  <si>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</si>
  <si>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</si>
  <si>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Impto s/ Bien Inmu. Bien Inmu de caracter especiales.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</si>
  <si>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</si>
  <si>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</si>
  <si>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</si>
  <si>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</si>
  <si>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</si>
  <si>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</si>
  <si>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</si>
  <si>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</si>
  <si>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</si>
  <si>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</si>
  <si>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</si>
  <si>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</si>
  <si>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</si>
  <si>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</si>
  <si>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</si>
  <si>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</si>
  <si>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</si>
  <si>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</si>
  <si>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</si>
  <si>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</si>
  <si>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</si>
  <si>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</si>
  <si>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</si>
  <si>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</si>
  <si>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</si>
  <si>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</si>
  <si>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</si>
  <si>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</si>
  <si>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</si>
  <si>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</si>
  <si>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</si>
  <si>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</si>
  <si>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</si>
  <si>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</si>
  <si>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</si>
  <si>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</si>
  <si>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</si>
  <si>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</si>
  <si>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</si>
  <si>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</si>
  <si>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</si>
  <si>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</si>
  <si>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</si>
  <si>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</si>
  <si>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</si>
  <si>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</si>
  <si>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</si>
  <si>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</si>
  <si>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</si>
  <si>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</si>
  <si>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</si>
  <si>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</si>
  <si>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</si>
  <si>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</si>
  <si>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</si>
  <si>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</si>
  <si>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</si>
  <si>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</si>
  <si>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</si>
  <si>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</si>
  <si>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</si>
  <si>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</si>
  <si>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</si>
  <si>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</si>
  <si>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</si>
  <si>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</si>
  <si>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</si>
  <si>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</si>
  <si>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</si>
  <si>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</si>
  <si>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</si>
  <si>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</si>
  <si>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</si>
  <si>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REPOSICIÓN DE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</si>
  <si>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</si>
  <si>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</si>
  <si>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</si>
  <si>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</si>
  <si>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</si>
  <si>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</si>
  <si>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</si>
  <si>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</si>
  <si>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36001</t>
  </si>
  <si>
    <t>Venta de papel.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</si>
  <si>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</si>
  <si>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</si>
  <si>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</si>
  <si>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</si>
  <si>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</si>
  <si>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</si>
  <si>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</si>
  <si>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</si>
  <si>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</si>
  <si>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</si>
  <si>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</si>
  <si>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</si>
  <si>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</si>
  <si>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</si>
  <si>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</si>
  <si>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</si>
  <si>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</si>
  <si>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</si>
  <si>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</si>
  <si>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</si>
  <si>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</si>
  <si>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</si>
  <si>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</si>
  <si>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</si>
  <si>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</si>
  <si>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</si>
  <si>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</si>
  <si>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</si>
  <si>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</si>
  <si>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</si>
  <si>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</si>
  <si>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</si>
  <si>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</si>
  <si>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</si>
  <si>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</si>
  <si>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</si>
  <si>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</si>
  <si>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</si>
  <si>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</si>
  <si>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JUDICIALES</t>
  </si>
  <si>
    <t>39903</t>
  </si>
  <si>
    <t>Recursos eventuales.</t>
  </si>
  <si>
    <t>39904</t>
  </si>
  <si>
    <t>Derechos de exámen</t>
  </si>
  <si>
    <t>39906</t>
  </si>
  <si>
    <t>COMPENSACIÓN GASTOS S. EN NÓMINA</t>
  </si>
  <si>
    <t>39907</t>
  </si>
  <si>
    <t>COMPENSACION GASTOS SUMINISTROS</t>
  </si>
  <si>
    <t>39910</t>
  </si>
  <si>
    <t>Ingresos por publicidad en pantallas</t>
  </si>
  <si>
    <t>39911</t>
  </si>
  <si>
    <t>SALDOS ANTERIORES A 2010 EN CONCURSO DE ACREEDORES</t>
  </si>
  <si>
    <t>42001</t>
  </si>
  <si>
    <t>DOTAC.ADICIONAL FINANCIACION EE.LL. SALDOS NEGAT. LIQ.202O</t>
  </si>
  <si>
    <t>42010</t>
  </si>
  <si>
    <t>Fondo Complementario de Financiación.</t>
  </si>
  <si>
    <t>42020</t>
  </si>
  <si>
    <t>LIQUIDACIONES DEF.POSITIVAS FONDO COMPLEMENT.FINANCIACION</t>
  </si>
  <si>
    <t>42021</t>
  </si>
  <si>
    <t>BONIFICACIÓN PVP PRODUCTOS ENERGÉTICOS RD LEY 6/2022</t>
  </si>
  <si>
    <t>42090</t>
  </si>
  <si>
    <t>Subvención para el transporte público</t>
  </si>
  <si>
    <t>42091</t>
  </si>
  <si>
    <t>Mº Sanidad: Plan prevención adicciones</t>
  </si>
  <si>
    <t>42092</t>
  </si>
  <si>
    <t>Mº Igualdad. Pacto de Estado contra Violencia Género</t>
  </si>
  <si>
    <t>42093</t>
  </si>
  <si>
    <t>Subvención Mº Sanidad. Juntas Arbitrales de Consumo</t>
  </si>
  <si>
    <t>42094</t>
  </si>
  <si>
    <t>Deleg. Gobierno CyL.- Confección papeletas electorales</t>
  </si>
  <si>
    <t>42096</t>
  </si>
  <si>
    <t>Mº C. e Innov. Subv. contrat. Agentes Innovación</t>
  </si>
  <si>
    <t>42097</t>
  </si>
  <si>
    <t>Otras transf.UE. Fdos. MRR-Área Innovación.</t>
  </si>
  <si>
    <t>42098</t>
  </si>
  <si>
    <t>Fdos. MRR. Mº Trabajo y Transición Ecológica. Medio Ambien</t>
  </si>
  <si>
    <t>42191</t>
  </si>
  <si>
    <t>INE.- ACTUALIZACIÓN CENSO ELECTORAL 2022</t>
  </si>
  <si>
    <t>42390</t>
  </si>
  <si>
    <t>De soci merc estat,entid públic empr y otros organ públicos</t>
  </si>
  <si>
    <t>45001</t>
  </si>
  <si>
    <t>JCYL.- SAD: Atención a menores situación riesgo desprotec.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</si>
  <si>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</si>
  <si>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</si>
  <si>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</si>
  <si>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</si>
  <si>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</si>
  <si>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</si>
  <si>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</si>
  <si>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</si>
  <si>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</si>
  <si>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</si>
  <si>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</si>
  <si>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</si>
  <si>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</si>
  <si>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</si>
  <si>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</si>
  <si>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</si>
  <si>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</si>
  <si>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</si>
  <si>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</si>
  <si>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</si>
  <si>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</si>
  <si>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</si>
  <si>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</si>
  <si>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</si>
  <si>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</si>
  <si>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</si>
  <si>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</si>
  <si>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JCYL- Igualdad de oportunidades</t>
  </si>
  <si>
    <t>45035</t>
  </si>
  <si>
    <t>JCYL.- Subv. Escolariz. Gratuita Educación Infantil</t>
  </si>
  <si>
    <t>45060</t>
  </si>
  <si>
    <t>Junta CyL: prevención drogodependencia</t>
  </si>
  <si>
    <t>45080</t>
  </si>
  <si>
    <t>JCYL. Ayudas para reactivar comercio de proximidad</t>
  </si>
  <si>
    <t>45081</t>
  </si>
  <si>
    <t>Junta CyL: comedor transeuntes</t>
  </si>
  <si>
    <t>45082</t>
  </si>
  <si>
    <t>Junta CyL: Centros de personas mayores</t>
  </si>
  <si>
    <t>45084</t>
  </si>
  <si>
    <t>Junta CyL: Participación tributos comunidad (incondicionada)</t>
  </si>
  <si>
    <t>45086</t>
  </si>
  <si>
    <t>Subv. Junta Castilla y León: Feria del Libro</t>
  </si>
  <si>
    <t>45088</t>
  </si>
  <si>
    <t>Junta CyL: Gratuidad en escuelas infantiles.</t>
  </si>
  <si>
    <t>45101</t>
  </si>
  <si>
    <t>Fdos. MRR Mº de Trabajo y Economía Social (ECYL)</t>
  </si>
  <si>
    <t>45163</t>
  </si>
  <si>
    <t>ECYL: programa mixto Pintura IV</t>
  </si>
  <si>
    <t>45164</t>
  </si>
  <si>
    <t>ECYL.- Subv. JOVEL 2022-2023</t>
  </si>
  <si>
    <t>45165</t>
  </si>
  <si>
    <t>ECYL.- Subv. QUINTEL 2022-2023</t>
  </si>
  <si>
    <t>45166</t>
  </si>
  <si>
    <t>ECYL.- Subv. MAYEL 2022-2023</t>
  </si>
  <si>
    <t>45167</t>
  </si>
  <si>
    <t>ECYL.- PROGRAMA MIXTO PARQUES Y JARDINES - IV</t>
  </si>
  <si>
    <t>45168</t>
  </si>
  <si>
    <t>ECYL.- PROGRAMA MIXTO PINTURA DECORATIVA - V</t>
  </si>
  <si>
    <t>45169</t>
  </si>
  <si>
    <t>ECYL.- PROGRAMA MIXTO VALLADOLID CIUDA - VI</t>
  </si>
  <si>
    <t>46301</t>
  </si>
  <si>
    <t>APORT.FUNCIONES INTERVENTOR MANCOMUNIDAD TIERRAS VA</t>
  </si>
  <si>
    <t>46302</t>
  </si>
  <si>
    <t>Aportación para personal de apoyo MIG URBANA y ALFOZ</t>
  </si>
  <si>
    <t>46601</t>
  </si>
  <si>
    <t>FEMP.- PROGRAMAS JUVENILES POR LOS ODS</t>
  </si>
  <si>
    <t>49014</t>
  </si>
  <si>
    <t>Proyecto PE4TRANS</t>
  </si>
  <si>
    <t>49016</t>
  </si>
  <si>
    <t>Proyecto INDNATUR</t>
  </si>
  <si>
    <t>49115</t>
  </si>
  <si>
    <t>Subvención CENCYL-Ciudades Verdes</t>
  </si>
  <si>
    <t>49116</t>
  </si>
  <si>
    <t>Subvención INDNATUR Fdos. INTERREG</t>
  </si>
  <si>
    <t>49117</t>
  </si>
  <si>
    <t>Subvención CIRCULAR LABS</t>
  </si>
  <si>
    <t>49703</t>
  </si>
  <si>
    <t>Proyecto URBAN GREEN UP</t>
  </si>
  <si>
    <t>49705</t>
  </si>
  <si>
    <t>Proyecto PROSPECT+ cambio climático</t>
  </si>
  <si>
    <t>49710</t>
  </si>
  <si>
    <t>Proyecto PROSPECT+.</t>
  </si>
  <si>
    <t>49711</t>
  </si>
  <si>
    <t>Proyecto AEROSOLDF.</t>
  </si>
  <si>
    <t>49712</t>
  </si>
  <si>
    <t>Proyecto URBANE.</t>
  </si>
  <si>
    <t>49714</t>
  </si>
  <si>
    <t>Proyecto PE4TRANS.</t>
  </si>
  <si>
    <t>49715</t>
  </si>
  <si>
    <t>PROG. HORIZONTE EUROPA. PROY. SPINE</t>
  </si>
  <si>
    <t>49716</t>
  </si>
  <si>
    <t>PROY.EUROPEO HORIZON: LEGOFIT</t>
  </si>
  <si>
    <t>49718</t>
  </si>
  <si>
    <t>HORIZONTE 2020.- proy. URBANEW (CLIMATE KIC)</t>
  </si>
  <si>
    <t>49751</t>
  </si>
  <si>
    <t>Otras transf.Unión Europea. Fdos. MRR-Área Innovación.</t>
  </si>
  <si>
    <t>49752</t>
  </si>
  <si>
    <t>Fdos. MRR Mº de Trabajo y Economía Social</t>
  </si>
  <si>
    <t>49753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</si>
  <si>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</si>
  <si>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</si>
  <si>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</si>
  <si>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</si>
  <si>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</si>
  <si>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</si>
  <si>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</si>
  <si>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</si>
  <si>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</si>
  <si>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</si>
  <si>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</si>
  <si>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</si>
  <si>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</si>
  <si>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</si>
  <si>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</si>
  <si>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</si>
  <si>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</si>
  <si>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</si>
  <si>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</si>
  <si>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</si>
  <si>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Patrimonio público del suelo.</t>
  </si>
  <si>
    <t>REINTEGROS DE EJERCICIOS CERRADOS SECTOR 44 INDUSTRIAL JALON</t>
  </si>
  <si>
    <t>REINTEGRO EJERCICIOS CERRADOS ""SECTOR 12 LOS VIVEROS""</t>
  </si>
  <si>
    <t>Otras transf.UE.Fdos.MRR (Mº I., Comercio y T.)  Innovación.</t>
  </si>
  <si>
    <t>Transf. UE. Fondos MRR. Mº Polít.Terr. Área de Planificación</t>
  </si>
  <si>
    <t>Otras Transf. UE Fdos. MRR. Área de Movilidad. (MITMA)</t>
  </si>
  <si>
    <t>Transf. UE. Fdos. MRR: Ciudades Conectadas Mº T., Movilidad.</t>
  </si>
  <si>
    <t>Transf. UE. Fds. MRR:  Área de Urbanismo. (MITMA)</t>
  </si>
  <si>
    <t>Transf. UE. Fds. MRR:  Área de Educación (MITMA)</t>
  </si>
  <si>
    <t>UE: Fdos. MRR: Área de Educación y Cultura (MITMA)</t>
  </si>
  <si>
    <t>UE: Fdos. MRR. Área M.Ambiente ZBE (MITMA)</t>
  </si>
  <si>
    <t>De otras soc merc est, ent púb emp y otros organismos púb</t>
  </si>
  <si>
    <t>Junta CyL: Plan de la vivienda</t>
  </si>
  <si>
    <t>Otras transf. UE Fdos. MRR  (JCYL) Serv. Sociales.</t>
  </si>
  <si>
    <t>Transf. UE. Fds. MRR:  Área de Medio Ambiente. (JCYL)</t>
  </si>
  <si>
    <t>Transf. UE. Fds. MRR:  Área de Educación (JCYL)</t>
  </si>
  <si>
    <t>JCYL- Fondo de Cooperación Local inversiones ODS.</t>
  </si>
  <si>
    <t>Transf. UE. Fds. MRR:  Área de Cultura. (JCYL)</t>
  </si>
  <si>
    <t>Transf. UE. Fds. MRR:  Área de Salud Pública. (JCYL)</t>
  </si>
  <si>
    <t>Aportaciones empresas Asociación Amigos Catedral.</t>
  </si>
  <si>
    <t>FONDOS FEDER (JCYL).- EQUIPAMIENTO SEIS Y PC</t>
  </si>
  <si>
    <t>Proyecto CIRCULAR LABS</t>
  </si>
  <si>
    <t>Transf. UE. Fds. MRR:  Área de Medio Ambiente.</t>
  </si>
  <si>
    <t>Otras Transf. UE Fdos. MRR. Área de Movilidad.</t>
  </si>
  <si>
    <t>Transf. UE. Fds. MRR:  Área de Urbanismo.</t>
  </si>
  <si>
    <t>Transf. UE. Fds. MRR:  Área de Educación.</t>
  </si>
  <si>
    <t>Transf. UE. Fds. MRR:  Área de Cultura.</t>
  </si>
  <si>
    <t>Transf. UE. Fds. MRR:  Área de Salud Pública.</t>
  </si>
  <si>
    <t>Reintegro de anuncios por cuenta de particulares</t>
  </si>
  <si>
    <t>Reintregro de anticipos al personal</t>
  </si>
  <si>
    <t>Reintegros indemnización daños asegurados</t>
  </si>
  <si>
    <t>Reintegros del Plan Parcial Industrial Jalón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</si>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</sst>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2">
    <xf numFmtId="0" fontId="0" fillId="0" borderId="0" xfId="0" applyNumberFormat="1" applyFill="1" applyBorder="1" applyAlignment="1" applyProtection="1"/>
    <xf numFmtId="49" fontId="4" fillId="0" borderId="0" xfId="1" applyNumberFormat="1" applyFont="1"/>
    <xf numFmtId="4" fontId="4" fillId="0" borderId="0" xfId="1" applyNumberFormat="1" applyFont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49" fontId="4" fillId="0" borderId="2" xfId="5" applyNumberFormat="1" applyFont="1" applyBorder="1"/>
    <xf numFmtId="4" fontId="4" fillId="0" borderId="2" xfId="5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1" fontId="4" fillId="0" borderId="2" xfId="5" applyNumberFormat="1" applyFont="1" applyBorder="1" applyAlignment="1">
      <alignment horizontal="center"/>
    </xf>
    <xf numFmtId="1" fontId="4" fillId="0" borderId="0" xfId="1" applyNumberFormat="1" applyFont="1" applyAlignment="1">
      <alignment horizontal="center"/>
    </xf>
    <xf numFmtId="0" fontId="5" fillId="0" borderId="2" xfId="0" applyNumberFormat="1" applyFont="1" applyFill="1" applyBorder="1" applyAlignment="1" applyProtection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5"/>
  <sheetViews>
    <sheetView showGridLines="0" tabSelected="1" view="pageLayout" topLeftCell="A193" zoomScaleNormal="85" workbookViewId="0">
      <selection sqref="A1:XFD3"/>
    </sheetView>
  </sheetViews>
  <sheetFormatPr baseColWidth="10" defaultColWidth="11.42578125" defaultRowHeight="12.75" x14ac:dyDescent="0.2"/>
  <cols>
    <col min="1" max="1" width="10.28515625" style="22" customWidth="1"/>
    <col min="2" max="4" width="6.7109375" style="22" customWidth="1"/>
    <col min="5" max="5" width="56.28515625" style="4" customWidth="1"/>
    <col min="6" max="7" width="14.85546875" style="3" customWidth="1"/>
    <col min="8" max="8" width="14.7109375" style="3" customWidth="1"/>
    <col min="9" max="9" width="14.42578125" style="3" customWidth="1"/>
    <col min="10" max="10" width="13.85546875" style="3" customWidth="1"/>
    <col min="11" max="11" width="13.5703125" style="3" customWidth="1"/>
    <col min="12" max="12" width="13.85546875" style="3" customWidth="1"/>
    <col min="13" max="13" width="13.5703125" style="3" customWidth="1"/>
    <col min="14" max="14" width="13" style="10" customWidth="1"/>
    <col min="15" max="15" width="13.5703125" style="3" customWidth="1"/>
    <col min="16" max="16" width="14.140625" style="3" customWidth="1"/>
    <col min="17" max="16384" width="11.42578125" style="3"/>
  </cols>
  <sheetData>
    <row r="1" spans="1:16" s="35" customFormat="1" ht="17.25" customHeight="1" x14ac:dyDescent="0.25">
      <c r="A1" s="30" t="s">
        <v>0</v>
      </c>
      <c r="B1" s="31"/>
      <c r="C1" s="31"/>
      <c r="D1" s="31"/>
      <c r="E1" s="32"/>
      <c r="F1" s="33"/>
      <c r="G1" s="34"/>
      <c r="N1" s="36"/>
    </row>
    <row r="2" spans="1:16" s="35" customFormat="1" ht="17.25" customHeight="1" x14ac:dyDescent="0.25">
      <c r="A2" s="30" t="s">
        <v>1</v>
      </c>
      <c r="B2" s="31"/>
      <c r="C2" s="31"/>
      <c r="D2" s="31"/>
      <c r="E2" s="37"/>
      <c r="F2" s="38">
        <v>2023</v>
      </c>
      <c r="G2" s="39"/>
      <c r="N2" s="36"/>
    </row>
    <row r="3" spans="1:16" s="35" customFormat="1" ht="16.5" customHeight="1" x14ac:dyDescent="0.25">
      <c r="A3" s="30" t="s">
        <v>15</v>
      </c>
      <c r="B3" s="31"/>
      <c r="C3" s="31"/>
      <c r="D3" s="31"/>
      <c r="E3" s="37"/>
      <c r="F3" s="40">
        <v>45230</v>
      </c>
      <c r="G3" s="41"/>
      <c r="N3" s="36"/>
    </row>
    <row r="4" spans="1:16" ht="13.5" customHeight="1" x14ac:dyDescent="0.2"/>
    <row r="5" spans="1:16" s="7" customFormat="1" ht="38.25" customHeight="1" x14ac:dyDescent="0.2">
      <c r="A5" s="5" t="s">
        <v>2</v>
      </c>
      <c r="B5" s="5" t="s">
        <v>16</v>
      </c>
      <c r="C5" s="5" t="s">
        <v>17</v>
      </c>
      <c r="D5" s="5" t="s">
        <v>18</v>
      </c>
      <c r="E5" s="6" t="s">
        <v>3</v>
      </c>
      <c r="F5" s="6" t="s">
        <v>4</v>
      </c>
      <c r="G5" s="5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11" t="s">
        <v>12</v>
      </c>
      <c r="O5" s="6" t="s">
        <v>13</v>
      </c>
      <c r="P5" s="6" t="s">
        <v>14</v>
      </c>
    </row>
    <row r="6" spans="1:16" x14ac:dyDescent="0.2">
      <c r="A6" s="27" t="s">
        <v>23</v>
      </c>
      <c r="B6" s="23" t="str">
        <f>LEFT(A6,1)</f>
        <v>1</v>
      </c>
      <c r="C6" s="23" t="str">
        <f>LEFT(A6,2)</f>
        <v>10</v>
      </c>
      <c r="D6" s="24" t="str">
        <f>LEFT(A6,3)</f>
        <v>100</v>
      </c>
      <c r="E6" s="13" t="s">
        <v>24</v>
      </c>
      <c r="F6" s="14">
        <v>10229890</v>
      </c>
      <c r="G6" s="14">
        <v>0</v>
      </c>
      <c r="H6" s="14">
        <v>10229890</v>
      </c>
      <c r="I6" s="14">
        <v>9524325.2699999996</v>
      </c>
      <c r="J6" s="15">
        <f>IF(H6=0," ",I6/H6)</f>
        <v>0.93102909904212061</v>
      </c>
      <c r="K6" s="14">
        <v>9559190.5500000007</v>
      </c>
      <c r="L6" s="14">
        <v>39223.440000000002</v>
      </c>
      <c r="M6" s="14">
        <v>9519967.1099999994</v>
      </c>
      <c r="N6" s="15">
        <f>IF(I6=0," ",M6/I6)</f>
        <v>0.99954241797959931</v>
      </c>
      <c r="O6" s="14">
        <v>4358.16</v>
      </c>
      <c r="P6" s="16">
        <f>I6-H6</f>
        <v>-705564.73000000045</v>
      </c>
    </row>
    <row r="7" spans="1:16" x14ac:dyDescent="0.2">
      <c r="A7" s="27" t="s">
        <v>25</v>
      </c>
      <c r="B7" s="23" t="str">
        <f t="shared" ref="B7:B53" si="0">LEFT(A7,1)</f>
        <v>1</v>
      </c>
      <c r="C7" s="23" t="str">
        <f t="shared" ref="C7:C53" si="1">LEFT(A7,2)</f>
        <v>11</v>
      </c>
      <c r="D7" s="24" t="str">
        <f t="shared" ref="D7:D53" si="2">LEFT(A7,3)</f>
        <v>112</v>
      </c>
      <c r="E7" s="13" t="s">
        <v>26</v>
      </c>
      <c r="F7" s="14">
        <v>330000</v>
      </c>
      <c r="G7" s="14">
        <v>0</v>
      </c>
      <c r="H7" s="14">
        <v>330000</v>
      </c>
      <c r="I7" s="14">
        <v>295755.82</v>
      </c>
      <c r="J7" s="15">
        <f t="shared" ref="J7:J70" si="3">IF(H7=0," ",I7/H7)</f>
        <v>0.89622975757575762</v>
      </c>
      <c r="K7" s="14">
        <v>260265.86</v>
      </c>
      <c r="L7" s="14">
        <v>2133.7800000000002</v>
      </c>
      <c r="M7" s="14">
        <v>258132.08</v>
      </c>
      <c r="N7" s="15">
        <f t="shared" ref="N7:N52" si="4">IF(I7=0," ",M7/I7)</f>
        <v>0.87278782882446737</v>
      </c>
      <c r="O7" s="14">
        <v>37623.74</v>
      </c>
      <c r="P7" s="16">
        <f t="shared" ref="P7:P48" si="5">I7-H7</f>
        <v>-34244.179999999993</v>
      </c>
    </row>
    <row r="8" spans="1:16" x14ac:dyDescent="0.2">
      <c r="A8" s="27" t="s">
        <v>27</v>
      </c>
      <c r="B8" s="23" t="str">
        <f t="shared" si="0"/>
        <v>1</v>
      </c>
      <c r="C8" s="23" t="str">
        <f t="shared" si="1"/>
        <v>11</v>
      </c>
      <c r="D8" s="24" t="str">
        <f t="shared" si="2"/>
        <v>113</v>
      </c>
      <c r="E8" s="13" t="s">
        <v>28</v>
      </c>
      <c r="F8" s="14">
        <v>74000000</v>
      </c>
      <c r="G8" s="14">
        <v>0</v>
      </c>
      <c r="H8" s="14">
        <v>74000000</v>
      </c>
      <c r="I8" s="14">
        <v>75180993.489999995</v>
      </c>
      <c r="J8" s="15">
        <f t="shared" si="3"/>
        <v>1.0159593714864865</v>
      </c>
      <c r="K8" s="14">
        <v>68244773.379999995</v>
      </c>
      <c r="L8" s="14">
        <v>302062.40999999997</v>
      </c>
      <c r="M8" s="14">
        <v>67942710.969999999</v>
      </c>
      <c r="N8" s="15">
        <f t="shared" si="4"/>
        <v>0.90372190916893402</v>
      </c>
      <c r="O8" s="14">
        <v>7238282.5199999996</v>
      </c>
      <c r="P8" s="16">
        <f t="shared" si="5"/>
        <v>1180993.4899999946</v>
      </c>
    </row>
    <row r="9" spans="1:16" x14ac:dyDescent="0.2">
      <c r="A9" s="27" t="s">
        <v>29</v>
      </c>
      <c r="B9" s="23" t="str">
        <f t="shared" si="0"/>
        <v>1</v>
      </c>
      <c r="C9" s="23" t="str">
        <f t="shared" si="1"/>
        <v>11</v>
      </c>
      <c r="D9" s="24" t="str">
        <f t="shared" si="2"/>
        <v>114</v>
      </c>
      <c r="E9" s="13" t="s">
        <v>30</v>
      </c>
      <c r="F9" s="14">
        <v>0</v>
      </c>
      <c r="G9" s="14">
        <v>0</v>
      </c>
      <c r="H9" s="14">
        <v>0</v>
      </c>
      <c r="I9" s="14">
        <v>22711.19</v>
      </c>
      <c r="J9" s="15" t="str">
        <f t="shared" si="3"/>
        <v xml:space="preserve"> </v>
      </c>
      <c r="K9" s="14">
        <v>22711.19</v>
      </c>
      <c r="L9" s="14">
        <v>0</v>
      </c>
      <c r="M9" s="14">
        <v>22711.19</v>
      </c>
      <c r="N9" s="15">
        <f t="shared" si="4"/>
        <v>1</v>
      </c>
      <c r="O9" s="14">
        <v>0</v>
      </c>
      <c r="P9" s="16">
        <f t="shared" si="5"/>
        <v>22711.19</v>
      </c>
    </row>
    <row r="10" spans="1:16" x14ac:dyDescent="0.2">
      <c r="A10" s="27" t="s">
        <v>31</v>
      </c>
      <c r="B10" s="23" t="str">
        <f t="shared" si="0"/>
        <v>1</v>
      </c>
      <c r="C10" s="23" t="str">
        <f t="shared" si="1"/>
        <v>11</v>
      </c>
      <c r="D10" s="24" t="str">
        <f t="shared" si="2"/>
        <v>115</v>
      </c>
      <c r="E10" s="13" t="s">
        <v>32</v>
      </c>
      <c r="F10" s="14">
        <v>16000000</v>
      </c>
      <c r="G10" s="14">
        <v>0</v>
      </c>
      <c r="H10" s="14">
        <v>16000000</v>
      </c>
      <c r="I10" s="14">
        <v>15264244.210000001</v>
      </c>
      <c r="J10" s="15">
        <f t="shared" si="3"/>
        <v>0.95401526312500007</v>
      </c>
      <c r="K10" s="14">
        <v>13283161.59</v>
      </c>
      <c r="L10" s="14">
        <v>52009.33</v>
      </c>
      <c r="M10" s="14">
        <v>13231152.26</v>
      </c>
      <c r="N10" s="15">
        <f t="shared" si="4"/>
        <v>0.86680690363509316</v>
      </c>
      <c r="O10" s="14">
        <v>2033091.95</v>
      </c>
      <c r="P10" s="16">
        <f t="shared" si="5"/>
        <v>-735755.78999999911</v>
      </c>
    </row>
    <row r="11" spans="1:16" x14ac:dyDescent="0.2">
      <c r="A11" s="27" t="s">
        <v>33</v>
      </c>
      <c r="B11" s="23" t="str">
        <f t="shared" si="0"/>
        <v>1</v>
      </c>
      <c r="C11" s="23" t="str">
        <f t="shared" si="1"/>
        <v>11</v>
      </c>
      <c r="D11" s="24" t="str">
        <f t="shared" si="2"/>
        <v>116</v>
      </c>
      <c r="E11" s="13" t="s">
        <v>34</v>
      </c>
      <c r="F11" s="14">
        <v>3250000</v>
      </c>
      <c r="G11" s="14">
        <v>0</v>
      </c>
      <c r="H11" s="14">
        <v>3250000</v>
      </c>
      <c r="I11" s="14">
        <v>4308112.08</v>
      </c>
      <c r="J11" s="15">
        <f t="shared" si="3"/>
        <v>1.3255729476923077</v>
      </c>
      <c r="K11" s="14">
        <v>4380429.42</v>
      </c>
      <c r="L11" s="14">
        <v>125157.9</v>
      </c>
      <c r="M11" s="14">
        <v>4255271.5199999996</v>
      </c>
      <c r="N11" s="15">
        <f t="shared" si="4"/>
        <v>0.9877346366531855</v>
      </c>
      <c r="O11" s="14">
        <v>52840.56</v>
      </c>
      <c r="P11" s="16">
        <f t="shared" si="5"/>
        <v>1058112.08</v>
      </c>
    </row>
    <row r="12" spans="1:16" x14ac:dyDescent="0.2">
      <c r="A12" s="27" t="s">
        <v>35</v>
      </c>
      <c r="B12" s="23" t="str">
        <f t="shared" si="0"/>
        <v>1</v>
      </c>
      <c r="C12" s="23" t="str">
        <f t="shared" si="1"/>
        <v>13</v>
      </c>
      <c r="D12" s="24" t="str">
        <f t="shared" si="2"/>
        <v>130</v>
      </c>
      <c r="E12" s="13" t="s">
        <v>36</v>
      </c>
      <c r="F12" s="14">
        <v>11700000</v>
      </c>
      <c r="G12" s="14">
        <v>0</v>
      </c>
      <c r="H12" s="14">
        <v>11700000</v>
      </c>
      <c r="I12" s="14">
        <v>13849743.210000001</v>
      </c>
      <c r="J12" s="15">
        <f t="shared" si="3"/>
        <v>1.1837387358974361</v>
      </c>
      <c r="K12" s="14">
        <v>2277446.0099999998</v>
      </c>
      <c r="L12" s="14">
        <v>67351.02</v>
      </c>
      <c r="M12" s="14">
        <v>2210094.9900000002</v>
      </c>
      <c r="N12" s="15">
        <f t="shared" si="4"/>
        <v>0.15957660416434538</v>
      </c>
      <c r="O12" s="14">
        <v>11639648.220000001</v>
      </c>
      <c r="P12" s="16">
        <f t="shared" si="5"/>
        <v>2149743.2100000009</v>
      </c>
    </row>
    <row r="13" spans="1:16" x14ac:dyDescent="0.2">
      <c r="A13" s="27" t="s">
        <v>37</v>
      </c>
      <c r="B13" s="23" t="str">
        <f t="shared" si="0"/>
        <v>2</v>
      </c>
      <c r="C13" s="23" t="str">
        <f t="shared" si="1"/>
        <v>21</v>
      </c>
      <c r="D13" s="24" t="str">
        <f t="shared" si="2"/>
        <v>210</v>
      </c>
      <c r="E13" s="13" t="s">
        <v>38</v>
      </c>
      <c r="F13" s="14">
        <v>6602690</v>
      </c>
      <c r="G13" s="14">
        <v>0</v>
      </c>
      <c r="H13" s="14">
        <v>6602690</v>
      </c>
      <c r="I13" s="14">
        <v>5230952.6100000003</v>
      </c>
      <c r="J13" s="15">
        <f t="shared" si="3"/>
        <v>0.79224567714068062</v>
      </c>
      <c r="K13" s="14">
        <v>5474508.2400000002</v>
      </c>
      <c r="L13" s="14">
        <v>255992.09</v>
      </c>
      <c r="M13" s="14">
        <v>5218516.1500000004</v>
      </c>
      <c r="N13" s="15">
        <f t="shared" si="4"/>
        <v>0.99762252481962366</v>
      </c>
      <c r="O13" s="14">
        <v>12436.46</v>
      </c>
      <c r="P13" s="16">
        <f t="shared" si="5"/>
        <v>-1371737.3899999997</v>
      </c>
    </row>
    <row r="14" spans="1:16" x14ac:dyDescent="0.2">
      <c r="A14" s="27" t="s">
        <v>39</v>
      </c>
      <c r="B14" s="23" t="str">
        <f t="shared" si="0"/>
        <v>2</v>
      </c>
      <c r="C14" s="23" t="str">
        <f t="shared" si="1"/>
        <v>22</v>
      </c>
      <c r="D14" s="24" t="str">
        <f t="shared" si="2"/>
        <v>220</v>
      </c>
      <c r="E14" s="13" t="s">
        <v>40</v>
      </c>
      <c r="F14" s="14">
        <v>104460</v>
      </c>
      <c r="G14" s="14">
        <v>0</v>
      </c>
      <c r="H14" s="14">
        <v>104460</v>
      </c>
      <c r="I14" s="14">
        <v>69617</v>
      </c>
      <c r="J14" s="15">
        <f t="shared" si="3"/>
        <v>0.66644648669347117</v>
      </c>
      <c r="K14" s="14">
        <v>86771.19</v>
      </c>
      <c r="L14" s="14">
        <v>17193.7</v>
      </c>
      <c r="M14" s="14">
        <v>69577.490000000005</v>
      </c>
      <c r="N14" s="15">
        <f t="shared" si="4"/>
        <v>0.99943246620796655</v>
      </c>
      <c r="O14" s="14">
        <v>39.51</v>
      </c>
      <c r="P14" s="16">
        <f t="shared" si="5"/>
        <v>-34843</v>
      </c>
    </row>
    <row r="15" spans="1:16" x14ac:dyDescent="0.2">
      <c r="A15" s="27" t="s">
        <v>41</v>
      </c>
      <c r="B15" s="23" t="str">
        <f t="shared" si="0"/>
        <v>2</v>
      </c>
      <c r="C15" s="23" t="str">
        <f t="shared" si="1"/>
        <v>22</v>
      </c>
      <c r="D15" s="24" t="str">
        <f t="shared" si="2"/>
        <v>220</v>
      </c>
      <c r="E15" s="13" t="s">
        <v>42</v>
      </c>
      <c r="F15" s="14">
        <v>31350</v>
      </c>
      <c r="G15" s="14">
        <v>0</v>
      </c>
      <c r="H15" s="14">
        <v>31350</v>
      </c>
      <c r="I15" s="14">
        <v>26776.880000000001</v>
      </c>
      <c r="J15" s="15">
        <f t="shared" si="3"/>
        <v>0.8541269537480064</v>
      </c>
      <c r="K15" s="14">
        <v>26776.880000000001</v>
      </c>
      <c r="L15" s="14">
        <v>0</v>
      </c>
      <c r="M15" s="14">
        <v>26776.880000000001</v>
      </c>
      <c r="N15" s="15">
        <f t="shared" si="4"/>
        <v>1</v>
      </c>
      <c r="O15" s="14">
        <v>0</v>
      </c>
      <c r="P15" s="16">
        <f t="shared" si="5"/>
        <v>-4573.119999999999</v>
      </c>
    </row>
    <row r="16" spans="1:16" x14ac:dyDescent="0.2">
      <c r="A16" s="27" t="s">
        <v>43</v>
      </c>
      <c r="B16" s="23" t="str">
        <f t="shared" si="0"/>
        <v>2</v>
      </c>
      <c r="C16" s="23" t="str">
        <f t="shared" si="1"/>
        <v>22</v>
      </c>
      <c r="D16" s="24" t="str">
        <f t="shared" si="2"/>
        <v>220</v>
      </c>
      <c r="E16" s="13" t="s">
        <v>44</v>
      </c>
      <c r="F16" s="14">
        <v>570450</v>
      </c>
      <c r="G16" s="14">
        <v>0</v>
      </c>
      <c r="H16" s="14">
        <v>570450</v>
      </c>
      <c r="I16" s="14">
        <v>360695.33</v>
      </c>
      <c r="J16" s="15">
        <f t="shared" si="3"/>
        <v>0.63229964063458677</v>
      </c>
      <c r="K16" s="14">
        <v>475372.4</v>
      </c>
      <c r="L16" s="14">
        <v>114677.07</v>
      </c>
      <c r="M16" s="14">
        <v>360695.33</v>
      </c>
      <c r="N16" s="15">
        <f t="shared" si="4"/>
        <v>1</v>
      </c>
      <c r="O16" s="14">
        <v>0</v>
      </c>
      <c r="P16" s="16">
        <f t="shared" si="5"/>
        <v>-209754.66999999998</v>
      </c>
    </row>
    <row r="17" spans="1:16" x14ac:dyDescent="0.2">
      <c r="A17" s="27" t="s">
        <v>45</v>
      </c>
      <c r="B17" s="23" t="str">
        <f t="shared" si="0"/>
        <v>2</v>
      </c>
      <c r="C17" s="23" t="str">
        <f t="shared" si="1"/>
        <v>22</v>
      </c>
      <c r="D17" s="24" t="str">
        <f t="shared" si="2"/>
        <v>220</v>
      </c>
      <c r="E17" s="13" t="s">
        <v>46</v>
      </c>
      <c r="F17" s="14">
        <v>1579560</v>
      </c>
      <c r="G17" s="14">
        <v>0</v>
      </c>
      <c r="H17" s="14">
        <v>1579560</v>
      </c>
      <c r="I17" s="14">
        <v>1005754.16</v>
      </c>
      <c r="J17" s="15">
        <f t="shared" si="3"/>
        <v>0.63673058320038489</v>
      </c>
      <c r="K17" s="14">
        <v>1312370.48</v>
      </c>
      <c r="L17" s="14">
        <v>306883.44</v>
      </c>
      <c r="M17" s="14">
        <v>1005487.04</v>
      </c>
      <c r="N17" s="15">
        <f t="shared" si="4"/>
        <v>0.99973440825738169</v>
      </c>
      <c r="O17" s="14">
        <v>267.12</v>
      </c>
      <c r="P17" s="16">
        <f t="shared" si="5"/>
        <v>-573805.84</v>
      </c>
    </row>
    <row r="18" spans="1:16" x14ac:dyDescent="0.2">
      <c r="A18" s="27" t="s">
        <v>47</v>
      </c>
      <c r="B18" s="23" t="str">
        <f t="shared" si="0"/>
        <v>2</v>
      </c>
      <c r="C18" s="23" t="str">
        <f t="shared" si="1"/>
        <v>22</v>
      </c>
      <c r="D18" s="24" t="str">
        <f t="shared" si="2"/>
        <v>220</v>
      </c>
      <c r="E18" s="13" t="s">
        <v>48</v>
      </c>
      <c r="F18" s="14">
        <v>2560</v>
      </c>
      <c r="G18" s="14">
        <v>0</v>
      </c>
      <c r="H18" s="14">
        <v>2560</v>
      </c>
      <c r="I18" s="14">
        <v>2288.89</v>
      </c>
      <c r="J18" s="15">
        <f t="shared" si="3"/>
        <v>0.89409765624999993</v>
      </c>
      <c r="K18" s="14">
        <v>2288.89</v>
      </c>
      <c r="L18" s="14">
        <v>0</v>
      </c>
      <c r="M18" s="14">
        <v>2288.89</v>
      </c>
      <c r="N18" s="15">
        <f t="shared" si="4"/>
        <v>1</v>
      </c>
      <c r="O18" s="14">
        <v>0</v>
      </c>
      <c r="P18" s="16">
        <f t="shared" si="5"/>
        <v>-271.11000000000013</v>
      </c>
    </row>
    <row r="19" spans="1:16" x14ac:dyDescent="0.2">
      <c r="A19" s="27" t="s">
        <v>49</v>
      </c>
      <c r="B19" s="23" t="str">
        <f t="shared" si="0"/>
        <v>2</v>
      </c>
      <c r="C19" s="23" t="str">
        <f t="shared" si="1"/>
        <v>29</v>
      </c>
      <c r="D19" s="24" t="str">
        <f t="shared" si="2"/>
        <v>290</v>
      </c>
      <c r="E19" s="13" t="s">
        <v>50</v>
      </c>
      <c r="F19" s="14">
        <v>6225000</v>
      </c>
      <c r="G19" s="14">
        <v>0</v>
      </c>
      <c r="H19" s="14">
        <v>6225000</v>
      </c>
      <c r="I19" s="14">
        <v>8301876.1699999999</v>
      </c>
      <c r="J19" s="15">
        <f t="shared" si="3"/>
        <v>1.3336347261044177</v>
      </c>
      <c r="K19" s="14">
        <v>8154347.0099999998</v>
      </c>
      <c r="L19" s="14">
        <v>1168387.6399999999</v>
      </c>
      <c r="M19" s="14">
        <v>6985959.3700000001</v>
      </c>
      <c r="N19" s="15">
        <f t="shared" si="4"/>
        <v>0.84149163718494735</v>
      </c>
      <c r="O19" s="14">
        <v>1315916.8</v>
      </c>
      <c r="P19" s="16">
        <f t="shared" si="5"/>
        <v>2076876.17</v>
      </c>
    </row>
    <row r="20" spans="1:16" x14ac:dyDescent="0.2">
      <c r="A20" s="27" t="s">
        <v>51</v>
      </c>
      <c r="B20" s="23" t="str">
        <f t="shared" si="0"/>
        <v>3</v>
      </c>
      <c r="C20" s="23" t="str">
        <f t="shared" si="1"/>
        <v>30</v>
      </c>
      <c r="D20" s="24" t="str">
        <f t="shared" si="2"/>
        <v>302</v>
      </c>
      <c r="E20" s="13" t="s">
        <v>52</v>
      </c>
      <c r="F20" s="14">
        <v>0</v>
      </c>
      <c r="G20" s="14">
        <v>0</v>
      </c>
      <c r="H20" s="14">
        <v>0</v>
      </c>
      <c r="I20" s="14">
        <v>-72.680000000000007</v>
      </c>
      <c r="J20" s="15" t="str">
        <f t="shared" si="3"/>
        <v xml:space="preserve"> </v>
      </c>
      <c r="K20" s="14">
        <v>0</v>
      </c>
      <c r="L20" s="14">
        <v>72.680000000000007</v>
      </c>
      <c r="M20" s="14">
        <v>-72.680000000000007</v>
      </c>
      <c r="N20" s="15">
        <f t="shared" si="4"/>
        <v>1</v>
      </c>
      <c r="O20" s="14">
        <v>0</v>
      </c>
      <c r="P20" s="16">
        <f t="shared" si="5"/>
        <v>-72.680000000000007</v>
      </c>
    </row>
    <row r="21" spans="1:16" x14ac:dyDescent="0.2">
      <c r="A21" s="27" t="s">
        <v>53</v>
      </c>
      <c r="B21" s="23" t="str">
        <f t="shared" si="0"/>
        <v>3</v>
      </c>
      <c r="C21" s="23" t="str">
        <f t="shared" si="1"/>
        <v>31</v>
      </c>
      <c r="D21" s="24" t="str">
        <f t="shared" si="2"/>
        <v>319</v>
      </c>
      <c r="E21" s="13" t="s">
        <v>54</v>
      </c>
      <c r="F21" s="14">
        <v>40000</v>
      </c>
      <c r="G21" s="14">
        <v>0</v>
      </c>
      <c r="H21" s="14">
        <v>40000</v>
      </c>
      <c r="I21" s="14">
        <v>23574.93</v>
      </c>
      <c r="J21" s="15">
        <f t="shared" si="3"/>
        <v>0.58937324999999996</v>
      </c>
      <c r="K21" s="14">
        <v>13416.29</v>
      </c>
      <c r="L21" s="14">
        <v>0</v>
      </c>
      <c r="M21" s="14">
        <v>13416.29</v>
      </c>
      <c r="N21" s="15">
        <f t="shared" si="4"/>
        <v>0.56909140345273568</v>
      </c>
      <c r="O21" s="14">
        <v>10158.64</v>
      </c>
      <c r="P21" s="16">
        <f t="shared" si="5"/>
        <v>-16425.07</v>
      </c>
    </row>
    <row r="22" spans="1:16" x14ac:dyDescent="0.2">
      <c r="A22" s="27" t="s">
        <v>55</v>
      </c>
      <c r="B22" s="23" t="str">
        <f t="shared" si="0"/>
        <v>3</v>
      </c>
      <c r="C22" s="23" t="str">
        <f t="shared" si="1"/>
        <v>32</v>
      </c>
      <c r="D22" s="24" t="str">
        <f t="shared" si="2"/>
        <v>321</v>
      </c>
      <c r="E22" s="13" t="s">
        <v>56</v>
      </c>
      <c r="F22" s="14">
        <v>4500000</v>
      </c>
      <c r="G22" s="14">
        <v>0</v>
      </c>
      <c r="H22" s="14">
        <v>4500000</v>
      </c>
      <c r="I22" s="14">
        <v>3273060.15</v>
      </c>
      <c r="J22" s="15">
        <f t="shared" si="3"/>
        <v>0.72734670000000001</v>
      </c>
      <c r="K22" s="14">
        <v>3375563.09</v>
      </c>
      <c r="L22" s="14">
        <v>160963.49</v>
      </c>
      <c r="M22" s="14">
        <v>3214599.6</v>
      </c>
      <c r="N22" s="15">
        <f t="shared" si="4"/>
        <v>0.98213887086676366</v>
      </c>
      <c r="O22" s="14">
        <v>58460.55</v>
      </c>
      <c r="P22" s="16">
        <f t="shared" si="5"/>
        <v>-1226939.8500000001</v>
      </c>
    </row>
    <row r="23" spans="1:16" x14ac:dyDescent="0.2">
      <c r="A23" s="27" t="s">
        <v>57</v>
      </c>
      <c r="B23" s="23" t="str">
        <f t="shared" si="0"/>
        <v>3</v>
      </c>
      <c r="C23" s="23" t="str">
        <f t="shared" si="1"/>
        <v>32</v>
      </c>
      <c r="D23" s="24" t="str">
        <f t="shared" si="2"/>
        <v>323</v>
      </c>
      <c r="E23" s="13" t="s">
        <v>58</v>
      </c>
      <c r="F23" s="14">
        <v>170000</v>
      </c>
      <c r="G23" s="14">
        <v>0</v>
      </c>
      <c r="H23" s="14">
        <v>170000</v>
      </c>
      <c r="I23" s="14">
        <v>142884.16</v>
      </c>
      <c r="J23" s="15">
        <f t="shared" si="3"/>
        <v>0.84049505882352948</v>
      </c>
      <c r="K23" s="14">
        <v>147935.10999999999</v>
      </c>
      <c r="L23" s="14">
        <v>6832.64</v>
      </c>
      <c r="M23" s="14">
        <v>141102.47</v>
      </c>
      <c r="N23" s="15">
        <f t="shared" si="4"/>
        <v>0.98753052822650178</v>
      </c>
      <c r="O23" s="14">
        <v>1781.69</v>
      </c>
      <c r="P23" s="16">
        <f t="shared" si="5"/>
        <v>-27115.839999999997</v>
      </c>
    </row>
    <row r="24" spans="1:16" x14ac:dyDescent="0.2">
      <c r="A24" s="27" t="s">
        <v>59</v>
      </c>
      <c r="B24" s="23" t="str">
        <f t="shared" si="0"/>
        <v>3</v>
      </c>
      <c r="C24" s="23" t="str">
        <f t="shared" si="1"/>
        <v>32</v>
      </c>
      <c r="D24" s="24" t="str">
        <f t="shared" si="2"/>
        <v>325</v>
      </c>
      <c r="E24" s="13" t="s">
        <v>60</v>
      </c>
      <c r="F24" s="14">
        <v>150000</v>
      </c>
      <c r="G24" s="14">
        <v>0</v>
      </c>
      <c r="H24" s="14">
        <v>150000</v>
      </c>
      <c r="I24" s="14">
        <v>144394.04999999999</v>
      </c>
      <c r="J24" s="15">
        <f t="shared" si="3"/>
        <v>0.9626269999999999</v>
      </c>
      <c r="K24" s="14">
        <v>131715.15</v>
      </c>
      <c r="L24" s="14">
        <v>1282.8599999999999</v>
      </c>
      <c r="M24" s="14">
        <v>130432.29</v>
      </c>
      <c r="N24" s="15">
        <f t="shared" si="4"/>
        <v>0.90330792716181862</v>
      </c>
      <c r="O24" s="14">
        <v>13961.76</v>
      </c>
      <c r="P24" s="16">
        <f t="shared" si="5"/>
        <v>-5605.9500000000116</v>
      </c>
    </row>
    <row r="25" spans="1:16" x14ac:dyDescent="0.2">
      <c r="A25" s="27" t="s">
        <v>61</v>
      </c>
      <c r="B25" s="23" t="str">
        <f t="shared" si="0"/>
        <v>3</v>
      </c>
      <c r="C25" s="23" t="str">
        <f t="shared" si="1"/>
        <v>32</v>
      </c>
      <c r="D25" s="24" t="str">
        <f t="shared" si="2"/>
        <v>326</v>
      </c>
      <c r="E25" s="13" t="s">
        <v>62</v>
      </c>
      <c r="F25" s="14">
        <v>280000</v>
      </c>
      <c r="G25" s="14">
        <v>0</v>
      </c>
      <c r="H25" s="14">
        <v>280000</v>
      </c>
      <c r="I25" s="14">
        <v>212117.09</v>
      </c>
      <c r="J25" s="15">
        <f t="shared" si="3"/>
        <v>0.75756103571428568</v>
      </c>
      <c r="K25" s="14">
        <v>211514.81</v>
      </c>
      <c r="L25" s="14">
        <v>484.96</v>
      </c>
      <c r="M25" s="14">
        <v>211029.85</v>
      </c>
      <c r="N25" s="15">
        <f t="shared" si="4"/>
        <v>0.99487434039378919</v>
      </c>
      <c r="O25" s="14">
        <v>1087.24</v>
      </c>
      <c r="P25" s="16">
        <f t="shared" si="5"/>
        <v>-67882.91</v>
      </c>
    </row>
    <row r="26" spans="1:16" x14ac:dyDescent="0.2">
      <c r="A26" s="27" t="s">
        <v>63</v>
      </c>
      <c r="B26" s="23" t="str">
        <f t="shared" si="0"/>
        <v>3</v>
      </c>
      <c r="C26" s="23" t="str">
        <f t="shared" si="1"/>
        <v>32</v>
      </c>
      <c r="D26" s="24" t="str">
        <f t="shared" si="2"/>
        <v>329</v>
      </c>
      <c r="E26" s="13" t="s">
        <v>64</v>
      </c>
      <c r="F26" s="14">
        <v>12000</v>
      </c>
      <c r="G26" s="14">
        <v>0</v>
      </c>
      <c r="H26" s="14">
        <v>12000</v>
      </c>
      <c r="I26" s="14">
        <v>11194.2</v>
      </c>
      <c r="J26" s="15">
        <f t="shared" si="3"/>
        <v>0.93285000000000007</v>
      </c>
      <c r="K26" s="14">
        <v>11408.76</v>
      </c>
      <c r="L26" s="14">
        <v>214.56</v>
      </c>
      <c r="M26" s="14">
        <v>11194.2</v>
      </c>
      <c r="N26" s="15">
        <f t="shared" si="4"/>
        <v>1</v>
      </c>
      <c r="O26" s="14">
        <v>0</v>
      </c>
      <c r="P26" s="16">
        <f t="shared" si="5"/>
        <v>-805.79999999999927</v>
      </c>
    </row>
    <row r="27" spans="1:16" x14ac:dyDescent="0.2">
      <c r="A27" s="27" t="s">
        <v>65</v>
      </c>
      <c r="B27" s="23" t="str">
        <f t="shared" si="0"/>
        <v>3</v>
      </c>
      <c r="C27" s="23" t="str">
        <f t="shared" si="1"/>
        <v>32</v>
      </c>
      <c r="D27" s="24" t="str">
        <f t="shared" si="2"/>
        <v>329</v>
      </c>
      <c r="E27" s="13" t="s">
        <v>66</v>
      </c>
      <c r="F27" s="14">
        <v>150000</v>
      </c>
      <c r="G27" s="14">
        <v>0</v>
      </c>
      <c r="H27" s="14">
        <v>150000</v>
      </c>
      <c r="I27" s="14">
        <v>237347.11</v>
      </c>
      <c r="J27" s="15">
        <f t="shared" si="3"/>
        <v>1.5823140666666666</v>
      </c>
      <c r="K27" s="14">
        <v>231401.92</v>
      </c>
      <c r="L27" s="14">
        <v>0</v>
      </c>
      <c r="M27" s="14">
        <v>231401.92</v>
      </c>
      <c r="N27" s="15">
        <f t="shared" si="4"/>
        <v>0.97495149614419163</v>
      </c>
      <c r="O27" s="14">
        <v>5945.19</v>
      </c>
      <c r="P27" s="16">
        <f t="shared" si="5"/>
        <v>87347.109999999986</v>
      </c>
    </row>
    <row r="28" spans="1:16" x14ac:dyDescent="0.2">
      <c r="A28" s="27" t="s">
        <v>67</v>
      </c>
      <c r="B28" s="23" t="str">
        <f t="shared" si="0"/>
        <v>3</v>
      </c>
      <c r="C28" s="23" t="str">
        <f t="shared" si="1"/>
        <v>32</v>
      </c>
      <c r="D28" s="24" t="str">
        <f t="shared" si="2"/>
        <v>329</v>
      </c>
      <c r="E28" s="13" t="s">
        <v>68</v>
      </c>
      <c r="F28" s="14">
        <v>15000</v>
      </c>
      <c r="G28" s="14">
        <v>0</v>
      </c>
      <c r="H28" s="14">
        <v>15000</v>
      </c>
      <c r="I28" s="14">
        <v>30387.84</v>
      </c>
      <c r="J28" s="15">
        <f t="shared" si="3"/>
        <v>2.0258560000000001</v>
      </c>
      <c r="K28" s="14">
        <v>21816.27</v>
      </c>
      <c r="L28" s="14">
        <v>49.98</v>
      </c>
      <c r="M28" s="14">
        <v>21766.29</v>
      </c>
      <c r="N28" s="15">
        <f t="shared" si="4"/>
        <v>0.71628289473684215</v>
      </c>
      <c r="O28" s="14">
        <v>8621.5499999999993</v>
      </c>
      <c r="P28" s="16">
        <f t="shared" si="5"/>
        <v>15387.84</v>
      </c>
    </row>
    <row r="29" spans="1:16" x14ac:dyDescent="0.2">
      <c r="A29" s="27" t="s">
        <v>69</v>
      </c>
      <c r="B29" s="23" t="str">
        <f t="shared" si="0"/>
        <v>3</v>
      </c>
      <c r="C29" s="23" t="str">
        <f t="shared" si="1"/>
        <v>32</v>
      </c>
      <c r="D29" s="24" t="str">
        <f t="shared" si="2"/>
        <v>329</v>
      </c>
      <c r="E29" s="13" t="s">
        <v>70</v>
      </c>
      <c r="F29" s="14">
        <v>5000</v>
      </c>
      <c r="G29" s="14">
        <v>0</v>
      </c>
      <c r="H29" s="14">
        <v>5000</v>
      </c>
      <c r="I29" s="14">
        <v>5251.21</v>
      </c>
      <c r="J29" s="15">
        <f t="shared" si="3"/>
        <v>1.0502419999999999</v>
      </c>
      <c r="K29" s="14">
        <v>2184.0100000000002</v>
      </c>
      <c r="L29" s="14">
        <v>0</v>
      </c>
      <c r="M29" s="14">
        <v>2184.0100000000002</v>
      </c>
      <c r="N29" s="15">
        <f t="shared" si="4"/>
        <v>0.41590604832029193</v>
      </c>
      <c r="O29" s="14">
        <v>3067.2</v>
      </c>
      <c r="P29" s="16">
        <f t="shared" si="5"/>
        <v>251.21000000000004</v>
      </c>
    </row>
    <row r="30" spans="1:16" x14ac:dyDescent="0.2">
      <c r="A30" s="27" t="s">
        <v>71</v>
      </c>
      <c r="B30" s="23" t="str">
        <f t="shared" si="0"/>
        <v>3</v>
      </c>
      <c r="C30" s="23" t="str">
        <f t="shared" si="1"/>
        <v>32</v>
      </c>
      <c r="D30" s="24" t="str">
        <f t="shared" si="2"/>
        <v>329</v>
      </c>
      <c r="E30" s="13" t="s">
        <v>72</v>
      </c>
      <c r="F30" s="14">
        <v>11000</v>
      </c>
      <c r="G30" s="14">
        <v>0</v>
      </c>
      <c r="H30" s="14">
        <v>11000</v>
      </c>
      <c r="I30" s="14">
        <v>11816.28</v>
      </c>
      <c r="J30" s="15">
        <f t="shared" si="3"/>
        <v>1.0742072727272727</v>
      </c>
      <c r="K30" s="14">
        <v>11877.88</v>
      </c>
      <c r="L30" s="14">
        <v>61.6</v>
      </c>
      <c r="M30" s="14">
        <v>11816.28</v>
      </c>
      <c r="N30" s="15">
        <f t="shared" si="4"/>
        <v>1</v>
      </c>
      <c r="O30" s="14">
        <v>0</v>
      </c>
      <c r="P30" s="16">
        <f t="shared" si="5"/>
        <v>816.28000000000065</v>
      </c>
    </row>
    <row r="31" spans="1:16" x14ac:dyDescent="0.2">
      <c r="A31" s="27" t="s">
        <v>73</v>
      </c>
      <c r="B31" s="23" t="str">
        <f t="shared" si="0"/>
        <v>3</v>
      </c>
      <c r="C31" s="23" t="str">
        <f t="shared" si="1"/>
        <v>33</v>
      </c>
      <c r="D31" s="24" t="str">
        <f t="shared" si="2"/>
        <v>330</v>
      </c>
      <c r="E31" s="13" t="s">
        <v>74</v>
      </c>
      <c r="F31" s="14">
        <v>5250000</v>
      </c>
      <c r="G31" s="14">
        <v>0</v>
      </c>
      <c r="H31" s="14">
        <v>5250000</v>
      </c>
      <c r="I31" s="14">
        <v>3864926.61</v>
      </c>
      <c r="J31" s="15">
        <f t="shared" si="3"/>
        <v>0.73617649714285716</v>
      </c>
      <c r="K31" s="14">
        <v>3865687.95</v>
      </c>
      <c r="L31" s="14">
        <v>761.34</v>
      </c>
      <c r="M31" s="14">
        <v>3864926.61</v>
      </c>
      <c r="N31" s="15">
        <f t="shared" si="4"/>
        <v>1</v>
      </c>
      <c r="O31" s="14">
        <v>0</v>
      </c>
      <c r="P31" s="16">
        <f t="shared" si="5"/>
        <v>-1385073.3900000001</v>
      </c>
    </row>
    <row r="32" spans="1:16" x14ac:dyDescent="0.2">
      <c r="A32" s="27" t="s">
        <v>75</v>
      </c>
      <c r="B32" s="23" t="str">
        <f t="shared" si="0"/>
        <v>3</v>
      </c>
      <c r="C32" s="23" t="str">
        <f t="shared" si="1"/>
        <v>33</v>
      </c>
      <c r="D32" s="24" t="str">
        <f t="shared" si="2"/>
        <v>331</v>
      </c>
      <c r="E32" s="13" t="s">
        <v>76</v>
      </c>
      <c r="F32" s="14">
        <v>1675000</v>
      </c>
      <c r="G32" s="14">
        <v>0</v>
      </c>
      <c r="H32" s="14">
        <v>1675000</v>
      </c>
      <c r="I32" s="14">
        <v>1709914.18</v>
      </c>
      <c r="J32" s="15">
        <f t="shared" si="3"/>
        <v>1.0208442865671641</v>
      </c>
      <c r="K32" s="14">
        <v>144316.59</v>
      </c>
      <c r="L32" s="14">
        <v>4507.51</v>
      </c>
      <c r="M32" s="14">
        <v>139809.07999999999</v>
      </c>
      <c r="N32" s="15">
        <f t="shared" si="4"/>
        <v>8.1763799397230566E-2</v>
      </c>
      <c r="O32" s="14">
        <v>1570105.1</v>
      </c>
      <c r="P32" s="16">
        <f t="shared" si="5"/>
        <v>34914.179999999935</v>
      </c>
    </row>
    <row r="33" spans="1:16" x14ac:dyDescent="0.2">
      <c r="A33" s="27" t="s">
        <v>77</v>
      </c>
      <c r="B33" s="23" t="str">
        <f t="shared" si="0"/>
        <v>3</v>
      </c>
      <c r="C33" s="23" t="str">
        <f t="shared" si="1"/>
        <v>33</v>
      </c>
      <c r="D33" s="24" t="str">
        <f t="shared" si="2"/>
        <v>334</v>
      </c>
      <c r="E33" s="13" t="s">
        <v>78</v>
      </c>
      <c r="F33" s="14">
        <v>40000</v>
      </c>
      <c r="G33" s="14">
        <v>0</v>
      </c>
      <c r="H33" s="14">
        <v>40000</v>
      </c>
      <c r="I33" s="14">
        <v>30222.1</v>
      </c>
      <c r="J33" s="15">
        <f t="shared" si="3"/>
        <v>0.75555249999999996</v>
      </c>
      <c r="K33" s="14">
        <v>30801.040000000001</v>
      </c>
      <c r="L33" s="14">
        <v>686.73</v>
      </c>
      <c r="M33" s="14">
        <v>30114.31</v>
      </c>
      <c r="N33" s="15">
        <f t="shared" si="4"/>
        <v>0.99643340469391617</v>
      </c>
      <c r="O33" s="14">
        <v>107.79</v>
      </c>
      <c r="P33" s="16">
        <f t="shared" si="5"/>
        <v>-9777.9000000000015</v>
      </c>
    </row>
    <row r="34" spans="1:16" x14ac:dyDescent="0.2">
      <c r="A34" s="27" t="s">
        <v>79</v>
      </c>
      <c r="B34" s="23" t="str">
        <f t="shared" si="0"/>
        <v>3</v>
      </c>
      <c r="C34" s="23" t="str">
        <f t="shared" si="1"/>
        <v>33</v>
      </c>
      <c r="D34" s="24" t="str">
        <f t="shared" si="2"/>
        <v>335</v>
      </c>
      <c r="E34" s="13" t="s">
        <v>80</v>
      </c>
      <c r="F34" s="14">
        <v>1500000</v>
      </c>
      <c r="G34" s="14">
        <v>0</v>
      </c>
      <c r="H34" s="14">
        <v>1500000</v>
      </c>
      <c r="I34" s="14">
        <v>1058607.6399999999</v>
      </c>
      <c r="J34" s="15">
        <f t="shared" si="3"/>
        <v>0.70573842666666664</v>
      </c>
      <c r="K34" s="14">
        <v>1058971.1299999999</v>
      </c>
      <c r="L34" s="14">
        <v>799.83</v>
      </c>
      <c r="M34" s="14">
        <v>1058171.3</v>
      </c>
      <c r="N34" s="15">
        <f t="shared" si="4"/>
        <v>0.99958781706884348</v>
      </c>
      <c r="O34" s="14">
        <v>436.34</v>
      </c>
      <c r="P34" s="16">
        <f t="shared" si="5"/>
        <v>-441392.3600000001</v>
      </c>
    </row>
    <row r="35" spans="1:16" x14ac:dyDescent="0.2">
      <c r="A35" s="27" t="s">
        <v>81</v>
      </c>
      <c r="B35" s="23" t="str">
        <f t="shared" si="0"/>
        <v>3</v>
      </c>
      <c r="C35" s="23" t="str">
        <f t="shared" si="1"/>
        <v>33</v>
      </c>
      <c r="D35" s="24" t="str">
        <f t="shared" si="2"/>
        <v>335</v>
      </c>
      <c r="E35" s="13" t="s">
        <v>82</v>
      </c>
      <c r="F35" s="14">
        <v>50000</v>
      </c>
      <c r="G35" s="14">
        <v>0</v>
      </c>
      <c r="H35" s="14">
        <v>50000</v>
      </c>
      <c r="I35" s="14">
        <v>35154.39</v>
      </c>
      <c r="J35" s="15">
        <f t="shared" si="3"/>
        <v>0.70308780000000004</v>
      </c>
      <c r="K35" s="14">
        <v>2223.69</v>
      </c>
      <c r="L35" s="14">
        <v>0</v>
      </c>
      <c r="M35" s="14">
        <v>2223.69</v>
      </c>
      <c r="N35" s="15">
        <f t="shared" si="4"/>
        <v>6.3254973276452811E-2</v>
      </c>
      <c r="O35" s="14">
        <v>32930.699999999997</v>
      </c>
      <c r="P35" s="16">
        <f t="shared" si="5"/>
        <v>-14845.61</v>
      </c>
    </row>
    <row r="36" spans="1:16" x14ac:dyDescent="0.2">
      <c r="A36" s="27" t="s">
        <v>83</v>
      </c>
      <c r="B36" s="23" t="str">
        <f t="shared" si="0"/>
        <v>3</v>
      </c>
      <c r="C36" s="23" t="str">
        <f t="shared" si="1"/>
        <v>33</v>
      </c>
      <c r="D36" s="24" t="str">
        <f t="shared" si="2"/>
        <v>335</v>
      </c>
      <c r="E36" s="13" t="s">
        <v>84</v>
      </c>
      <c r="F36" s="14">
        <v>400000</v>
      </c>
      <c r="G36" s="14">
        <v>0</v>
      </c>
      <c r="H36" s="14">
        <v>400000</v>
      </c>
      <c r="I36" s="14">
        <v>371438</v>
      </c>
      <c r="J36" s="15">
        <f t="shared" si="3"/>
        <v>0.92859499999999995</v>
      </c>
      <c r="K36" s="14">
        <v>175162.2</v>
      </c>
      <c r="L36" s="14">
        <v>335.46</v>
      </c>
      <c r="M36" s="14">
        <v>174826.74</v>
      </c>
      <c r="N36" s="15">
        <f t="shared" si="4"/>
        <v>0.47067542900834053</v>
      </c>
      <c r="O36" s="14">
        <v>196611.26</v>
      </c>
      <c r="P36" s="16">
        <f t="shared" si="5"/>
        <v>-28562</v>
      </c>
    </row>
    <row r="37" spans="1:16" x14ac:dyDescent="0.2">
      <c r="A37" s="27" t="s">
        <v>85</v>
      </c>
      <c r="B37" s="23" t="str">
        <f t="shared" si="0"/>
        <v>3</v>
      </c>
      <c r="C37" s="23" t="str">
        <f t="shared" si="1"/>
        <v>33</v>
      </c>
      <c r="D37" s="24" t="str">
        <f t="shared" si="2"/>
        <v>335</v>
      </c>
      <c r="E37" s="13" t="s">
        <v>86</v>
      </c>
      <c r="F37" s="14">
        <v>4500000</v>
      </c>
      <c r="G37" s="14">
        <v>0</v>
      </c>
      <c r="H37" s="14">
        <v>4500000</v>
      </c>
      <c r="I37" s="14">
        <v>4652034.8600000003</v>
      </c>
      <c r="J37" s="15">
        <f t="shared" si="3"/>
        <v>1.0337855244444445</v>
      </c>
      <c r="K37" s="14">
        <v>3805921.66</v>
      </c>
      <c r="L37" s="14">
        <v>66.260000000000005</v>
      </c>
      <c r="M37" s="14">
        <v>3805855.4</v>
      </c>
      <c r="N37" s="15">
        <f t="shared" si="4"/>
        <v>0.81810552038726547</v>
      </c>
      <c r="O37" s="14">
        <v>846179.46</v>
      </c>
      <c r="P37" s="16">
        <f t="shared" si="5"/>
        <v>152034.86000000034</v>
      </c>
    </row>
    <row r="38" spans="1:16" x14ac:dyDescent="0.2">
      <c r="A38" s="27" t="s">
        <v>87</v>
      </c>
      <c r="B38" s="23" t="str">
        <f t="shared" si="0"/>
        <v>3</v>
      </c>
      <c r="C38" s="23" t="str">
        <f t="shared" si="1"/>
        <v>33</v>
      </c>
      <c r="D38" s="24" t="str">
        <f t="shared" si="2"/>
        <v>335</v>
      </c>
      <c r="E38" s="13" t="s">
        <v>88</v>
      </c>
      <c r="F38" s="14">
        <v>300000</v>
      </c>
      <c r="G38" s="14">
        <v>0</v>
      </c>
      <c r="H38" s="14">
        <v>300000</v>
      </c>
      <c r="I38" s="14">
        <v>478117.16</v>
      </c>
      <c r="J38" s="15">
        <f t="shared" si="3"/>
        <v>1.5937238666666667</v>
      </c>
      <c r="K38" s="14">
        <v>449184.73</v>
      </c>
      <c r="L38" s="14">
        <v>664.74</v>
      </c>
      <c r="M38" s="14">
        <v>448519.99</v>
      </c>
      <c r="N38" s="15">
        <f t="shared" si="4"/>
        <v>0.9380964071651392</v>
      </c>
      <c r="O38" s="14">
        <v>29597.17</v>
      </c>
      <c r="P38" s="16">
        <f t="shared" si="5"/>
        <v>178117.15999999997</v>
      </c>
    </row>
    <row r="39" spans="1:16" x14ac:dyDescent="0.2">
      <c r="A39" s="27" t="s">
        <v>89</v>
      </c>
      <c r="B39" s="23" t="str">
        <f t="shared" si="0"/>
        <v>3</v>
      </c>
      <c r="C39" s="23" t="str">
        <f t="shared" si="1"/>
        <v>33</v>
      </c>
      <c r="D39" s="24" t="str">
        <f t="shared" si="2"/>
        <v>338</v>
      </c>
      <c r="E39" s="13" t="s">
        <v>90</v>
      </c>
      <c r="F39" s="14">
        <v>750000</v>
      </c>
      <c r="G39" s="14">
        <v>0</v>
      </c>
      <c r="H39" s="14">
        <v>750000</v>
      </c>
      <c r="I39" s="14">
        <v>558883.92000000004</v>
      </c>
      <c r="J39" s="15">
        <f t="shared" si="3"/>
        <v>0.74517856000000005</v>
      </c>
      <c r="K39" s="14">
        <v>572438.16</v>
      </c>
      <c r="L39" s="14">
        <v>13554.24</v>
      </c>
      <c r="M39" s="14">
        <v>558883.92000000004</v>
      </c>
      <c r="N39" s="15">
        <f t="shared" si="4"/>
        <v>1</v>
      </c>
      <c r="O39" s="14">
        <v>0</v>
      </c>
      <c r="P39" s="16">
        <f t="shared" si="5"/>
        <v>-191116.07999999996</v>
      </c>
    </row>
    <row r="40" spans="1:16" x14ac:dyDescent="0.2">
      <c r="A40" s="27" t="s">
        <v>91</v>
      </c>
      <c r="B40" s="23" t="str">
        <f t="shared" si="0"/>
        <v>3</v>
      </c>
      <c r="C40" s="23" t="str">
        <f t="shared" si="1"/>
        <v>34</v>
      </c>
      <c r="D40" s="24" t="str">
        <f t="shared" si="2"/>
        <v>342</v>
      </c>
      <c r="E40" s="13" t="s">
        <v>92</v>
      </c>
      <c r="F40" s="14">
        <v>100000</v>
      </c>
      <c r="G40" s="14">
        <v>0</v>
      </c>
      <c r="H40" s="14">
        <v>100000</v>
      </c>
      <c r="I40" s="14">
        <v>101926</v>
      </c>
      <c r="J40" s="15">
        <f t="shared" si="3"/>
        <v>1.0192600000000001</v>
      </c>
      <c r="K40" s="14">
        <v>102380</v>
      </c>
      <c r="L40" s="14">
        <v>454</v>
      </c>
      <c r="M40" s="14">
        <v>101926</v>
      </c>
      <c r="N40" s="15">
        <f t="shared" si="4"/>
        <v>1</v>
      </c>
      <c r="O40" s="14">
        <v>0</v>
      </c>
      <c r="P40" s="16">
        <f t="shared" si="5"/>
        <v>1926</v>
      </c>
    </row>
    <row r="41" spans="1:16" x14ac:dyDescent="0.2">
      <c r="A41" s="27" t="s">
        <v>93</v>
      </c>
      <c r="B41" s="23" t="str">
        <f t="shared" si="0"/>
        <v>3</v>
      </c>
      <c r="C41" s="23" t="str">
        <f t="shared" si="1"/>
        <v>34</v>
      </c>
      <c r="D41" s="24" t="str">
        <f t="shared" si="2"/>
        <v>342</v>
      </c>
      <c r="E41" s="13" t="s">
        <v>94</v>
      </c>
      <c r="F41" s="14">
        <v>775000</v>
      </c>
      <c r="G41" s="14">
        <v>0</v>
      </c>
      <c r="H41" s="14">
        <v>775000</v>
      </c>
      <c r="I41" s="14">
        <v>449238.5</v>
      </c>
      <c r="J41" s="15">
        <f t="shared" si="3"/>
        <v>0.5796625806451613</v>
      </c>
      <c r="K41" s="14">
        <v>449238.5</v>
      </c>
      <c r="L41" s="14">
        <v>0</v>
      </c>
      <c r="M41" s="14">
        <v>449238.5</v>
      </c>
      <c r="N41" s="15">
        <f t="shared" si="4"/>
        <v>1</v>
      </c>
      <c r="O41" s="14">
        <v>0</v>
      </c>
      <c r="P41" s="16">
        <f t="shared" si="5"/>
        <v>-325761.5</v>
      </c>
    </row>
    <row r="42" spans="1:16" x14ac:dyDescent="0.2">
      <c r="A42" s="27" t="s">
        <v>95</v>
      </c>
      <c r="B42" s="23" t="str">
        <f t="shared" si="0"/>
        <v>3</v>
      </c>
      <c r="C42" s="23" t="str">
        <f t="shared" si="1"/>
        <v>34</v>
      </c>
      <c r="D42" s="24" t="str">
        <f t="shared" si="2"/>
        <v>344</v>
      </c>
      <c r="E42" s="13" t="s">
        <v>96</v>
      </c>
      <c r="F42" s="14">
        <v>5000</v>
      </c>
      <c r="G42" s="14">
        <v>0</v>
      </c>
      <c r="H42" s="14">
        <v>5000</v>
      </c>
      <c r="I42" s="14">
        <v>4650</v>
      </c>
      <c r="J42" s="15">
        <f t="shared" si="3"/>
        <v>0.93</v>
      </c>
      <c r="K42" s="14">
        <v>4650</v>
      </c>
      <c r="L42" s="14">
        <v>0</v>
      </c>
      <c r="M42" s="14">
        <v>4650</v>
      </c>
      <c r="N42" s="15">
        <f t="shared" si="4"/>
        <v>1</v>
      </c>
      <c r="O42" s="14">
        <v>0</v>
      </c>
      <c r="P42" s="16">
        <f t="shared" si="5"/>
        <v>-350</v>
      </c>
    </row>
    <row r="43" spans="1:16" x14ac:dyDescent="0.2">
      <c r="A43" s="27" t="s">
        <v>97</v>
      </c>
      <c r="B43" s="23" t="str">
        <f t="shared" si="0"/>
        <v>3</v>
      </c>
      <c r="C43" s="23" t="str">
        <f t="shared" si="1"/>
        <v>34</v>
      </c>
      <c r="D43" s="24" t="str">
        <f t="shared" si="2"/>
        <v>349</v>
      </c>
      <c r="E43" s="13" t="s">
        <v>98</v>
      </c>
      <c r="F43" s="14">
        <v>25000</v>
      </c>
      <c r="G43" s="14">
        <v>0</v>
      </c>
      <c r="H43" s="14">
        <v>25000</v>
      </c>
      <c r="I43" s="14">
        <v>17375</v>
      </c>
      <c r="J43" s="15">
        <f t="shared" si="3"/>
        <v>0.69499999999999995</v>
      </c>
      <c r="K43" s="14">
        <v>15567</v>
      </c>
      <c r="L43" s="14">
        <v>9</v>
      </c>
      <c r="M43" s="14">
        <v>15558</v>
      </c>
      <c r="N43" s="15">
        <f t="shared" si="4"/>
        <v>0.89542446043165469</v>
      </c>
      <c r="O43" s="14">
        <v>1817</v>
      </c>
      <c r="P43" s="16">
        <f t="shared" si="5"/>
        <v>-7625</v>
      </c>
    </row>
    <row r="44" spans="1:16" x14ac:dyDescent="0.2">
      <c r="A44" s="27" t="s">
        <v>99</v>
      </c>
      <c r="B44" s="23" t="str">
        <f t="shared" si="0"/>
        <v>3</v>
      </c>
      <c r="C44" s="23" t="str">
        <f t="shared" si="1"/>
        <v>34</v>
      </c>
      <c r="D44" s="24" t="str">
        <f t="shared" si="2"/>
        <v>349</v>
      </c>
      <c r="E44" s="13" t="s">
        <v>100</v>
      </c>
      <c r="F44" s="14">
        <v>26120</v>
      </c>
      <c r="G44" s="14">
        <v>0</v>
      </c>
      <c r="H44" s="14">
        <v>26120</v>
      </c>
      <c r="I44" s="14">
        <v>28029.78</v>
      </c>
      <c r="J44" s="15">
        <f t="shared" si="3"/>
        <v>1.073115620214395</v>
      </c>
      <c r="K44" s="14">
        <v>24675.5</v>
      </c>
      <c r="L44" s="14">
        <v>0</v>
      </c>
      <c r="M44" s="14">
        <v>24675.5</v>
      </c>
      <c r="N44" s="15">
        <f t="shared" si="4"/>
        <v>0.88033156164622062</v>
      </c>
      <c r="O44" s="14">
        <v>3354.28</v>
      </c>
      <c r="P44" s="16">
        <f t="shared" si="5"/>
        <v>1909.7799999999988</v>
      </c>
    </row>
    <row r="45" spans="1:16" x14ac:dyDescent="0.2">
      <c r="A45" s="27" t="s">
        <v>101</v>
      </c>
      <c r="B45" s="23" t="str">
        <f t="shared" si="0"/>
        <v>3</v>
      </c>
      <c r="C45" s="23" t="str">
        <f t="shared" si="1"/>
        <v>34</v>
      </c>
      <c r="D45" s="24" t="str">
        <f t="shared" si="2"/>
        <v>349</v>
      </c>
      <c r="E45" s="13" t="s">
        <v>102</v>
      </c>
      <c r="F45" s="14">
        <v>16000</v>
      </c>
      <c r="G45" s="14">
        <v>0</v>
      </c>
      <c r="H45" s="14">
        <v>16000</v>
      </c>
      <c r="I45" s="14">
        <v>12726.78</v>
      </c>
      <c r="J45" s="15">
        <f t="shared" si="3"/>
        <v>0.7954237500000001</v>
      </c>
      <c r="K45" s="14">
        <v>11321.87</v>
      </c>
      <c r="L45" s="14">
        <v>0</v>
      </c>
      <c r="M45" s="14">
        <v>11321.87</v>
      </c>
      <c r="N45" s="15">
        <f t="shared" si="4"/>
        <v>0.88960994061341514</v>
      </c>
      <c r="O45" s="14">
        <v>1404.91</v>
      </c>
      <c r="P45" s="16">
        <f t="shared" si="5"/>
        <v>-3273.2199999999993</v>
      </c>
    </row>
    <row r="46" spans="1:16" x14ac:dyDescent="0.2">
      <c r="A46" s="27" t="s">
        <v>103</v>
      </c>
      <c r="B46" s="23" t="str">
        <f t="shared" si="0"/>
        <v>3</v>
      </c>
      <c r="C46" s="23" t="str">
        <f t="shared" si="1"/>
        <v>34</v>
      </c>
      <c r="D46" s="24" t="str">
        <f t="shared" si="2"/>
        <v>349</v>
      </c>
      <c r="E46" s="13" t="s">
        <v>104</v>
      </c>
      <c r="F46" s="14">
        <v>0</v>
      </c>
      <c r="G46" s="14">
        <v>0</v>
      </c>
      <c r="H46" s="14">
        <v>0</v>
      </c>
      <c r="I46" s="14">
        <v>10541.09</v>
      </c>
      <c r="J46" s="15" t="str">
        <f t="shared" si="3"/>
        <v xml:space="preserve"> </v>
      </c>
      <c r="K46" s="14">
        <v>3300.23</v>
      </c>
      <c r="L46" s="14">
        <v>0</v>
      </c>
      <c r="M46" s="14">
        <v>3300.23</v>
      </c>
      <c r="N46" s="15">
        <f t="shared" si="4"/>
        <v>0.31308242316496682</v>
      </c>
      <c r="O46" s="14">
        <v>7240.86</v>
      </c>
      <c r="P46" s="16">
        <f t="shared" si="5"/>
        <v>10541.09</v>
      </c>
    </row>
    <row r="47" spans="1:16" x14ac:dyDescent="0.2">
      <c r="A47" s="27" t="s">
        <v>105</v>
      </c>
      <c r="B47" s="23" t="str">
        <f t="shared" si="0"/>
        <v>3</v>
      </c>
      <c r="C47" s="23" t="str">
        <f t="shared" si="1"/>
        <v>34</v>
      </c>
      <c r="D47" s="24" t="str">
        <f t="shared" si="2"/>
        <v>349</v>
      </c>
      <c r="E47" s="13" t="s">
        <v>106</v>
      </c>
      <c r="F47" s="14">
        <v>3070000</v>
      </c>
      <c r="G47" s="14">
        <v>0</v>
      </c>
      <c r="H47" s="14">
        <v>3070000</v>
      </c>
      <c r="I47" s="14">
        <v>2170437.09</v>
      </c>
      <c r="J47" s="15">
        <f t="shared" si="3"/>
        <v>0.70698276547231265</v>
      </c>
      <c r="K47" s="14">
        <v>2170437.09</v>
      </c>
      <c r="L47" s="14">
        <v>0</v>
      </c>
      <c r="M47" s="14">
        <v>2170437.09</v>
      </c>
      <c r="N47" s="15">
        <f t="shared" si="4"/>
        <v>1</v>
      </c>
      <c r="O47" s="14">
        <v>0</v>
      </c>
      <c r="P47" s="16">
        <f t="shared" si="5"/>
        <v>-899562.91000000015</v>
      </c>
    </row>
    <row r="48" spans="1:16" x14ac:dyDescent="0.2">
      <c r="A48" s="27" t="s">
        <v>107</v>
      </c>
      <c r="B48" s="23" t="str">
        <f t="shared" si="0"/>
        <v>3</v>
      </c>
      <c r="C48" s="23" t="str">
        <f t="shared" si="1"/>
        <v>34</v>
      </c>
      <c r="D48" s="24" t="str">
        <f t="shared" si="2"/>
        <v>349</v>
      </c>
      <c r="E48" s="13" t="s">
        <v>108</v>
      </c>
      <c r="F48" s="14">
        <v>225000</v>
      </c>
      <c r="G48" s="14">
        <v>0</v>
      </c>
      <c r="H48" s="14">
        <v>225000</v>
      </c>
      <c r="I48" s="14">
        <v>209655.7</v>
      </c>
      <c r="J48" s="15">
        <f t="shared" si="3"/>
        <v>0.93180311111111114</v>
      </c>
      <c r="K48" s="14">
        <v>162088.92000000001</v>
      </c>
      <c r="L48" s="14">
        <v>0</v>
      </c>
      <c r="M48" s="14">
        <v>162088.92000000001</v>
      </c>
      <c r="N48" s="15">
        <f t="shared" si="4"/>
        <v>0.77311954790640081</v>
      </c>
      <c r="O48" s="14">
        <v>47566.78</v>
      </c>
      <c r="P48" s="16">
        <f t="shared" si="5"/>
        <v>-15344.299999999988</v>
      </c>
    </row>
    <row r="49" spans="1:16" x14ac:dyDescent="0.2">
      <c r="A49" s="27" t="s">
        <v>109</v>
      </c>
      <c r="B49" s="23" t="str">
        <f t="shared" si="0"/>
        <v>3</v>
      </c>
      <c r="C49" s="23" t="str">
        <f t="shared" si="1"/>
        <v>34</v>
      </c>
      <c r="D49" s="24" t="str">
        <f t="shared" si="2"/>
        <v>349</v>
      </c>
      <c r="E49" s="13" t="s">
        <v>110</v>
      </c>
      <c r="F49" s="14">
        <v>125000</v>
      </c>
      <c r="G49" s="14">
        <v>0</v>
      </c>
      <c r="H49" s="14">
        <v>125000</v>
      </c>
      <c r="I49" s="14">
        <v>78524.73</v>
      </c>
      <c r="J49" s="15">
        <f t="shared" si="3"/>
        <v>0.62819784000000001</v>
      </c>
      <c r="K49" s="14">
        <v>78524.73</v>
      </c>
      <c r="L49" s="14">
        <v>0</v>
      </c>
      <c r="M49" s="14">
        <v>78524.73</v>
      </c>
      <c r="N49" s="15">
        <f t="shared" si="4"/>
        <v>1</v>
      </c>
      <c r="O49" s="14">
        <v>0</v>
      </c>
      <c r="P49" s="16">
        <f t="shared" ref="P49:P112" si="6">I49-H49</f>
        <v>-46475.270000000004</v>
      </c>
    </row>
    <row r="50" spans="1:16" x14ac:dyDescent="0.2">
      <c r="A50" s="27" t="s">
        <v>111</v>
      </c>
      <c r="B50" s="23" t="str">
        <f t="shared" si="0"/>
        <v>3</v>
      </c>
      <c r="C50" s="23" t="str">
        <f t="shared" si="1"/>
        <v>35</v>
      </c>
      <c r="D50" s="24" t="str">
        <f t="shared" si="2"/>
        <v>351</v>
      </c>
      <c r="E50" s="13" t="s">
        <v>112</v>
      </c>
      <c r="F50" s="14">
        <v>1250000</v>
      </c>
      <c r="G50" s="14">
        <v>0</v>
      </c>
      <c r="H50" s="14">
        <v>1250000</v>
      </c>
      <c r="I50" s="14">
        <v>1344471.27</v>
      </c>
      <c r="J50" s="15">
        <f t="shared" si="3"/>
        <v>1.075577016</v>
      </c>
      <c r="K50" s="14">
        <v>1344471.27</v>
      </c>
      <c r="L50" s="14">
        <v>0</v>
      </c>
      <c r="M50" s="14">
        <v>1344471.27</v>
      </c>
      <c r="N50" s="15">
        <f t="shared" si="4"/>
        <v>1</v>
      </c>
      <c r="O50" s="14">
        <v>0</v>
      </c>
      <c r="P50" s="16">
        <f t="shared" si="6"/>
        <v>94471.270000000019</v>
      </c>
    </row>
    <row r="51" spans="1:16" x14ac:dyDescent="0.2">
      <c r="A51" s="27" t="s">
        <v>113</v>
      </c>
      <c r="B51" s="23" t="str">
        <f t="shared" si="0"/>
        <v>3</v>
      </c>
      <c r="C51" s="23" t="str">
        <f t="shared" si="1"/>
        <v>36</v>
      </c>
      <c r="D51" s="24" t="str">
        <f t="shared" si="2"/>
        <v>360</v>
      </c>
      <c r="E51" s="13" t="s">
        <v>114</v>
      </c>
      <c r="F51" s="14">
        <v>1222855</v>
      </c>
      <c r="G51" s="14">
        <v>0</v>
      </c>
      <c r="H51" s="14">
        <v>1222855</v>
      </c>
      <c r="I51" s="14">
        <v>345956.12</v>
      </c>
      <c r="J51" s="15">
        <f t="shared" si="3"/>
        <v>0.28290853780701719</v>
      </c>
      <c r="K51" s="14">
        <v>272240.96000000002</v>
      </c>
      <c r="L51" s="14">
        <v>0</v>
      </c>
      <c r="M51" s="14">
        <v>272240.96000000002</v>
      </c>
      <c r="N51" s="15">
        <f t="shared" si="4"/>
        <v>0.78692338207516033</v>
      </c>
      <c r="O51" s="14">
        <v>73715.16</v>
      </c>
      <c r="P51" s="16">
        <f t="shared" si="6"/>
        <v>-876898.88</v>
      </c>
    </row>
    <row r="52" spans="1:16" x14ac:dyDescent="0.2">
      <c r="A52" s="27" t="s">
        <v>115</v>
      </c>
      <c r="B52" s="23" t="str">
        <f t="shared" si="0"/>
        <v>3</v>
      </c>
      <c r="C52" s="23" t="str">
        <f t="shared" si="1"/>
        <v>36</v>
      </c>
      <c r="D52" s="24" t="str">
        <f t="shared" si="2"/>
        <v>360</v>
      </c>
      <c r="E52" s="13" t="s">
        <v>116</v>
      </c>
      <c r="F52" s="14">
        <v>247000</v>
      </c>
      <c r="G52" s="14">
        <v>0</v>
      </c>
      <c r="H52" s="14">
        <v>247000</v>
      </c>
      <c r="I52" s="14">
        <v>141465.89000000001</v>
      </c>
      <c r="J52" s="15">
        <f t="shared" si="3"/>
        <v>0.57273639676113364</v>
      </c>
      <c r="K52" s="14">
        <v>127294.63</v>
      </c>
      <c r="L52" s="14">
        <v>0</v>
      </c>
      <c r="M52" s="14">
        <v>127294.63</v>
      </c>
      <c r="N52" s="15">
        <f t="shared" si="4"/>
        <v>0.89982560460334282</v>
      </c>
      <c r="O52" s="14">
        <v>14171.26</v>
      </c>
      <c r="P52" s="16">
        <f t="shared" si="6"/>
        <v>-105534.10999999999</v>
      </c>
    </row>
    <row r="53" spans="1:16" x14ac:dyDescent="0.2">
      <c r="A53" s="27" t="s">
        <v>117</v>
      </c>
      <c r="B53" s="23" t="str">
        <f t="shared" si="0"/>
        <v>3</v>
      </c>
      <c r="C53" s="23" t="str">
        <f t="shared" si="1"/>
        <v>36</v>
      </c>
      <c r="D53" s="24" t="str">
        <f t="shared" si="2"/>
        <v>360</v>
      </c>
      <c r="E53" s="13" t="s">
        <v>118</v>
      </c>
      <c r="F53" s="14">
        <v>85000</v>
      </c>
      <c r="G53" s="14">
        <v>0</v>
      </c>
      <c r="H53" s="14">
        <v>85000</v>
      </c>
      <c r="I53" s="14">
        <v>99976.26</v>
      </c>
      <c r="J53" s="15">
        <f t="shared" si="3"/>
        <v>1.1761912941176469</v>
      </c>
      <c r="K53" s="14">
        <v>99848.26</v>
      </c>
      <c r="L53" s="14">
        <v>0</v>
      </c>
      <c r="M53" s="14">
        <v>99848.26</v>
      </c>
      <c r="N53" s="15">
        <f t="shared" ref="N53:N112" si="7">IF(I53=0," ",M53/I53)</f>
        <v>0.99871969605584365</v>
      </c>
      <c r="O53" s="14">
        <v>128</v>
      </c>
      <c r="P53" s="16">
        <f t="shared" si="6"/>
        <v>14976.259999999995</v>
      </c>
    </row>
    <row r="54" spans="1:16" x14ac:dyDescent="0.2">
      <c r="A54" s="27" t="s">
        <v>119</v>
      </c>
      <c r="B54" s="23" t="str">
        <f t="shared" ref="B54:B56" si="8">LEFT(A54,1)</f>
        <v>3</v>
      </c>
      <c r="C54" s="23" t="str">
        <f t="shared" ref="C54:C56" si="9">LEFT(A54,2)</f>
        <v>36</v>
      </c>
      <c r="D54" s="24" t="str">
        <f t="shared" ref="D54:D112" si="10">LEFT(A54,3)</f>
        <v>360</v>
      </c>
      <c r="E54" s="13" t="s">
        <v>120</v>
      </c>
      <c r="F54" s="14">
        <v>11000</v>
      </c>
      <c r="G54" s="14">
        <v>0</v>
      </c>
      <c r="H54" s="14">
        <v>11000</v>
      </c>
      <c r="I54" s="14">
        <v>0</v>
      </c>
      <c r="J54" s="15">
        <f t="shared" si="3"/>
        <v>0</v>
      </c>
      <c r="K54" s="14">
        <v>0</v>
      </c>
      <c r="L54" s="14">
        <v>0</v>
      </c>
      <c r="M54" s="14">
        <v>0</v>
      </c>
      <c r="N54" s="15" t="str">
        <f t="shared" si="7"/>
        <v xml:space="preserve"> </v>
      </c>
      <c r="O54" s="14">
        <v>0</v>
      </c>
      <c r="P54" s="16">
        <f t="shared" si="6"/>
        <v>-11000</v>
      </c>
    </row>
    <row r="55" spans="1:16" x14ac:dyDescent="0.2">
      <c r="A55" s="27" t="s">
        <v>121</v>
      </c>
      <c r="B55" s="23" t="str">
        <f t="shared" si="8"/>
        <v>3</v>
      </c>
      <c r="C55" s="23" t="str">
        <f t="shared" si="9"/>
        <v>36</v>
      </c>
      <c r="D55" s="24" t="str">
        <f t="shared" si="10"/>
        <v>360</v>
      </c>
      <c r="E55" s="13" t="s">
        <v>122</v>
      </c>
      <c r="F55" s="14">
        <v>141000</v>
      </c>
      <c r="G55" s="14">
        <v>0</v>
      </c>
      <c r="H55" s="14">
        <v>141000</v>
      </c>
      <c r="I55" s="14">
        <v>86880.41</v>
      </c>
      <c r="J55" s="15">
        <f t="shared" si="3"/>
        <v>0.61617312056737594</v>
      </c>
      <c r="K55" s="14">
        <v>74978.53</v>
      </c>
      <c r="L55" s="14">
        <v>0</v>
      </c>
      <c r="M55" s="14">
        <v>74978.53</v>
      </c>
      <c r="N55" s="15">
        <f t="shared" si="7"/>
        <v>0.86300847337161501</v>
      </c>
      <c r="O55" s="14">
        <v>11901.88</v>
      </c>
      <c r="P55" s="16">
        <f t="shared" si="6"/>
        <v>-54119.59</v>
      </c>
    </row>
    <row r="56" spans="1:16" x14ac:dyDescent="0.2">
      <c r="A56" s="27" t="s">
        <v>123</v>
      </c>
      <c r="B56" s="23" t="str">
        <f t="shared" si="8"/>
        <v>3</v>
      </c>
      <c r="C56" s="23" t="str">
        <f t="shared" si="9"/>
        <v>36</v>
      </c>
      <c r="D56" s="24" t="str">
        <f t="shared" si="10"/>
        <v>360</v>
      </c>
      <c r="E56" s="13" t="s">
        <v>124</v>
      </c>
      <c r="F56" s="14">
        <v>120000</v>
      </c>
      <c r="G56" s="14">
        <v>0</v>
      </c>
      <c r="H56" s="14">
        <v>120000</v>
      </c>
      <c r="I56" s="14">
        <v>63306.67</v>
      </c>
      <c r="J56" s="15">
        <f t="shared" si="3"/>
        <v>0.5275555833333333</v>
      </c>
      <c r="K56" s="14">
        <v>60225.31</v>
      </c>
      <c r="L56" s="14">
        <v>0</v>
      </c>
      <c r="M56" s="14">
        <v>60225.31</v>
      </c>
      <c r="N56" s="15">
        <f t="shared" si="7"/>
        <v>0.95132645580631547</v>
      </c>
      <c r="O56" s="14">
        <v>3081.36</v>
      </c>
      <c r="P56" s="16">
        <f t="shared" si="6"/>
        <v>-56693.33</v>
      </c>
    </row>
    <row r="57" spans="1:16" x14ac:dyDescent="0.2">
      <c r="A57" s="27" t="s">
        <v>125</v>
      </c>
      <c r="B57" s="23" t="str">
        <f t="shared" ref="B57:B66" si="11">LEFT(A57,1)</f>
        <v>3</v>
      </c>
      <c r="C57" s="23" t="str">
        <f t="shared" ref="C57:C66" si="12">LEFT(A57,2)</f>
        <v>38</v>
      </c>
      <c r="D57" s="24" t="str">
        <f t="shared" si="10"/>
        <v>389</v>
      </c>
      <c r="E57" s="13" t="s">
        <v>126</v>
      </c>
      <c r="F57" s="14">
        <v>500000</v>
      </c>
      <c r="G57" s="14">
        <v>0</v>
      </c>
      <c r="H57" s="14">
        <v>500000</v>
      </c>
      <c r="I57" s="14">
        <v>465772.7</v>
      </c>
      <c r="J57" s="15">
        <f t="shared" si="3"/>
        <v>0.93154539999999997</v>
      </c>
      <c r="K57" s="14">
        <v>430033.22</v>
      </c>
      <c r="L57" s="14">
        <v>0</v>
      </c>
      <c r="M57" s="14">
        <v>430033.22</v>
      </c>
      <c r="N57" s="15">
        <f t="shared" si="7"/>
        <v>0.92326840967708057</v>
      </c>
      <c r="O57" s="14">
        <v>35739.480000000003</v>
      </c>
      <c r="P57" s="16">
        <f t="shared" si="6"/>
        <v>-34227.299999999988</v>
      </c>
    </row>
    <row r="58" spans="1:16" x14ac:dyDescent="0.2">
      <c r="A58" s="27" t="s">
        <v>127</v>
      </c>
      <c r="B58" s="23" t="str">
        <f t="shared" si="11"/>
        <v>3</v>
      </c>
      <c r="C58" s="23" t="str">
        <f t="shared" si="12"/>
        <v>39</v>
      </c>
      <c r="D58" s="24" t="str">
        <f t="shared" si="10"/>
        <v>391</v>
      </c>
      <c r="E58" s="13" t="s">
        <v>128</v>
      </c>
      <c r="F58" s="14">
        <v>120000</v>
      </c>
      <c r="G58" s="14">
        <v>0</v>
      </c>
      <c r="H58" s="14">
        <v>120000</v>
      </c>
      <c r="I58" s="14">
        <v>119700.5</v>
      </c>
      <c r="J58" s="15">
        <f t="shared" si="3"/>
        <v>0.99750416666666664</v>
      </c>
      <c r="K58" s="14">
        <v>37341</v>
      </c>
      <c r="L58" s="14">
        <v>1819.5</v>
      </c>
      <c r="M58" s="14">
        <v>35521.5</v>
      </c>
      <c r="N58" s="15">
        <f t="shared" si="7"/>
        <v>0.29675314639454303</v>
      </c>
      <c r="O58" s="14">
        <v>84179</v>
      </c>
      <c r="P58" s="16">
        <f t="shared" si="6"/>
        <v>-299.5</v>
      </c>
    </row>
    <row r="59" spans="1:16" x14ac:dyDescent="0.2">
      <c r="A59" s="27" t="s">
        <v>129</v>
      </c>
      <c r="B59" s="23" t="str">
        <f t="shared" si="11"/>
        <v>3</v>
      </c>
      <c r="C59" s="23" t="str">
        <f t="shared" si="12"/>
        <v>39</v>
      </c>
      <c r="D59" s="24" t="str">
        <f t="shared" si="10"/>
        <v>391</v>
      </c>
      <c r="E59" s="13" t="s">
        <v>130</v>
      </c>
      <c r="F59" s="14">
        <v>70000</v>
      </c>
      <c r="G59" s="14">
        <v>0</v>
      </c>
      <c r="H59" s="14">
        <v>70000</v>
      </c>
      <c r="I59" s="14">
        <v>33424.94</v>
      </c>
      <c r="J59" s="15">
        <f t="shared" si="3"/>
        <v>0.4774991428571429</v>
      </c>
      <c r="K59" s="14">
        <v>8488.86</v>
      </c>
      <c r="L59" s="14">
        <v>0.08</v>
      </c>
      <c r="M59" s="14">
        <v>8488.7800000000007</v>
      </c>
      <c r="N59" s="15">
        <f t="shared" si="7"/>
        <v>0.25396545214441674</v>
      </c>
      <c r="O59" s="14">
        <v>24936.16</v>
      </c>
      <c r="P59" s="16">
        <f t="shared" si="6"/>
        <v>-36575.06</v>
      </c>
    </row>
    <row r="60" spans="1:16" x14ac:dyDescent="0.2">
      <c r="A60" s="27" t="s">
        <v>131</v>
      </c>
      <c r="B60" s="23" t="str">
        <f t="shared" si="11"/>
        <v>3</v>
      </c>
      <c r="C60" s="23" t="str">
        <f t="shared" si="12"/>
        <v>39</v>
      </c>
      <c r="D60" s="24" t="str">
        <f t="shared" si="10"/>
        <v>391</v>
      </c>
      <c r="E60" s="13" t="s">
        <v>132</v>
      </c>
      <c r="F60" s="14">
        <v>115000</v>
      </c>
      <c r="G60" s="14">
        <v>0</v>
      </c>
      <c r="H60" s="14">
        <v>115000</v>
      </c>
      <c r="I60" s="14">
        <v>124892.97</v>
      </c>
      <c r="J60" s="15">
        <f t="shared" si="3"/>
        <v>1.0860258260869566</v>
      </c>
      <c r="K60" s="14">
        <v>51052.89</v>
      </c>
      <c r="L60" s="14">
        <v>227.24</v>
      </c>
      <c r="M60" s="14">
        <v>50825.65</v>
      </c>
      <c r="N60" s="15">
        <f t="shared" si="7"/>
        <v>0.40695364999327027</v>
      </c>
      <c r="O60" s="14">
        <v>74067.320000000007</v>
      </c>
      <c r="P60" s="16">
        <f t="shared" si="6"/>
        <v>9892.9700000000012</v>
      </c>
    </row>
    <row r="61" spans="1:16" x14ac:dyDescent="0.2">
      <c r="A61" s="27" t="s">
        <v>133</v>
      </c>
      <c r="B61" s="23" t="str">
        <f t="shared" si="11"/>
        <v>3</v>
      </c>
      <c r="C61" s="23" t="str">
        <f t="shared" si="12"/>
        <v>39</v>
      </c>
      <c r="D61" s="24" t="str">
        <f t="shared" si="10"/>
        <v>391</v>
      </c>
      <c r="E61" s="13" t="s">
        <v>134</v>
      </c>
      <c r="F61" s="14">
        <v>45000</v>
      </c>
      <c r="G61" s="14">
        <v>0</v>
      </c>
      <c r="H61" s="14">
        <v>45000</v>
      </c>
      <c r="I61" s="14">
        <v>68838.91</v>
      </c>
      <c r="J61" s="15">
        <f t="shared" si="3"/>
        <v>1.5297535555555557</v>
      </c>
      <c r="K61" s="14">
        <v>13099.91</v>
      </c>
      <c r="L61" s="14">
        <v>3441.29</v>
      </c>
      <c r="M61" s="14">
        <v>9658.6200000000008</v>
      </c>
      <c r="N61" s="15">
        <f t="shared" si="7"/>
        <v>0.14030756733364896</v>
      </c>
      <c r="O61" s="14">
        <v>59180.29</v>
      </c>
      <c r="P61" s="16">
        <f t="shared" si="6"/>
        <v>23838.910000000003</v>
      </c>
    </row>
    <row r="62" spans="1:16" x14ac:dyDescent="0.2">
      <c r="A62" s="27" t="s">
        <v>135</v>
      </c>
      <c r="B62" s="23" t="str">
        <f t="shared" si="11"/>
        <v>3</v>
      </c>
      <c r="C62" s="23" t="str">
        <f t="shared" si="12"/>
        <v>39</v>
      </c>
      <c r="D62" s="24" t="str">
        <f t="shared" si="10"/>
        <v>391</v>
      </c>
      <c r="E62" s="13" t="s">
        <v>136</v>
      </c>
      <c r="F62" s="14">
        <v>0</v>
      </c>
      <c r="G62" s="14">
        <v>0</v>
      </c>
      <c r="H62" s="14">
        <v>0</v>
      </c>
      <c r="I62" s="14">
        <v>-501.81</v>
      </c>
      <c r="J62" s="15" t="str">
        <f t="shared" si="3"/>
        <v xml:space="preserve"> </v>
      </c>
      <c r="K62" s="14">
        <v>0</v>
      </c>
      <c r="L62" s="14">
        <v>501.81</v>
      </c>
      <c r="M62" s="14">
        <v>-501.81</v>
      </c>
      <c r="N62" s="15">
        <f t="shared" si="7"/>
        <v>1</v>
      </c>
      <c r="O62" s="14">
        <v>0</v>
      </c>
      <c r="P62" s="16">
        <f t="shared" si="6"/>
        <v>-501.81</v>
      </c>
    </row>
    <row r="63" spans="1:16" x14ac:dyDescent="0.2">
      <c r="A63" s="27" t="s">
        <v>137</v>
      </c>
      <c r="B63" s="23" t="str">
        <f t="shared" si="11"/>
        <v>3</v>
      </c>
      <c r="C63" s="23" t="str">
        <f t="shared" si="12"/>
        <v>39</v>
      </c>
      <c r="D63" s="24" t="str">
        <f t="shared" si="10"/>
        <v>391</v>
      </c>
      <c r="E63" s="13" t="s">
        <v>138</v>
      </c>
      <c r="F63" s="14">
        <v>100000</v>
      </c>
      <c r="G63" s="14">
        <v>0</v>
      </c>
      <c r="H63" s="14">
        <v>100000</v>
      </c>
      <c r="I63" s="14">
        <v>155716.1</v>
      </c>
      <c r="J63" s="15">
        <f t="shared" si="3"/>
        <v>1.557161</v>
      </c>
      <c r="K63" s="14">
        <v>125360.78</v>
      </c>
      <c r="L63" s="14">
        <v>16.350000000000001</v>
      </c>
      <c r="M63" s="14">
        <v>125344.43</v>
      </c>
      <c r="N63" s="15">
        <f t="shared" si="7"/>
        <v>0.80495485052605342</v>
      </c>
      <c r="O63" s="14">
        <v>30371.67</v>
      </c>
      <c r="P63" s="16">
        <f t="shared" si="6"/>
        <v>55716.100000000006</v>
      </c>
    </row>
    <row r="64" spans="1:16" x14ac:dyDescent="0.2">
      <c r="A64" s="27" t="s">
        <v>139</v>
      </c>
      <c r="B64" s="23" t="str">
        <f t="shared" si="11"/>
        <v>3</v>
      </c>
      <c r="C64" s="23" t="str">
        <f t="shared" si="12"/>
        <v>39</v>
      </c>
      <c r="D64" s="24" t="str">
        <f t="shared" si="10"/>
        <v>391</v>
      </c>
      <c r="E64" s="13" t="s">
        <v>140</v>
      </c>
      <c r="F64" s="14">
        <v>5000000</v>
      </c>
      <c r="G64" s="14">
        <v>0</v>
      </c>
      <c r="H64" s="14">
        <v>5000000</v>
      </c>
      <c r="I64" s="14">
        <v>3454458.79</v>
      </c>
      <c r="J64" s="15">
        <f t="shared" si="3"/>
        <v>0.69089175800000002</v>
      </c>
      <c r="K64" s="14">
        <v>2190219.4300000002</v>
      </c>
      <c r="L64" s="14">
        <v>35008.71</v>
      </c>
      <c r="M64" s="14">
        <v>2155210.7200000002</v>
      </c>
      <c r="N64" s="15">
        <f t="shared" si="7"/>
        <v>0.62389243902371183</v>
      </c>
      <c r="O64" s="14">
        <v>1299248.07</v>
      </c>
      <c r="P64" s="16">
        <f t="shared" si="6"/>
        <v>-1545541.21</v>
      </c>
    </row>
    <row r="65" spans="1:16" x14ac:dyDescent="0.2">
      <c r="A65" s="27" t="s">
        <v>141</v>
      </c>
      <c r="B65" s="23" t="str">
        <f t="shared" si="11"/>
        <v>3</v>
      </c>
      <c r="C65" s="23" t="str">
        <f t="shared" si="12"/>
        <v>39</v>
      </c>
      <c r="D65" s="24" t="str">
        <f t="shared" si="10"/>
        <v>392</v>
      </c>
      <c r="E65" s="13" t="s">
        <v>142</v>
      </c>
      <c r="F65" s="14">
        <v>25000</v>
      </c>
      <c r="G65" s="14">
        <v>0</v>
      </c>
      <c r="H65" s="14">
        <v>25000</v>
      </c>
      <c r="I65" s="14">
        <v>15326.66</v>
      </c>
      <c r="J65" s="15">
        <f t="shared" si="3"/>
        <v>0.61306640000000001</v>
      </c>
      <c r="K65" s="14">
        <v>15343.62</v>
      </c>
      <c r="L65" s="14">
        <v>27.53</v>
      </c>
      <c r="M65" s="14">
        <v>15316.09</v>
      </c>
      <c r="N65" s="15">
        <f t="shared" si="7"/>
        <v>0.99931035202712137</v>
      </c>
      <c r="O65" s="14">
        <v>10.57</v>
      </c>
      <c r="P65" s="16">
        <f t="shared" si="6"/>
        <v>-9673.34</v>
      </c>
    </row>
    <row r="66" spans="1:16" x14ac:dyDescent="0.2">
      <c r="A66" s="27" t="s">
        <v>143</v>
      </c>
      <c r="B66" s="23" t="str">
        <f t="shared" si="11"/>
        <v>3</v>
      </c>
      <c r="C66" s="23" t="str">
        <f t="shared" si="12"/>
        <v>39</v>
      </c>
      <c r="D66" s="24" t="str">
        <f t="shared" si="10"/>
        <v>392</v>
      </c>
      <c r="E66" s="13" t="s">
        <v>144</v>
      </c>
      <c r="F66" s="14">
        <v>185000</v>
      </c>
      <c r="G66" s="14">
        <v>0</v>
      </c>
      <c r="H66" s="14">
        <v>185000</v>
      </c>
      <c r="I66" s="14">
        <v>113145.99</v>
      </c>
      <c r="J66" s="15">
        <f t="shared" si="3"/>
        <v>0.61159994594594602</v>
      </c>
      <c r="K66" s="14">
        <v>113808.64</v>
      </c>
      <c r="L66" s="14">
        <v>662.65</v>
      </c>
      <c r="M66" s="14">
        <v>113145.99</v>
      </c>
      <c r="N66" s="15">
        <f t="shared" si="7"/>
        <v>1</v>
      </c>
      <c r="O66" s="14">
        <v>0</v>
      </c>
      <c r="P66" s="16">
        <f t="shared" si="6"/>
        <v>-71854.009999999995</v>
      </c>
    </row>
    <row r="67" spans="1:16" x14ac:dyDescent="0.2">
      <c r="A67" s="27" t="s">
        <v>145</v>
      </c>
      <c r="B67" s="23" t="str">
        <f t="shared" ref="B67" si="13">LEFT(A67,1)</f>
        <v>3</v>
      </c>
      <c r="C67" s="23" t="str">
        <f t="shared" ref="C67" si="14">LEFT(A67,2)</f>
        <v>39</v>
      </c>
      <c r="D67" s="24" t="str">
        <f t="shared" si="10"/>
        <v>392</v>
      </c>
      <c r="E67" s="13" t="s">
        <v>146</v>
      </c>
      <c r="F67" s="14">
        <v>600000</v>
      </c>
      <c r="G67" s="14">
        <v>0</v>
      </c>
      <c r="H67" s="14">
        <v>600000</v>
      </c>
      <c r="I67" s="14">
        <v>682811.55</v>
      </c>
      <c r="J67" s="15">
        <f t="shared" si="3"/>
        <v>1.1380192500000001</v>
      </c>
      <c r="K67" s="14">
        <v>701933.61</v>
      </c>
      <c r="L67" s="14">
        <v>19122.060000000001</v>
      </c>
      <c r="M67" s="14">
        <v>682811.55</v>
      </c>
      <c r="N67" s="15">
        <f t="shared" si="7"/>
        <v>1</v>
      </c>
      <c r="O67" s="14">
        <v>0</v>
      </c>
      <c r="P67" s="16">
        <f t="shared" si="6"/>
        <v>82811.550000000047</v>
      </c>
    </row>
    <row r="68" spans="1:16" x14ac:dyDescent="0.2">
      <c r="A68" s="27" t="s">
        <v>147</v>
      </c>
      <c r="B68" s="23" t="str">
        <f t="shared" ref="B68:B139" si="15">LEFT(A68,1)</f>
        <v>3</v>
      </c>
      <c r="C68" s="23" t="str">
        <f t="shared" ref="C68:C139" si="16">LEFT(A68,2)</f>
        <v>39</v>
      </c>
      <c r="D68" s="24" t="str">
        <f t="shared" si="10"/>
        <v>393</v>
      </c>
      <c r="E68" s="13" t="s">
        <v>148</v>
      </c>
      <c r="F68" s="14">
        <v>300000</v>
      </c>
      <c r="G68" s="14">
        <v>0</v>
      </c>
      <c r="H68" s="14">
        <v>300000</v>
      </c>
      <c r="I68" s="14">
        <v>317758.62</v>
      </c>
      <c r="J68" s="15">
        <f t="shared" si="3"/>
        <v>1.0591953999999999</v>
      </c>
      <c r="K68" s="14">
        <v>318002.44</v>
      </c>
      <c r="L68" s="14">
        <v>4176.6499999999996</v>
      </c>
      <c r="M68" s="14">
        <v>313825.78999999998</v>
      </c>
      <c r="N68" s="15">
        <f t="shared" si="7"/>
        <v>0.98762321538279585</v>
      </c>
      <c r="O68" s="14">
        <v>3932.83</v>
      </c>
      <c r="P68" s="16">
        <f t="shared" si="6"/>
        <v>17758.619999999995</v>
      </c>
    </row>
    <row r="69" spans="1:16" x14ac:dyDescent="0.2">
      <c r="A69" s="27" t="s">
        <v>149</v>
      </c>
      <c r="B69" s="23" t="str">
        <f t="shared" si="15"/>
        <v>3</v>
      </c>
      <c r="C69" s="23" t="str">
        <f t="shared" si="16"/>
        <v>39</v>
      </c>
      <c r="D69" s="24" t="str">
        <f t="shared" si="10"/>
        <v>396</v>
      </c>
      <c r="E69" s="13" t="s">
        <v>150</v>
      </c>
      <c r="F69" s="14">
        <v>805100</v>
      </c>
      <c r="G69" s="14">
        <v>0</v>
      </c>
      <c r="H69" s="14">
        <v>805100</v>
      </c>
      <c r="I69" s="14">
        <v>791610.97</v>
      </c>
      <c r="J69" s="15">
        <f t="shared" si="3"/>
        <v>0.98324552229536699</v>
      </c>
      <c r="K69" s="14">
        <v>780426.13</v>
      </c>
      <c r="L69" s="14">
        <v>0</v>
      </c>
      <c r="M69" s="14">
        <v>780426.13</v>
      </c>
      <c r="N69" s="15">
        <f t="shared" si="7"/>
        <v>0.98587078701044284</v>
      </c>
      <c r="O69" s="14">
        <v>11184.84</v>
      </c>
      <c r="P69" s="16">
        <f t="shared" si="6"/>
        <v>-13489.030000000028</v>
      </c>
    </row>
    <row r="70" spans="1:16" x14ac:dyDescent="0.2">
      <c r="A70" s="27" t="s">
        <v>151</v>
      </c>
      <c r="B70" s="23" t="str">
        <f t="shared" si="15"/>
        <v>3</v>
      </c>
      <c r="C70" s="23" t="str">
        <f t="shared" si="16"/>
        <v>39</v>
      </c>
      <c r="D70" s="24" t="str">
        <f t="shared" si="10"/>
        <v>397</v>
      </c>
      <c r="E70" s="13" t="s">
        <v>152</v>
      </c>
      <c r="F70" s="14">
        <v>0</v>
      </c>
      <c r="G70" s="14">
        <v>0</v>
      </c>
      <c r="H70" s="14">
        <v>0</v>
      </c>
      <c r="I70" s="14">
        <v>84492.13</v>
      </c>
      <c r="J70" s="15" t="str">
        <f t="shared" si="3"/>
        <v xml:space="preserve"> </v>
      </c>
      <c r="K70" s="14">
        <v>84492.13</v>
      </c>
      <c r="L70" s="14">
        <v>0</v>
      </c>
      <c r="M70" s="14">
        <v>84492.13</v>
      </c>
      <c r="N70" s="15">
        <f t="shared" si="7"/>
        <v>1</v>
      </c>
      <c r="O70" s="14">
        <v>0</v>
      </c>
      <c r="P70" s="16">
        <f t="shared" si="6"/>
        <v>84492.13</v>
      </c>
    </row>
    <row r="71" spans="1:16" x14ac:dyDescent="0.2">
      <c r="A71" s="27" t="s">
        <v>153</v>
      </c>
      <c r="B71" s="23" t="str">
        <f t="shared" si="15"/>
        <v>3</v>
      </c>
      <c r="C71" s="23" t="str">
        <f t="shared" si="16"/>
        <v>39</v>
      </c>
      <c r="D71" s="24" t="str">
        <f t="shared" si="10"/>
        <v>399</v>
      </c>
      <c r="E71" s="13" t="s">
        <v>154</v>
      </c>
      <c r="F71" s="14">
        <v>0</v>
      </c>
      <c r="G71" s="14">
        <v>0</v>
      </c>
      <c r="H71" s="14">
        <v>0</v>
      </c>
      <c r="I71" s="14">
        <v>28179.02</v>
      </c>
      <c r="J71" s="15" t="str">
        <f t="shared" ref="J71:J134" si="17">IF(H71=0," ",I71/H71)</f>
        <v xml:space="preserve"> </v>
      </c>
      <c r="K71" s="14">
        <v>27049.27</v>
      </c>
      <c r="L71" s="14">
        <v>0</v>
      </c>
      <c r="M71" s="14">
        <v>27049.27</v>
      </c>
      <c r="N71" s="15">
        <f t="shared" si="7"/>
        <v>0.95990811603810211</v>
      </c>
      <c r="O71" s="14">
        <v>1129.75</v>
      </c>
      <c r="P71" s="16">
        <f t="shared" si="6"/>
        <v>28179.02</v>
      </c>
    </row>
    <row r="72" spans="1:16" x14ac:dyDescent="0.2">
      <c r="A72" s="27" t="s">
        <v>155</v>
      </c>
      <c r="B72" s="23" t="str">
        <f t="shared" ref="B72:B79" si="18">LEFT(A72,1)</f>
        <v>3</v>
      </c>
      <c r="C72" s="23" t="str">
        <f t="shared" ref="C72:C79" si="19">LEFT(A72,2)</f>
        <v>39</v>
      </c>
      <c r="D72" s="24" t="str">
        <f t="shared" si="10"/>
        <v>399</v>
      </c>
      <c r="E72" s="13" t="s">
        <v>156</v>
      </c>
      <c r="F72" s="14">
        <v>150000</v>
      </c>
      <c r="G72" s="14">
        <v>0</v>
      </c>
      <c r="H72" s="14">
        <v>150000</v>
      </c>
      <c r="I72" s="14">
        <v>188215.44</v>
      </c>
      <c r="J72" s="15">
        <f t="shared" si="17"/>
        <v>1.2547695999999999</v>
      </c>
      <c r="K72" s="14">
        <v>188815.44</v>
      </c>
      <c r="L72" s="14">
        <v>600</v>
      </c>
      <c r="M72" s="14">
        <v>188215.44</v>
      </c>
      <c r="N72" s="15">
        <f t="shared" si="7"/>
        <v>1</v>
      </c>
      <c r="O72" s="14">
        <v>0</v>
      </c>
      <c r="P72" s="16">
        <f t="shared" si="6"/>
        <v>38215.440000000002</v>
      </c>
    </row>
    <row r="73" spans="1:16" x14ac:dyDescent="0.2">
      <c r="A73" s="27" t="s">
        <v>157</v>
      </c>
      <c r="B73" s="23" t="str">
        <f t="shared" si="18"/>
        <v>3</v>
      </c>
      <c r="C73" s="23" t="str">
        <f t="shared" si="19"/>
        <v>39</v>
      </c>
      <c r="D73" s="24" t="str">
        <f t="shared" si="10"/>
        <v>399</v>
      </c>
      <c r="E73" s="13" t="s">
        <v>158</v>
      </c>
      <c r="F73" s="14">
        <v>10000</v>
      </c>
      <c r="G73" s="14">
        <v>0</v>
      </c>
      <c r="H73" s="14">
        <v>10000</v>
      </c>
      <c r="I73" s="14">
        <v>0</v>
      </c>
      <c r="J73" s="15">
        <f t="shared" si="17"/>
        <v>0</v>
      </c>
      <c r="K73" s="14">
        <v>0</v>
      </c>
      <c r="L73" s="14">
        <v>0</v>
      </c>
      <c r="M73" s="14">
        <v>0</v>
      </c>
      <c r="N73" s="15" t="str">
        <f t="shared" si="7"/>
        <v xml:space="preserve"> </v>
      </c>
      <c r="O73" s="14">
        <v>0</v>
      </c>
      <c r="P73" s="16">
        <f t="shared" si="6"/>
        <v>-10000</v>
      </c>
    </row>
    <row r="74" spans="1:16" x14ac:dyDescent="0.2">
      <c r="A74" s="27" t="s">
        <v>159</v>
      </c>
      <c r="B74" s="23" t="str">
        <f t="shared" si="18"/>
        <v>3</v>
      </c>
      <c r="C74" s="23" t="str">
        <f t="shared" si="19"/>
        <v>39</v>
      </c>
      <c r="D74" s="24" t="str">
        <f t="shared" si="10"/>
        <v>399</v>
      </c>
      <c r="E74" s="13" t="s">
        <v>160</v>
      </c>
      <c r="F74" s="14">
        <v>0</v>
      </c>
      <c r="G74" s="14">
        <v>0</v>
      </c>
      <c r="H74" s="14">
        <v>0</v>
      </c>
      <c r="I74" s="14">
        <v>4460.9799999999996</v>
      </c>
      <c r="J74" s="15" t="str">
        <f t="shared" si="17"/>
        <v xml:space="preserve"> </v>
      </c>
      <c r="K74" s="14">
        <v>4460.9799999999996</v>
      </c>
      <c r="L74" s="14">
        <v>0</v>
      </c>
      <c r="M74" s="14">
        <v>4460.9799999999996</v>
      </c>
      <c r="N74" s="15">
        <f t="shared" si="7"/>
        <v>1</v>
      </c>
      <c r="O74" s="14">
        <v>0</v>
      </c>
      <c r="P74" s="16">
        <f t="shared" si="6"/>
        <v>4460.9799999999996</v>
      </c>
    </row>
    <row r="75" spans="1:16" x14ac:dyDescent="0.2">
      <c r="A75" s="27" t="s">
        <v>161</v>
      </c>
      <c r="B75" s="23" t="str">
        <f t="shared" si="18"/>
        <v>3</v>
      </c>
      <c r="C75" s="23" t="str">
        <f t="shared" si="19"/>
        <v>39</v>
      </c>
      <c r="D75" s="24" t="str">
        <f t="shared" si="10"/>
        <v>399</v>
      </c>
      <c r="E75" s="13" t="s">
        <v>162</v>
      </c>
      <c r="F75" s="14">
        <v>11000</v>
      </c>
      <c r="G75" s="14">
        <v>0</v>
      </c>
      <c r="H75" s="14">
        <v>11000</v>
      </c>
      <c r="I75" s="14">
        <v>13596.75</v>
      </c>
      <c r="J75" s="15">
        <f t="shared" si="17"/>
        <v>1.2360681818181818</v>
      </c>
      <c r="K75" s="14">
        <v>8933.4</v>
      </c>
      <c r="L75" s="14">
        <v>0</v>
      </c>
      <c r="M75" s="14">
        <v>8933.4</v>
      </c>
      <c r="N75" s="15">
        <f t="shared" si="7"/>
        <v>0.65702465662750287</v>
      </c>
      <c r="O75" s="14">
        <v>4663.3500000000004</v>
      </c>
      <c r="P75" s="16">
        <f t="shared" si="6"/>
        <v>2596.75</v>
      </c>
    </row>
    <row r="76" spans="1:16" x14ac:dyDescent="0.2">
      <c r="A76" s="27" t="s">
        <v>163</v>
      </c>
      <c r="B76" s="23" t="str">
        <f t="shared" si="18"/>
        <v>3</v>
      </c>
      <c r="C76" s="23" t="str">
        <f t="shared" si="19"/>
        <v>39</v>
      </c>
      <c r="D76" s="24" t="str">
        <f t="shared" si="10"/>
        <v>399</v>
      </c>
      <c r="E76" s="13" t="s">
        <v>164</v>
      </c>
      <c r="F76" s="14">
        <v>3600</v>
      </c>
      <c r="G76" s="14">
        <v>0</v>
      </c>
      <c r="H76" s="14">
        <v>3600</v>
      </c>
      <c r="I76" s="14">
        <v>0</v>
      </c>
      <c r="J76" s="15">
        <f t="shared" si="17"/>
        <v>0</v>
      </c>
      <c r="K76" s="14">
        <v>0</v>
      </c>
      <c r="L76" s="14">
        <v>0</v>
      </c>
      <c r="M76" s="14">
        <v>0</v>
      </c>
      <c r="N76" s="15" t="str">
        <f t="shared" si="7"/>
        <v xml:space="preserve"> </v>
      </c>
      <c r="O76" s="14">
        <v>0</v>
      </c>
      <c r="P76" s="16">
        <f t="shared" si="6"/>
        <v>-3600</v>
      </c>
    </row>
    <row r="77" spans="1:16" x14ac:dyDescent="0.2">
      <c r="A77" s="27" t="s">
        <v>165</v>
      </c>
      <c r="B77" s="23" t="str">
        <f t="shared" si="18"/>
        <v>3</v>
      </c>
      <c r="C77" s="23" t="str">
        <f t="shared" si="19"/>
        <v>39</v>
      </c>
      <c r="D77" s="24" t="str">
        <f t="shared" si="10"/>
        <v>399</v>
      </c>
      <c r="E77" s="13" t="s">
        <v>166</v>
      </c>
      <c r="F77" s="14">
        <v>0</v>
      </c>
      <c r="G77" s="14">
        <v>0</v>
      </c>
      <c r="H77" s="14">
        <v>0</v>
      </c>
      <c r="I77" s="14">
        <v>45.62</v>
      </c>
      <c r="J77" s="15" t="str">
        <f t="shared" si="17"/>
        <v xml:space="preserve"> </v>
      </c>
      <c r="K77" s="14">
        <v>45.62</v>
      </c>
      <c r="L77" s="14">
        <v>0</v>
      </c>
      <c r="M77" s="14">
        <v>45.62</v>
      </c>
      <c r="N77" s="15">
        <f t="shared" si="7"/>
        <v>1</v>
      </c>
      <c r="O77" s="14">
        <v>0</v>
      </c>
      <c r="P77" s="16">
        <f t="shared" si="6"/>
        <v>45.62</v>
      </c>
    </row>
    <row r="78" spans="1:16" x14ac:dyDescent="0.2">
      <c r="A78" s="27" t="s">
        <v>167</v>
      </c>
      <c r="B78" s="23" t="str">
        <f t="shared" si="18"/>
        <v>4</v>
      </c>
      <c r="C78" s="23" t="str">
        <f t="shared" si="19"/>
        <v>42</v>
      </c>
      <c r="D78" s="24" t="str">
        <f t="shared" si="10"/>
        <v>420</v>
      </c>
      <c r="E78" s="13" t="s">
        <v>168</v>
      </c>
      <c r="F78" s="14">
        <v>0</v>
      </c>
      <c r="G78" s="14">
        <v>0</v>
      </c>
      <c r="H78" s="14">
        <v>0</v>
      </c>
      <c r="I78" s="14">
        <v>3610321.13</v>
      </c>
      <c r="J78" s="15" t="str">
        <f t="shared" si="17"/>
        <v xml:space="preserve"> </v>
      </c>
      <c r="K78" s="14">
        <v>3610321.13</v>
      </c>
      <c r="L78" s="14">
        <v>0</v>
      </c>
      <c r="M78" s="14">
        <v>3610321.13</v>
      </c>
      <c r="N78" s="15">
        <f t="shared" si="7"/>
        <v>1</v>
      </c>
      <c r="O78" s="14">
        <v>0</v>
      </c>
      <c r="P78" s="16">
        <f t="shared" si="6"/>
        <v>3610321.13</v>
      </c>
    </row>
    <row r="79" spans="1:16" x14ac:dyDescent="0.2">
      <c r="A79" s="27" t="s">
        <v>169</v>
      </c>
      <c r="B79" s="23" t="str">
        <f t="shared" si="18"/>
        <v>4</v>
      </c>
      <c r="C79" s="23" t="str">
        <f t="shared" si="19"/>
        <v>42</v>
      </c>
      <c r="D79" s="24" t="str">
        <f t="shared" si="10"/>
        <v>420</v>
      </c>
      <c r="E79" s="13" t="s">
        <v>170</v>
      </c>
      <c r="F79" s="14">
        <v>86647710</v>
      </c>
      <c r="G79" s="14">
        <v>0</v>
      </c>
      <c r="H79" s="14">
        <v>86647710</v>
      </c>
      <c r="I79" s="14">
        <v>70174203.560000002</v>
      </c>
      <c r="J79" s="15">
        <f t="shared" si="17"/>
        <v>0.80987949433401074</v>
      </c>
      <c r="K79" s="14">
        <v>74434529.409999996</v>
      </c>
      <c r="L79" s="14">
        <v>4341576.4400000004</v>
      </c>
      <c r="M79" s="14">
        <v>70092952.969999999</v>
      </c>
      <c r="N79" s="15">
        <f t="shared" si="7"/>
        <v>0.99884215871533855</v>
      </c>
      <c r="O79" s="14">
        <v>81250.59</v>
      </c>
      <c r="P79" s="16">
        <f t="shared" si="6"/>
        <v>-16473506.439999998</v>
      </c>
    </row>
    <row r="80" spans="1:16" x14ac:dyDescent="0.2">
      <c r="A80" s="27" t="s">
        <v>171</v>
      </c>
      <c r="B80" s="23" t="str">
        <f t="shared" si="15"/>
        <v>4</v>
      </c>
      <c r="C80" s="23" t="str">
        <f t="shared" si="16"/>
        <v>42</v>
      </c>
      <c r="D80" s="24" t="str">
        <f t="shared" si="10"/>
        <v>420</v>
      </c>
      <c r="E80" s="13" t="s">
        <v>172</v>
      </c>
      <c r="F80" s="14">
        <v>2309360</v>
      </c>
      <c r="G80" s="14">
        <v>0</v>
      </c>
      <c r="H80" s="14">
        <v>2309360</v>
      </c>
      <c r="I80" s="14">
        <v>0</v>
      </c>
      <c r="J80" s="15">
        <f t="shared" si="17"/>
        <v>0</v>
      </c>
      <c r="K80" s="14">
        <v>0</v>
      </c>
      <c r="L80" s="14">
        <v>0</v>
      </c>
      <c r="M80" s="14">
        <v>0</v>
      </c>
      <c r="N80" s="15" t="str">
        <f t="shared" si="7"/>
        <v xml:space="preserve"> </v>
      </c>
      <c r="O80" s="14">
        <v>0</v>
      </c>
      <c r="P80" s="16">
        <f t="shared" si="6"/>
        <v>-2309360</v>
      </c>
    </row>
    <row r="81" spans="1:16" x14ac:dyDescent="0.2">
      <c r="A81" s="27" t="s">
        <v>173</v>
      </c>
      <c r="B81" s="23" t="str">
        <f t="shared" si="15"/>
        <v>4</v>
      </c>
      <c r="C81" s="23" t="str">
        <f t="shared" si="16"/>
        <v>42</v>
      </c>
      <c r="D81" s="24" t="str">
        <f t="shared" si="10"/>
        <v>420</v>
      </c>
      <c r="E81" s="13" t="s">
        <v>174</v>
      </c>
      <c r="F81" s="14">
        <v>0</v>
      </c>
      <c r="G81" s="14">
        <v>0</v>
      </c>
      <c r="H81" s="14">
        <v>0</v>
      </c>
      <c r="I81" s="14">
        <v>43208.91</v>
      </c>
      <c r="J81" s="15" t="str">
        <f t="shared" si="17"/>
        <v xml:space="preserve"> </v>
      </c>
      <c r="K81" s="14">
        <v>43208.91</v>
      </c>
      <c r="L81" s="14">
        <v>0</v>
      </c>
      <c r="M81" s="14">
        <v>43208.91</v>
      </c>
      <c r="N81" s="15">
        <f t="shared" si="7"/>
        <v>1</v>
      </c>
      <c r="O81" s="14">
        <v>0</v>
      </c>
      <c r="P81" s="16">
        <f t="shared" si="6"/>
        <v>43208.91</v>
      </c>
    </row>
    <row r="82" spans="1:16" x14ac:dyDescent="0.2">
      <c r="A82" s="27" t="s">
        <v>175</v>
      </c>
      <c r="B82" s="23" t="str">
        <f t="shared" si="15"/>
        <v>4</v>
      </c>
      <c r="C82" s="23" t="str">
        <f t="shared" si="16"/>
        <v>42</v>
      </c>
      <c r="D82" s="24" t="str">
        <f t="shared" si="10"/>
        <v>420</v>
      </c>
      <c r="E82" s="13" t="s">
        <v>176</v>
      </c>
      <c r="F82" s="14">
        <v>1500000</v>
      </c>
      <c r="G82" s="14">
        <v>1859267.59</v>
      </c>
      <c r="H82" s="14">
        <v>3359267.59</v>
      </c>
      <c r="I82" s="14">
        <v>1859267.59</v>
      </c>
      <c r="J82" s="15">
        <f t="shared" si="17"/>
        <v>0.55347409522681112</v>
      </c>
      <c r="K82" s="14">
        <v>1859267.59</v>
      </c>
      <c r="L82" s="14">
        <v>0</v>
      </c>
      <c r="M82" s="14">
        <v>1859267.59</v>
      </c>
      <c r="N82" s="15">
        <f t="shared" si="7"/>
        <v>1</v>
      </c>
      <c r="O82" s="14">
        <v>0</v>
      </c>
      <c r="P82" s="16">
        <f t="shared" si="6"/>
        <v>-1499999.9999999998</v>
      </c>
    </row>
    <row r="83" spans="1:16" x14ac:dyDescent="0.2">
      <c r="A83" s="27" t="s">
        <v>177</v>
      </c>
      <c r="B83" s="23" t="str">
        <f t="shared" si="15"/>
        <v>4</v>
      </c>
      <c r="C83" s="23" t="str">
        <f t="shared" si="16"/>
        <v>42</v>
      </c>
      <c r="D83" s="24" t="str">
        <f t="shared" si="10"/>
        <v>420</v>
      </c>
      <c r="E83" s="13" t="s">
        <v>178</v>
      </c>
      <c r="F83" s="14">
        <v>0</v>
      </c>
      <c r="G83" s="14">
        <v>0</v>
      </c>
      <c r="H83" s="14">
        <v>0</v>
      </c>
      <c r="I83" s="14">
        <v>69096</v>
      </c>
      <c r="J83" s="15" t="str">
        <f t="shared" si="17"/>
        <v xml:space="preserve"> </v>
      </c>
      <c r="K83" s="14">
        <v>69096</v>
      </c>
      <c r="L83" s="14">
        <v>0</v>
      </c>
      <c r="M83" s="14">
        <v>69096</v>
      </c>
      <c r="N83" s="15">
        <f t="shared" si="7"/>
        <v>1</v>
      </c>
      <c r="O83" s="14">
        <v>0</v>
      </c>
      <c r="P83" s="16">
        <f t="shared" si="6"/>
        <v>69096</v>
      </c>
    </row>
    <row r="84" spans="1:16" x14ac:dyDescent="0.2">
      <c r="A84" s="27" t="s">
        <v>179</v>
      </c>
      <c r="B84" s="23" t="str">
        <f t="shared" si="15"/>
        <v>4</v>
      </c>
      <c r="C84" s="23" t="str">
        <f t="shared" si="16"/>
        <v>42</v>
      </c>
      <c r="D84" s="24" t="str">
        <f t="shared" si="10"/>
        <v>420</v>
      </c>
      <c r="E84" s="13" t="s">
        <v>180</v>
      </c>
      <c r="F84" s="14">
        <v>0</v>
      </c>
      <c r="G84" s="14">
        <v>79500</v>
      </c>
      <c r="H84" s="14">
        <v>79500</v>
      </c>
      <c r="I84" s="14">
        <v>79500</v>
      </c>
      <c r="J84" s="15">
        <f t="shared" si="17"/>
        <v>1</v>
      </c>
      <c r="K84" s="14">
        <v>79500</v>
      </c>
      <c r="L84" s="14">
        <v>0</v>
      </c>
      <c r="M84" s="14">
        <v>79500</v>
      </c>
      <c r="N84" s="15">
        <f t="shared" si="7"/>
        <v>1</v>
      </c>
      <c r="O84" s="14">
        <v>0</v>
      </c>
      <c r="P84" s="16">
        <f t="shared" si="6"/>
        <v>0</v>
      </c>
    </row>
    <row r="85" spans="1:16" x14ac:dyDescent="0.2">
      <c r="A85" s="27" t="s">
        <v>181</v>
      </c>
      <c r="B85" s="23" t="str">
        <f t="shared" si="15"/>
        <v>4</v>
      </c>
      <c r="C85" s="23" t="str">
        <f t="shared" si="16"/>
        <v>42</v>
      </c>
      <c r="D85" s="24" t="str">
        <f t="shared" si="10"/>
        <v>420</v>
      </c>
      <c r="E85" s="13" t="s">
        <v>182</v>
      </c>
      <c r="F85" s="14">
        <v>30000</v>
      </c>
      <c r="G85" s="14">
        <v>0</v>
      </c>
      <c r="H85" s="14">
        <v>30000</v>
      </c>
      <c r="I85" s="14">
        <v>0</v>
      </c>
      <c r="J85" s="15">
        <f t="shared" si="17"/>
        <v>0</v>
      </c>
      <c r="K85" s="14">
        <v>0</v>
      </c>
      <c r="L85" s="14">
        <v>0</v>
      </c>
      <c r="M85" s="14">
        <v>0</v>
      </c>
      <c r="N85" s="15" t="str">
        <f t="shared" si="7"/>
        <v xml:space="preserve"> </v>
      </c>
      <c r="O85" s="14">
        <v>0</v>
      </c>
      <c r="P85" s="16">
        <f t="shared" si="6"/>
        <v>-30000</v>
      </c>
    </row>
    <row r="86" spans="1:16" x14ac:dyDescent="0.2">
      <c r="A86" s="27" t="s">
        <v>183</v>
      </c>
      <c r="B86" s="23" t="str">
        <f t="shared" si="15"/>
        <v>4</v>
      </c>
      <c r="C86" s="23" t="str">
        <f t="shared" si="16"/>
        <v>42</v>
      </c>
      <c r="D86" s="24" t="str">
        <f t="shared" si="10"/>
        <v>420</v>
      </c>
      <c r="E86" s="13" t="s">
        <v>184</v>
      </c>
      <c r="F86" s="14">
        <v>0</v>
      </c>
      <c r="G86" s="14">
        <v>0</v>
      </c>
      <c r="H86" s="14">
        <v>0</v>
      </c>
      <c r="I86" s="14">
        <v>12271.93</v>
      </c>
      <c r="J86" s="15" t="str">
        <f t="shared" si="17"/>
        <v xml:space="preserve"> </v>
      </c>
      <c r="K86" s="14">
        <v>12271.93</v>
      </c>
      <c r="L86" s="14">
        <v>0</v>
      </c>
      <c r="M86" s="14">
        <v>12271.93</v>
      </c>
      <c r="N86" s="15">
        <f t="shared" si="7"/>
        <v>1</v>
      </c>
      <c r="O86" s="14">
        <v>0</v>
      </c>
      <c r="P86" s="16">
        <f t="shared" si="6"/>
        <v>12271.93</v>
      </c>
    </row>
    <row r="87" spans="1:16" x14ac:dyDescent="0.2">
      <c r="A87" s="27" t="s">
        <v>185</v>
      </c>
      <c r="B87" s="23" t="str">
        <f t="shared" si="15"/>
        <v>4</v>
      </c>
      <c r="C87" s="23" t="str">
        <f t="shared" si="16"/>
        <v>42</v>
      </c>
      <c r="D87" s="24" t="str">
        <f t="shared" si="10"/>
        <v>420</v>
      </c>
      <c r="E87" s="13" t="s">
        <v>186</v>
      </c>
      <c r="F87" s="14">
        <v>0</v>
      </c>
      <c r="G87" s="14">
        <v>0</v>
      </c>
      <c r="H87" s="14">
        <v>0</v>
      </c>
      <c r="I87" s="14">
        <v>25000</v>
      </c>
      <c r="J87" s="15" t="str">
        <f t="shared" si="17"/>
        <v xml:space="preserve"> </v>
      </c>
      <c r="K87" s="14">
        <v>25000</v>
      </c>
      <c r="L87" s="14">
        <v>0</v>
      </c>
      <c r="M87" s="14">
        <v>25000</v>
      </c>
      <c r="N87" s="15">
        <f t="shared" si="7"/>
        <v>1</v>
      </c>
      <c r="O87" s="14">
        <v>0</v>
      </c>
      <c r="P87" s="16">
        <f t="shared" si="6"/>
        <v>25000</v>
      </c>
    </row>
    <row r="88" spans="1:16" x14ac:dyDescent="0.2">
      <c r="A88" s="27" t="s">
        <v>187</v>
      </c>
      <c r="B88" s="23" t="str">
        <f t="shared" si="15"/>
        <v>4</v>
      </c>
      <c r="C88" s="23" t="str">
        <f t="shared" si="16"/>
        <v>42</v>
      </c>
      <c r="D88" s="24" t="str">
        <f t="shared" si="10"/>
        <v>420</v>
      </c>
      <c r="E88" s="13" t="s">
        <v>188</v>
      </c>
      <c r="F88" s="14">
        <v>0</v>
      </c>
      <c r="G88" s="14">
        <v>452440</v>
      </c>
      <c r="H88" s="14">
        <v>452440</v>
      </c>
      <c r="I88" s="14">
        <v>0</v>
      </c>
      <c r="J88" s="15">
        <f t="shared" si="17"/>
        <v>0</v>
      </c>
      <c r="K88" s="14">
        <v>0</v>
      </c>
      <c r="L88" s="14">
        <v>0</v>
      </c>
      <c r="M88" s="14">
        <v>0</v>
      </c>
      <c r="N88" s="15" t="str">
        <f t="shared" si="7"/>
        <v xml:space="preserve"> </v>
      </c>
      <c r="O88" s="14">
        <v>0</v>
      </c>
      <c r="P88" s="16">
        <f t="shared" si="6"/>
        <v>-452440</v>
      </c>
    </row>
    <row r="89" spans="1:16" x14ac:dyDescent="0.2">
      <c r="A89" s="27" t="s">
        <v>189</v>
      </c>
      <c r="B89" s="23" t="str">
        <f t="shared" si="15"/>
        <v>4</v>
      </c>
      <c r="C89" s="23" t="str">
        <f t="shared" si="16"/>
        <v>42</v>
      </c>
      <c r="D89" s="24" t="str">
        <f t="shared" si="10"/>
        <v>420</v>
      </c>
      <c r="E89" s="13" t="s">
        <v>190</v>
      </c>
      <c r="F89" s="14">
        <v>0</v>
      </c>
      <c r="G89" s="14">
        <v>102100</v>
      </c>
      <c r="H89" s="14">
        <v>102100</v>
      </c>
      <c r="I89" s="14">
        <v>0</v>
      </c>
      <c r="J89" s="15">
        <f t="shared" si="17"/>
        <v>0</v>
      </c>
      <c r="K89" s="14">
        <v>0</v>
      </c>
      <c r="L89" s="14">
        <v>0</v>
      </c>
      <c r="M89" s="14">
        <v>0</v>
      </c>
      <c r="N89" s="15" t="str">
        <f t="shared" si="7"/>
        <v xml:space="preserve"> </v>
      </c>
      <c r="O89" s="14">
        <v>0</v>
      </c>
      <c r="P89" s="16">
        <f t="shared" si="6"/>
        <v>-102100</v>
      </c>
    </row>
    <row r="90" spans="1:16" x14ac:dyDescent="0.2">
      <c r="A90" s="27" t="s">
        <v>191</v>
      </c>
      <c r="B90" s="23" t="str">
        <f t="shared" si="15"/>
        <v>4</v>
      </c>
      <c r="C90" s="23" t="str">
        <f t="shared" si="16"/>
        <v>42</v>
      </c>
      <c r="D90" s="24" t="str">
        <f t="shared" si="10"/>
        <v>421</v>
      </c>
      <c r="E90" s="13" t="s">
        <v>192</v>
      </c>
      <c r="F90" s="14">
        <v>0</v>
      </c>
      <c r="G90" s="14">
        <v>0</v>
      </c>
      <c r="H90" s="14">
        <v>0</v>
      </c>
      <c r="I90" s="14">
        <v>3818.16</v>
      </c>
      <c r="J90" s="15" t="str">
        <f t="shared" si="17"/>
        <v xml:space="preserve"> </v>
      </c>
      <c r="K90" s="14">
        <v>3818.16</v>
      </c>
      <c r="L90" s="14">
        <v>0</v>
      </c>
      <c r="M90" s="14">
        <v>3818.16</v>
      </c>
      <c r="N90" s="15">
        <f t="shared" si="7"/>
        <v>1</v>
      </c>
      <c r="O90" s="14">
        <v>0</v>
      </c>
      <c r="P90" s="16">
        <f t="shared" si="6"/>
        <v>3818.16</v>
      </c>
    </row>
    <row r="91" spans="1:16" x14ac:dyDescent="0.2">
      <c r="A91" s="27" t="s">
        <v>193</v>
      </c>
      <c r="B91" s="23" t="str">
        <f t="shared" si="15"/>
        <v>4</v>
      </c>
      <c r="C91" s="23" t="str">
        <f t="shared" si="16"/>
        <v>42</v>
      </c>
      <c r="D91" s="24" t="str">
        <f t="shared" si="10"/>
        <v>423</v>
      </c>
      <c r="E91" s="13" t="s">
        <v>194</v>
      </c>
      <c r="F91" s="14">
        <v>461000</v>
      </c>
      <c r="G91" s="14">
        <v>0</v>
      </c>
      <c r="H91" s="14">
        <v>461000</v>
      </c>
      <c r="I91" s="14">
        <v>0</v>
      </c>
      <c r="J91" s="15">
        <f t="shared" si="17"/>
        <v>0</v>
      </c>
      <c r="K91" s="14">
        <v>0</v>
      </c>
      <c r="L91" s="14">
        <v>0</v>
      </c>
      <c r="M91" s="14">
        <v>0</v>
      </c>
      <c r="N91" s="15" t="str">
        <f t="shared" si="7"/>
        <v xml:space="preserve"> </v>
      </c>
      <c r="O91" s="14">
        <v>0</v>
      </c>
      <c r="P91" s="16">
        <f t="shared" si="6"/>
        <v>-461000</v>
      </c>
    </row>
    <row r="92" spans="1:16" x14ac:dyDescent="0.2">
      <c r="A92" s="27" t="s">
        <v>195</v>
      </c>
      <c r="B92" s="23" t="str">
        <f t="shared" si="15"/>
        <v>4</v>
      </c>
      <c r="C92" s="23" t="str">
        <f t="shared" si="16"/>
        <v>45</v>
      </c>
      <c r="D92" s="24" t="str">
        <f t="shared" si="10"/>
        <v>450</v>
      </c>
      <c r="E92" s="13" t="s">
        <v>196</v>
      </c>
      <c r="F92" s="14">
        <v>597885</v>
      </c>
      <c r="G92" s="14">
        <v>0</v>
      </c>
      <c r="H92" s="14">
        <v>597885</v>
      </c>
      <c r="I92" s="14">
        <v>597883</v>
      </c>
      <c r="J92" s="15">
        <f t="shared" si="17"/>
        <v>0.99999665487510137</v>
      </c>
      <c r="K92" s="14">
        <v>597883</v>
      </c>
      <c r="L92" s="14">
        <v>0</v>
      </c>
      <c r="M92" s="14">
        <v>597883</v>
      </c>
      <c r="N92" s="15">
        <f t="shared" si="7"/>
        <v>1</v>
      </c>
      <c r="O92" s="14">
        <v>0</v>
      </c>
      <c r="P92" s="16">
        <f t="shared" si="6"/>
        <v>-2</v>
      </c>
    </row>
    <row r="93" spans="1:16" x14ac:dyDescent="0.2">
      <c r="A93" s="27" t="s">
        <v>197</v>
      </c>
      <c r="B93" s="23" t="str">
        <f t="shared" si="15"/>
        <v>4</v>
      </c>
      <c r="C93" s="23" t="str">
        <f t="shared" si="16"/>
        <v>45</v>
      </c>
      <c r="D93" s="24" t="str">
        <f t="shared" si="10"/>
        <v>450</v>
      </c>
      <c r="E93" s="13" t="s">
        <v>198</v>
      </c>
      <c r="F93" s="14">
        <v>8305586</v>
      </c>
      <c r="G93" s="14">
        <v>0</v>
      </c>
      <c r="H93" s="14">
        <v>8305586</v>
      </c>
      <c r="I93" s="14">
        <v>10577830.1</v>
      </c>
      <c r="J93" s="15">
        <f t="shared" si="17"/>
        <v>1.2735802266089351</v>
      </c>
      <c r="K93" s="14">
        <v>10577830.1</v>
      </c>
      <c r="L93" s="14">
        <v>0</v>
      </c>
      <c r="M93" s="14">
        <v>10577830.1</v>
      </c>
      <c r="N93" s="15">
        <f t="shared" si="7"/>
        <v>1</v>
      </c>
      <c r="O93" s="14">
        <v>0</v>
      </c>
      <c r="P93" s="16">
        <f t="shared" si="6"/>
        <v>2272244.0999999996</v>
      </c>
    </row>
    <row r="94" spans="1:16" x14ac:dyDescent="0.2">
      <c r="A94" s="27" t="s">
        <v>199</v>
      </c>
      <c r="B94" s="23" t="str">
        <f t="shared" si="15"/>
        <v>4</v>
      </c>
      <c r="C94" s="23" t="str">
        <f t="shared" si="16"/>
        <v>45</v>
      </c>
      <c r="D94" s="24" t="str">
        <f t="shared" si="10"/>
        <v>450</v>
      </c>
      <c r="E94" s="13" t="s">
        <v>200</v>
      </c>
      <c r="F94" s="14">
        <v>0</v>
      </c>
      <c r="G94" s="14">
        <v>0</v>
      </c>
      <c r="H94" s="14">
        <v>0</v>
      </c>
      <c r="I94" s="14">
        <v>0</v>
      </c>
      <c r="J94" s="15" t="str">
        <f t="shared" si="17"/>
        <v xml:space="preserve"> </v>
      </c>
      <c r="K94" s="14">
        <v>0</v>
      </c>
      <c r="L94" s="14">
        <v>0</v>
      </c>
      <c r="M94" s="14">
        <v>0</v>
      </c>
      <c r="N94" s="15" t="str">
        <f t="shared" si="7"/>
        <v xml:space="preserve"> </v>
      </c>
      <c r="O94" s="14">
        <v>0</v>
      </c>
      <c r="P94" s="16">
        <f t="shared" si="6"/>
        <v>0</v>
      </c>
    </row>
    <row r="95" spans="1:16" x14ac:dyDescent="0.2">
      <c r="A95" s="27" t="s">
        <v>201</v>
      </c>
      <c r="B95" s="23" t="str">
        <f t="shared" si="15"/>
        <v>4</v>
      </c>
      <c r="C95" s="23" t="str">
        <f t="shared" si="16"/>
        <v>45</v>
      </c>
      <c r="D95" s="24" t="str">
        <f t="shared" si="10"/>
        <v>450</v>
      </c>
      <c r="E95" s="13" t="s">
        <v>202</v>
      </c>
      <c r="F95" s="14">
        <v>3012240</v>
      </c>
      <c r="G95" s="14">
        <v>0</v>
      </c>
      <c r="H95" s="14">
        <v>3012240</v>
      </c>
      <c r="I95" s="14">
        <v>1965557.41</v>
      </c>
      <c r="J95" s="15">
        <f t="shared" si="17"/>
        <v>0.65252350742304732</v>
      </c>
      <c r="K95" s="14">
        <v>1965557.41</v>
      </c>
      <c r="L95" s="14">
        <v>0</v>
      </c>
      <c r="M95" s="14">
        <v>1965557.41</v>
      </c>
      <c r="N95" s="15">
        <f t="shared" si="7"/>
        <v>1</v>
      </c>
      <c r="O95" s="14">
        <v>0</v>
      </c>
      <c r="P95" s="16">
        <f t="shared" si="6"/>
        <v>-1046682.5900000001</v>
      </c>
    </row>
    <row r="96" spans="1:16" x14ac:dyDescent="0.2">
      <c r="A96" s="27" t="s">
        <v>203</v>
      </c>
      <c r="B96" s="23" t="str">
        <f t="shared" si="15"/>
        <v>4</v>
      </c>
      <c r="C96" s="23" t="str">
        <f t="shared" si="16"/>
        <v>45</v>
      </c>
      <c r="D96" s="24" t="str">
        <f t="shared" si="10"/>
        <v>450</v>
      </c>
      <c r="E96" s="13" t="s">
        <v>204</v>
      </c>
      <c r="F96" s="14">
        <v>790865</v>
      </c>
      <c r="G96" s="14">
        <v>0</v>
      </c>
      <c r="H96" s="14">
        <v>790865</v>
      </c>
      <c r="I96" s="14">
        <v>1218583.19</v>
      </c>
      <c r="J96" s="15">
        <f t="shared" si="17"/>
        <v>1.5408232631359333</v>
      </c>
      <c r="K96" s="14">
        <v>1218583.19</v>
      </c>
      <c r="L96" s="14">
        <v>0</v>
      </c>
      <c r="M96" s="14">
        <v>1218583.19</v>
      </c>
      <c r="N96" s="15">
        <f t="shared" si="7"/>
        <v>1</v>
      </c>
      <c r="O96" s="14">
        <v>0</v>
      </c>
      <c r="P96" s="16">
        <f t="shared" si="6"/>
        <v>427718.18999999994</v>
      </c>
    </row>
    <row r="97" spans="1:16" x14ac:dyDescent="0.2">
      <c r="A97" s="27" t="s">
        <v>205</v>
      </c>
      <c r="B97" s="23" t="str">
        <f t="shared" si="15"/>
        <v>4</v>
      </c>
      <c r="C97" s="23" t="str">
        <f t="shared" si="16"/>
        <v>45</v>
      </c>
      <c r="D97" s="24" t="str">
        <f t="shared" si="10"/>
        <v>450</v>
      </c>
      <c r="E97" s="13" t="s">
        <v>206</v>
      </c>
      <c r="F97" s="14">
        <v>34800</v>
      </c>
      <c r="G97" s="14">
        <v>0</v>
      </c>
      <c r="H97" s="14">
        <v>34800</v>
      </c>
      <c r="I97" s="14">
        <v>18000</v>
      </c>
      <c r="J97" s="15">
        <f t="shared" si="17"/>
        <v>0.51724137931034486</v>
      </c>
      <c r="K97" s="14">
        <v>18000</v>
      </c>
      <c r="L97" s="14">
        <v>0</v>
      </c>
      <c r="M97" s="14">
        <v>18000</v>
      </c>
      <c r="N97" s="15">
        <f t="shared" si="7"/>
        <v>1</v>
      </c>
      <c r="O97" s="14">
        <v>0</v>
      </c>
      <c r="P97" s="16">
        <f t="shared" si="6"/>
        <v>-16800</v>
      </c>
    </row>
    <row r="98" spans="1:16" x14ac:dyDescent="0.2">
      <c r="A98" s="27" t="s">
        <v>207</v>
      </c>
      <c r="B98" s="23" t="str">
        <f t="shared" si="15"/>
        <v>4</v>
      </c>
      <c r="C98" s="23" t="str">
        <f t="shared" si="16"/>
        <v>45</v>
      </c>
      <c r="D98" s="24" t="str">
        <f t="shared" si="10"/>
        <v>450</v>
      </c>
      <c r="E98" s="13" t="s">
        <v>208</v>
      </c>
      <c r="F98" s="14">
        <v>426660</v>
      </c>
      <c r="G98" s="14">
        <v>0</v>
      </c>
      <c r="H98" s="14">
        <v>426660</v>
      </c>
      <c r="I98" s="14">
        <v>437912.85</v>
      </c>
      <c r="J98" s="15">
        <f t="shared" si="17"/>
        <v>1.0263742792856139</v>
      </c>
      <c r="K98" s="14">
        <v>437912.85</v>
      </c>
      <c r="L98" s="14">
        <v>0</v>
      </c>
      <c r="M98" s="14">
        <v>437912.85</v>
      </c>
      <c r="N98" s="15">
        <f t="shared" si="7"/>
        <v>1</v>
      </c>
      <c r="O98" s="14">
        <v>0</v>
      </c>
      <c r="P98" s="16">
        <f t="shared" si="6"/>
        <v>11252.849999999977</v>
      </c>
    </row>
    <row r="99" spans="1:16" x14ac:dyDescent="0.2">
      <c r="A99" s="27" t="s">
        <v>209</v>
      </c>
      <c r="B99" s="23" t="str">
        <f t="shared" si="15"/>
        <v>4</v>
      </c>
      <c r="C99" s="23" t="str">
        <f t="shared" si="16"/>
        <v>45</v>
      </c>
      <c r="D99" s="24" t="str">
        <f t="shared" si="10"/>
        <v>450</v>
      </c>
      <c r="E99" s="13" t="s">
        <v>210</v>
      </c>
      <c r="F99" s="14">
        <v>1375</v>
      </c>
      <c r="G99" s="14">
        <v>0</v>
      </c>
      <c r="H99" s="14">
        <v>1375</v>
      </c>
      <c r="I99" s="14">
        <v>0</v>
      </c>
      <c r="J99" s="15">
        <f t="shared" si="17"/>
        <v>0</v>
      </c>
      <c r="K99" s="14">
        <v>0</v>
      </c>
      <c r="L99" s="14">
        <v>0</v>
      </c>
      <c r="M99" s="14">
        <v>0</v>
      </c>
      <c r="N99" s="15" t="str">
        <f t="shared" si="7"/>
        <v xml:space="preserve"> </v>
      </c>
      <c r="O99" s="14">
        <v>0</v>
      </c>
      <c r="P99" s="16">
        <f t="shared" si="6"/>
        <v>-1375</v>
      </c>
    </row>
    <row r="100" spans="1:16" x14ac:dyDescent="0.2">
      <c r="A100" s="27" t="s">
        <v>211</v>
      </c>
      <c r="B100" s="23" t="str">
        <f t="shared" si="15"/>
        <v>4</v>
      </c>
      <c r="C100" s="23" t="str">
        <f t="shared" si="16"/>
        <v>45</v>
      </c>
      <c r="D100" s="24" t="str">
        <f t="shared" si="10"/>
        <v>450</v>
      </c>
      <c r="E100" s="13" t="s">
        <v>212</v>
      </c>
      <c r="F100" s="14">
        <v>19500</v>
      </c>
      <c r="G100" s="14">
        <v>0</v>
      </c>
      <c r="H100" s="14">
        <v>19500</v>
      </c>
      <c r="I100" s="14">
        <v>0</v>
      </c>
      <c r="J100" s="15">
        <f t="shared" si="17"/>
        <v>0</v>
      </c>
      <c r="K100" s="14">
        <v>0</v>
      </c>
      <c r="L100" s="14">
        <v>0</v>
      </c>
      <c r="M100" s="14">
        <v>0</v>
      </c>
      <c r="N100" s="15" t="str">
        <f t="shared" si="7"/>
        <v xml:space="preserve"> </v>
      </c>
      <c r="O100" s="14">
        <v>0</v>
      </c>
      <c r="P100" s="16">
        <f t="shared" si="6"/>
        <v>-19500</v>
      </c>
    </row>
    <row r="101" spans="1:16" x14ac:dyDescent="0.2">
      <c r="A101" s="27" t="s">
        <v>213</v>
      </c>
      <c r="B101" s="23" t="str">
        <f t="shared" si="15"/>
        <v>4</v>
      </c>
      <c r="C101" s="23" t="str">
        <f t="shared" si="16"/>
        <v>45</v>
      </c>
      <c r="D101" s="24" t="str">
        <f t="shared" si="10"/>
        <v>450</v>
      </c>
      <c r="E101" s="13" t="s">
        <v>214</v>
      </c>
      <c r="F101" s="14">
        <v>88000</v>
      </c>
      <c r="G101" s="14">
        <v>0</v>
      </c>
      <c r="H101" s="14">
        <v>88000</v>
      </c>
      <c r="I101" s="14">
        <v>88000</v>
      </c>
      <c r="J101" s="15">
        <f t="shared" si="17"/>
        <v>1</v>
      </c>
      <c r="K101" s="14">
        <v>88000</v>
      </c>
      <c r="L101" s="14">
        <v>0</v>
      </c>
      <c r="M101" s="14">
        <v>88000</v>
      </c>
      <c r="N101" s="15">
        <f t="shared" si="7"/>
        <v>1</v>
      </c>
      <c r="O101" s="14">
        <v>0</v>
      </c>
      <c r="P101" s="16">
        <f t="shared" si="6"/>
        <v>0</v>
      </c>
    </row>
    <row r="102" spans="1:16" x14ac:dyDescent="0.2">
      <c r="A102" s="27" t="s">
        <v>215</v>
      </c>
      <c r="B102" s="23" t="str">
        <f t="shared" si="15"/>
        <v>4</v>
      </c>
      <c r="C102" s="23" t="str">
        <f t="shared" si="16"/>
        <v>45</v>
      </c>
      <c r="D102" s="24" t="str">
        <f t="shared" si="10"/>
        <v>450</v>
      </c>
      <c r="E102" s="13" t="s">
        <v>216</v>
      </c>
      <c r="F102" s="14">
        <v>810253</v>
      </c>
      <c r="G102" s="14">
        <v>0</v>
      </c>
      <c r="H102" s="14">
        <v>810253</v>
      </c>
      <c r="I102" s="14">
        <v>283096.53000000003</v>
      </c>
      <c r="J102" s="15">
        <f t="shared" si="17"/>
        <v>0.34939275757078347</v>
      </c>
      <c r="K102" s="14">
        <v>283096.53000000003</v>
      </c>
      <c r="L102" s="14">
        <v>0</v>
      </c>
      <c r="M102" s="14">
        <v>283096.53000000003</v>
      </c>
      <c r="N102" s="15">
        <f t="shared" si="7"/>
        <v>1</v>
      </c>
      <c r="O102" s="14">
        <v>0</v>
      </c>
      <c r="P102" s="16">
        <f t="shared" si="6"/>
        <v>-527156.47</v>
      </c>
    </row>
    <row r="103" spans="1:16" x14ac:dyDescent="0.2">
      <c r="A103" s="27" t="s">
        <v>217</v>
      </c>
      <c r="B103" s="23" t="str">
        <f t="shared" si="15"/>
        <v>4</v>
      </c>
      <c r="C103" s="23" t="str">
        <f t="shared" si="16"/>
        <v>45</v>
      </c>
      <c r="D103" s="24" t="str">
        <f t="shared" si="10"/>
        <v>450</v>
      </c>
      <c r="E103" s="13" t="s">
        <v>218</v>
      </c>
      <c r="F103" s="14">
        <v>167200</v>
      </c>
      <c r="G103" s="14">
        <v>0</v>
      </c>
      <c r="H103" s="14">
        <v>167200</v>
      </c>
      <c r="I103" s="14">
        <v>0</v>
      </c>
      <c r="J103" s="15">
        <f t="shared" si="17"/>
        <v>0</v>
      </c>
      <c r="K103" s="14">
        <v>0</v>
      </c>
      <c r="L103" s="14">
        <v>0</v>
      </c>
      <c r="M103" s="14">
        <v>0</v>
      </c>
      <c r="N103" s="15" t="str">
        <f t="shared" si="7"/>
        <v xml:space="preserve"> </v>
      </c>
      <c r="O103" s="14">
        <v>0</v>
      </c>
      <c r="P103" s="16">
        <f t="shared" si="6"/>
        <v>-167200</v>
      </c>
    </row>
    <row r="104" spans="1:16" x14ac:dyDescent="0.2">
      <c r="A104" s="27" t="s">
        <v>219</v>
      </c>
      <c r="B104" s="23" t="str">
        <f t="shared" si="15"/>
        <v>4</v>
      </c>
      <c r="C104" s="23" t="str">
        <f t="shared" si="16"/>
        <v>45</v>
      </c>
      <c r="D104" s="24" t="str">
        <f t="shared" si="10"/>
        <v>450</v>
      </c>
      <c r="E104" s="13" t="s">
        <v>220</v>
      </c>
      <c r="F104" s="14">
        <v>349372</v>
      </c>
      <c r="G104" s="14">
        <v>0</v>
      </c>
      <c r="H104" s="14">
        <v>349372</v>
      </c>
      <c r="I104" s="14">
        <v>373131.07</v>
      </c>
      <c r="J104" s="15">
        <f t="shared" si="17"/>
        <v>1.0680050776822414</v>
      </c>
      <c r="K104" s="14">
        <v>373131.07</v>
      </c>
      <c r="L104" s="14">
        <v>0</v>
      </c>
      <c r="M104" s="14">
        <v>373131.07</v>
      </c>
      <c r="N104" s="15">
        <f t="shared" si="7"/>
        <v>1</v>
      </c>
      <c r="O104" s="14">
        <v>0</v>
      </c>
      <c r="P104" s="16">
        <f t="shared" si="6"/>
        <v>23759.070000000007</v>
      </c>
    </row>
    <row r="105" spans="1:16" x14ac:dyDescent="0.2">
      <c r="A105" s="27" t="s">
        <v>221</v>
      </c>
      <c r="B105" s="23" t="str">
        <f t="shared" si="15"/>
        <v>4</v>
      </c>
      <c r="C105" s="23" t="str">
        <f t="shared" si="16"/>
        <v>45</v>
      </c>
      <c r="D105" s="24" t="str">
        <f t="shared" si="10"/>
        <v>450</v>
      </c>
      <c r="E105" s="13" t="s">
        <v>222</v>
      </c>
      <c r="F105" s="14">
        <v>10500</v>
      </c>
      <c r="G105" s="14">
        <v>0</v>
      </c>
      <c r="H105" s="14">
        <v>10500</v>
      </c>
      <c r="I105" s="14">
        <v>10500</v>
      </c>
      <c r="J105" s="15">
        <f t="shared" si="17"/>
        <v>1</v>
      </c>
      <c r="K105" s="14">
        <v>10500</v>
      </c>
      <c r="L105" s="14">
        <v>0</v>
      </c>
      <c r="M105" s="14">
        <v>10500</v>
      </c>
      <c r="N105" s="15">
        <f t="shared" si="7"/>
        <v>1</v>
      </c>
      <c r="O105" s="14">
        <v>0</v>
      </c>
      <c r="P105" s="16">
        <f t="shared" si="6"/>
        <v>0</v>
      </c>
    </row>
    <row r="106" spans="1:16" x14ac:dyDescent="0.2">
      <c r="A106" s="27" t="s">
        <v>223</v>
      </c>
      <c r="B106" s="23" t="str">
        <f t="shared" si="15"/>
        <v>4</v>
      </c>
      <c r="C106" s="23" t="str">
        <f t="shared" si="16"/>
        <v>45</v>
      </c>
      <c r="D106" s="24" t="str">
        <f t="shared" si="10"/>
        <v>450</v>
      </c>
      <c r="E106" s="13" t="s">
        <v>224</v>
      </c>
      <c r="F106" s="14">
        <v>0</v>
      </c>
      <c r="G106" s="14">
        <v>0</v>
      </c>
      <c r="H106" s="14">
        <v>0</v>
      </c>
      <c r="I106" s="14">
        <v>0</v>
      </c>
      <c r="J106" s="15" t="str">
        <f t="shared" si="17"/>
        <v xml:space="preserve"> </v>
      </c>
      <c r="K106" s="14">
        <v>0</v>
      </c>
      <c r="L106" s="14">
        <v>0</v>
      </c>
      <c r="M106" s="14">
        <v>0</v>
      </c>
      <c r="N106" s="15" t="str">
        <f t="shared" si="7"/>
        <v xml:space="preserve"> </v>
      </c>
      <c r="O106" s="14">
        <v>0</v>
      </c>
      <c r="P106" s="16">
        <f t="shared" si="6"/>
        <v>0</v>
      </c>
    </row>
    <row r="107" spans="1:16" x14ac:dyDescent="0.2">
      <c r="A107" s="27" t="s">
        <v>225</v>
      </c>
      <c r="B107" s="23" t="str">
        <f t="shared" si="15"/>
        <v>4</v>
      </c>
      <c r="C107" s="23" t="str">
        <f t="shared" si="16"/>
        <v>45</v>
      </c>
      <c r="D107" s="24" t="str">
        <f t="shared" si="10"/>
        <v>450</v>
      </c>
      <c r="E107" s="13" t="s">
        <v>226</v>
      </c>
      <c r="F107" s="14">
        <v>0</v>
      </c>
      <c r="G107" s="14">
        <v>55215.55</v>
      </c>
      <c r="H107" s="14">
        <v>55215.55</v>
      </c>
      <c r="I107" s="14">
        <v>690195.09</v>
      </c>
      <c r="J107" s="15">
        <f t="shared" si="17"/>
        <v>12.500012949250708</v>
      </c>
      <c r="K107" s="14">
        <v>690195.09</v>
      </c>
      <c r="L107" s="14">
        <v>0</v>
      </c>
      <c r="M107" s="14">
        <v>690195.09</v>
      </c>
      <c r="N107" s="15">
        <f t="shared" si="7"/>
        <v>1</v>
      </c>
      <c r="O107" s="14">
        <v>0</v>
      </c>
      <c r="P107" s="16">
        <f t="shared" si="6"/>
        <v>634979.53999999992</v>
      </c>
    </row>
    <row r="108" spans="1:16" x14ac:dyDescent="0.2">
      <c r="A108" s="27" t="s">
        <v>227</v>
      </c>
      <c r="B108" s="23" t="str">
        <f t="shared" si="15"/>
        <v>4</v>
      </c>
      <c r="C108" s="23" t="str">
        <f t="shared" si="16"/>
        <v>45</v>
      </c>
      <c r="D108" s="24" t="str">
        <f t="shared" si="10"/>
        <v>450</v>
      </c>
      <c r="E108" s="13" t="s">
        <v>228</v>
      </c>
      <c r="F108" s="14">
        <v>72750</v>
      </c>
      <c r="G108" s="14">
        <v>0</v>
      </c>
      <c r="H108" s="14">
        <v>72750</v>
      </c>
      <c r="I108" s="14">
        <v>67128.81</v>
      </c>
      <c r="J108" s="15">
        <f t="shared" si="17"/>
        <v>0.92273278350515464</v>
      </c>
      <c r="K108" s="14">
        <v>67128.81</v>
      </c>
      <c r="L108" s="14">
        <v>0</v>
      </c>
      <c r="M108" s="14">
        <v>67128.81</v>
      </c>
      <c r="N108" s="15">
        <f t="shared" si="7"/>
        <v>1</v>
      </c>
      <c r="O108" s="14">
        <v>0</v>
      </c>
      <c r="P108" s="16">
        <f t="shared" si="6"/>
        <v>-5621.1900000000023</v>
      </c>
    </row>
    <row r="109" spans="1:16" x14ac:dyDescent="0.2">
      <c r="A109" s="27" t="s">
        <v>229</v>
      </c>
      <c r="B109" s="23" t="str">
        <f t="shared" si="15"/>
        <v>4</v>
      </c>
      <c r="C109" s="23" t="str">
        <f t="shared" si="16"/>
        <v>45</v>
      </c>
      <c r="D109" s="24" t="str">
        <f t="shared" si="10"/>
        <v>450</v>
      </c>
      <c r="E109" s="13" t="s">
        <v>230</v>
      </c>
      <c r="F109" s="14">
        <v>0</v>
      </c>
      <c r="G109" s="14">
        <v>331618.90999999997</v>
      </c>
      <c r="H109" s="14">
        <v>331618.90999999997</v>
      </c>
      <c r="I109" s="14">
        <v>205056.41</v>
      </c>
      <c r="J109" s="15">
        <f t="shared" si="17"/>
        <v>0.61834956878665337</v>
      </c>
      <c r="K109" s="14">
        <v>205056.41</v>
      </c>
      <c r="L109" s="14">
        <v>0</v>
      </c>
      <c r="M109" s="14">
        <v>205056.41</v>
      </c>
      <c r="N109" s="15">
        <f t="shared" si="7"/>
        <v>1</v>
      </c>
      <c r="O109" s="14">
        <v>0</v>
      </c>
      <c r="P109" s="16">
        <f t="shared" si="6"/>
        <v>-126562.49999999997</v>
      </c>
    </row>
    <row r="110" spans="1:16" x14ac:dyDescent="0.2">
      <c r="A110" s="27" t="s">
        <v>231</v>
      </c>
      <c r="B110" s="23" t="str">
        <f t="shared" si="15"/>
        <v>4</v>
      </c>
      <c r="C110" s="23" t="str">
        <f t="shared" si="16"/>
        <v>45</v>
      </c>
      <c r="D110" s="24" t="str">
        <f t="shared" si="10"/>
        <v>450</v>
      </c>
      <c r="E110" s="13" t="s">
        <v>232</v>
      </c>
      <c r="F110" s="14">
        <v>208659</v>
      </c>
      <c r="G110" s="14">
        <v>0</v>
      </c>
      <c r="H110" s="14">
        <v>208659</v>
      </c>
      <c r="I110" s="14">
        <v>155941.23000000001</v>
      </c>
      <c r="J110" s="15">
        <f t="shared" si="17"/>
        <v>0.74734964703175999</v>
      </c>
      <c r="K110" s="14">
        <v>155941.23000000001</v>
      </c>
      <c r="L110" s="14">
        <v>0</v>
      </c>
      <c r="M110" s="14">
        <v>155941.23000000001</v>
      </c>
      <c r="N110" s="15">
        <f t="shared" si="7"/>
        <v>1</v>
      </c>
      <c r="O110" s="14">
        <v>0</v>
      </c>
      <c r="P110" s="16">
        <f t="shared" si="6"/>
        <v>-52717.76999999999</v>
      </c>
    </row>
    <row r="111" spans="1:16" x14ac:dyDescent="0.2">
      <c r="A111" s="27" t="s">
        <v>233</v>
      </c>
      <c r="B111" s="23" t="str">
        <f t="shared" si="15"/>
        <v>4</v>
      </c>
      <c r="C111" s="23" t="str">
        <f t="shared" si="16"/>
        <v>45</v>
      </c>
      <c r="D111" s="24" t="str">
        <f t="shared" si="10"/>
        <v>450</v>
      </c>
      <c r="E111" s="13" t="s">
        <v>234</v>
      </c>
      <c r="F111" s="14">
        <v>1621175</v>
      </c>
      <c r="G111" s="14">
        <v>0</v>
      </c>
      <c r="H111" s="14">
        <v>1621175</v>
      </c>
      <c r="I111" s="14">
        <v>1223177.01</v>
      </c>
      <c r="J111" s="15">
        <f t="shared" si="17"/>
        <v>0.75450029145527164</v>
      </c>
      <c r="K111" s="14">
        <v>1223177.01</v>
      </c>
      <c r="L111" s="14">
        <v>0</v>
      </c>
      <c r="M111" s="14">
        <v>1223177.01</v>
      </c>
      <c r="N111" s="15">
        <f t="shared" si="7"/>
        <v>1</v>
      </c>
      <c r="O111" s="14">
        <v>0</v>
      </c>
      <c r="P111" s="16">
        <f t="shared" si="6"/>
        <v>-397997.99</v>
      </c>
    </row>
    <row r="112" spans="1:16" x14ac:dyDescent="0.2">
      <c r="A112" s="27" t="s">
        <v>235</v>
      </c>
      <c r="B112" s="23" t="str">
        <f t="shared" si="15"/>
        <v>4</v>
      </c>
      <c r="C112" s="23" t="str">
        <f t="shared" si="16"/>
        <v>45</v>
      </c>
      <c r="D112" s="24" t="str">
        <f t="shared" si="10"/>
        <v>450</v>
      </c>
      <c r="E112" s="13" t="s">
        <v>236</v>
      </c>
      <c r="F112" s="14">
        <v>570000</v>
      </c>
      <c r="G112" s="14">
        <v>0</v>
      </c>
      <c r="H112" s="14">
        <v>570000</v>
      </c>
      <c r="I112" s="14">
        <v>529201.18000000005</v>
      </c>
      <c r="J112" s="15">
        <f t="shared" si="17"/>
        <v>0.92842312280701766</v>
      </c>
      <c r="K112" s="14">
        <v>529201.18000000005</v>
      </c>
      <c r="L112" s="14">
        <v>0</v>
      </c>
      <c r="M112" s="14">
        <v>529201.18000000005</v>
      </c>
      <c r="N112" s="15">
        <f t="shared" si="7"/>
        <v>1</v>
      </c>
      <c r="O112" s="14">
        <v>0</v>
      </c>
      <c r="P112" s="16">
        <f t="shared" si="6"/>
        <v>-40798.819999999949</v>
      </c>
    </row>
    <row r="113" spans="1:16" x14ac:dyDescent="0.2">
      <c r="A113" s="27" t="s">
        <v>237</v>
      </c>
      <c r="B113" s="23" t="str">
        <f t="shared" si="15"/>
        <v>4</v>
      </c>
      <c r="C113" s="23" t="str">
        <f t="shared" si="16"/>
        <v>45</v>
      </c>
      <c r="D113" s="24" t="str">
        <f t="shared" ref="D113:D152" si="20">LEFT(A113,3)</f>
        <v>450</v>
      </c>
      <c r="E113" s="13" t="s">
        <v>238</v>
      </c>
      <c r="F113" s="14">
        <v>0</v>
      </c>
      <c r="G113" s="14">
        <v>0</v>
      </c>
      <c r="H113" s="14">
        <v>0</v>
      </c>
      <c r="I113" s="14">
        <v>22500</v>
      </c>
      <c r="J113" s="15" t="str">
        <f t="shared" si="17"/>
        <v xml:space="preserve"> </v>
      </c>
      <c r="K113" s="14">
        <v>22500</v>
      </c>
      <c r="L113" s="14">
        <v>0</v>
      </c>
      <c r="M113" s="14">
        <v>22500</v>
      </c>
      <c r="N113" s="15">
        <f t="shared" ref="N113:N152" si="21">IF(I113=0," ",M113/I113)</f>
        <v>1</v>
      </c>
      <c r="O113" s="14">
        <v>0</v>
      </c>
      <c r="P113" s="16">
        <f t="shared" ref="P113:P152" si="22">I113-H113</f>
        <v>22500</v>
      </c>
    </row>
    <row r="114" spans="1:16" x14ac:dyDescent="0.2">
      <c r="A114" s="27" t="s">
        <v>239</v>
      </c>
      <c r="B114" s="23" t="str">
        <f t="shared" si="15"/>
        <v>4</v>
      </c>
      <c r="C114" s="23" t="str">
        <f t="shared" si="16"/>
        <v>45</v>
      </c>
      <c r="D114" s="24" t="str">
        <f t="shared" si="20"/>
        <v>450</v>
      </c>
      <c r="E114" s="13" t="s">
        <v>240</v>
      </c>
      <c r="F114" s="14">
        <v>571500</v>
      </c>
      <c r="G114" s="14">
        <v>0</v>
      </c>
      <c r="H114" s="14">
        <v>571500</v>
      </c>
      <c r="I114" s="14">
        <v>0</v>
      </c>
      <c r="J114" s="15">
        <f t="shared" si="17"/>
        <v>0</v>
      </c>
      <c r="K114" s="14">
        <v>0</v>
      </c>
      <c r="L114" s="14">
        <v>0</v>
      </c>
      <c r="M114" s="14">
        <v>0</v>
      </c>
      <c r="N114" s="15" t="str">
        <f t="shared" si="21"/>
        <v xml:space="preserve"> </v>
      </c>
      <c r="O114" s="14">
        <v>0</v>
      </c>
      <c r="P114" s="16">
        <f t="shared" si="22"/>
        <v>-571500</v>
      </c>
    </row>
    <row r="115" spans="1:16" x14ac:dyDescent="0.2">
      <c r="A115" s="27" t="s">
        <v>241</v>
      </c>
      <c r="B115" s="23" t="str">
        <f t="shared" si="15"/>
        <v>4</v>
      </c>
      <c r="C115" s="23" t="str">
        <f t="shared" si="16"/>
        <v>45</v>
      </c>
      <c r="D115" s="24" t="str">
        <f t="shared" si="20"/>
        <v>451</v>
      </c>
      <c r="E115" s="13" t="s">
        <v>242</v>
      </c>
      <c r="F115" s="14">
        <v>0</v>
      </c>
      <c r="G115" s="14">
        <v>85623.78</v>
      </c>
      <c r="H115" s="14">
        <v>85623.78</v>
      </c>
      <c r="I115" s="14">
        <v>85623.78</v>
      </c>
      <c r="J115" s="15">
        <f t="shared" si="17"/>
        <v>1</v>
      </c>
      <c r="K115" s="14">
        <v>85623.78</v>
      </c>
      <c r="L115" s="14">
        <v>0</v>
      </c>
      <c r="M115" s="14">
        <v>85623.78</v>
      </c>
      <c r="N115" s="15">
        <f t="shared" si="21"/>
        <v>1</v>
      </c>
      <c r="O115" s="14">
        <v>0</v>
      </c>
      <c r="P115" s="16">
        <f t="shared" si="22"/>
        <v>0</v>
      </c>
    </row>
    <row r="116" spans="1:16" x14ac:dyDescent="0.2">
      <c r="A116" s="27" t="s">
        <v>243</v>
      </c>
      <c r="B116" s="23" t="str">
        <f t="shared" si="15"/>
        <v>4</v>
      </c>
      <c r="C116" s="23" t="str">
        <f t="shared" si="16"/>
        <v>45</v>
      </c>
      <c r="D116" s="24" t="str">
        <f t="shared" si="20"/>
        <v>451</v>
      </c>
      <c r="E116" s="13" t="s">
        <v>244</v>
      </c>
      <c r="F116" s="14">
        <v>0</v>
      </c>
      <c r="G116" s="14">
        <v>0</v>
      </c>
      <c r="H116" s="14">
        <v>0</v>
      </c>
      <c r="I116" s="14">
        <v>67831.56</v>
      </c>
      <c r="J116" s="15" t="str">
        <f t="shared" si="17"/>
        <v xml:space="preserve"> </v>
      </c>
      <c r="K116" s="14">
        <v>67831.56</v>
      </c>
      <c r="L116" s="14">
        <v>0</v>
      </c>
      <c r="M116" s="14">
        <v>67831.56</v>
      </c>
      <c r="N116" s="15">
        <f t="shared" si="21"/>
        <v>1</v>
      </c>
      <c r="O116" s="14">
        <v>0</v>
      </c>
      <c r="P116" s="16">
        <f t="shared" si="22"/>
        <v>67831.56</v>
      </c>
    </row>
    <row r="117" spans="1:16" x14ac:dyDescent="0.2">
      <c r="A117" s="27" t="s">
        <v>245</v>
      </c>
      <c r="B117" s="23" t="str">
        <f t="shared" si="15"/>
        <v>4</v>
      </c>
      <c r="C117" s="23" t="str">
        <f t="shared" si="16"/>
        <v>45</v>
      </c>
      <c r="D117" s="24" t="str">
        <f t="shared" si="20"/>
        <v>451</v>
      </c>
      <c r="E117" s="13" t="s">
        <v>246</v>
      </c>
      <c r="F117" s="14">
        <v>0</v>
      </c>
      <c r="G117" s="14">
        <v>49875</v>
      </c>
      <c r="H117" s="14">
        <v>49875</v>
      </c>
      <c r="I117" s="14">
        <v>49875</v>
      </c>
      <c r="J117" s="15">
        <f t="shared" si="17"/>
        <v>1</v>
      </c>
      <c r="K117" s="14">
        <v>49875</v>
      </c>
      <c r="L117" s="14">
        <v>0</v>
      </c>
      <c r="M117" s="14">
        <v>49875</v>
      </c>
      <c r="N117" s="15">
        <f t="shared" si="21"/>
        <v>1</v>
      </c>
      <c r="O117" s="14">
        <v>0</v>
      </c>
      <c r="P117" s="16">
        <f t="shared" si="22"/>
        <v>0</v>
      </c>
    </row>
    <row r="118" spans="1:16" x14ac:dyDescent="0.2">
      <c r="A118" s="27" t="s">
        <v>247</v>
      </c>
      <c r="B118" s="23" t="str">
        <f t="shared" si="15"/>
        <v>4</v>
      </c>
      <c r="C118" s="23" t="str">
        <f t="shared" si="16"/>
        <v>45</v>
      </c>
      <c r="D118" s="24" t="str">
        <f t="shared" si="20"/>
        <v>451</v>
      </c>
      <c r="E118" s="13" t="s">
        <v>248</v>
      </c>
      <c r="F118" s="14">
        <v>0</v>
      </c>
      <c r="G118" s="14">
        <v>96425</v>
      </c>
      <c r="H118" s="14">
        <v>96425</v>
      </c>
      <c r="I118" s="14">
        <v>96425</v>
      </c>
      <c r="J118" s="15">
        <f t="shared" si="17"/>
        <v>1</v>
      </c>
      <c r="K118" s="14">
        <v>96425</v>
      </c>
      <c r="L118" s="14">
        <v>0</v>
      </c>
      <c r="M118" s="14">
        <v>96425</v>
      </c>
      <c r="N118" s="15">
        <f t="shared" si="21"/>
        <v>1</v>
      </c>
      <c r="O118" s="14">
        <v>0</v>
      </c>
      <c r="P118" s="16">
        <f t="shared" si="22"/>
        <v>0</v>
      </c>
    </row>
    <row r="119" spans="1:16" x14ac:dyDescent="0.2">
      <c r="A119" s="27" t="s">
        <v>249</v>
      </c>
      <c r="B119" s="23" t="str">
        <f t="shared" si="15"/>
        <v>4</v>
      </c>
      <c r="C119" s="23" t="str">
        <f t="shared" si="16"/>
        <v>45</v>
      </c>
      <c r="D119" s="24" t="str">
        <f t="shared" si="20"/>
        <v>451</v>
      </c>
      <c r="E119" s="13" t="s">
        <v>250</v>
      </c>
      <c r="F119" s="14">
        <v>0</v>
      </c>
      <c r="G119" s="14">
        <v>99750</v>
      </c>
      <c r="H119" s="14">
        <v>99750</v>
      </c>
      <c r="I119" s="14">
        <v>99750</v>
      </c>
      <c r="J119" s="15">
        <f t="shared" si="17"/>
        <v>1</v>
      </c>
      <c r="K119" s="14">
        <v>99750</v>
      </c>
      <c r="L119" s="14">
        <v>0</v>
      </c>
      <c r="M119" s="14">
        <v>99750</v>
      </c>
      <c r="N119" s="15">
        <f t="shared" si="21"/>
        <v>1</v>
      </c>
      <c r="O119" s="14">
        <v>0</v>
      </c>
      <c r="P119" s="16">
        <f t="shared" si="22"/>
        <v>0</v>
      </c>
    </row>
    <row r="120" spans="1:16" x14ac:dyDescent="0.2">
      <c r="A120" s="27" t="s">
        <v>251</v>
      </c>
      <c r="B120" s="23" t="str">
        <f t="shared" si="15"/>
        <v>4</v>
      </c>
      <c r="C120" s="23" t="str">
        <f t="shared" si="16"/>
        <v>45</v>
      </c>
      <c r="D120" s="24" t="str">
        <f t="shared" si="20"/>
        <v>451</v>
      </c>
      <c r="E120" s="13" t="s">
        <v>252</v>
      </c>
      <c r="F120" s="14">
        <v>0</v>
      </c>
      <c r="G120" s="14">
        <v>189400.5</v>
      </c>
      <c r="H120" s="14">
        <v>189400.5</v>
      </c>
      <c r="I120" s="14">
        <v>113640.3</v>
      </c>
      <c r="J120" s="15">
        <f t="shared" si="17"/>
        <v>0.6</v>
      </c>
      <c r="K120" s="14">
        <v>113640.3</v>
      </c>
      <c r="L120" s="14">
        <v>0</v>
      </c>
      <c r="M120" s="14">
        <v>113640.3</v>
      </c>
      <c r="N120" s="15">
        <f t="shared" si="21"/>
        <v>1</v>
      </c>
      <c r="O120" s="14">
        <v>0</v>
      </c>
      <c r="P120" s="16">
        <f t="shared" si="22"/>
        <v>-75760.2</v>
      </c>
    </row>
    <row r="121" spans="1:16" x14ac:dyDescent="0.2">
      <c r="A121" s="27" t="s">
        <v>253</v>
      </c>
      <c r="B121" s="23" t="str">
        <f t="shared" si="15"/>
        <v>4</v>
      </c>
      <c r="C121" s="23" t="str">
        <f t="shared" si="16"/>
        <v>45</v>
      </c>
      <c r="D121" s="24" t="str">
        <f t="shared" si="20"/>
        <v>451</v>
      </c>
      <c r="E121" s="13" t="s">
        <v>254</v>
      </c>
      <c r="F121" s="14">
        <v>0</v>
      </c>
      <c r="G121" s="14">
        <v>227280.6</v>
      </c>
      <c r="H121" s="14">
        <v>227280.6</v>
      </c>
      <c r="I121" s="14">
        <v>136368.35999999999</v>
      </c>
      <c r="J121" s="15">
        <f t="shared" si="17"/>
        <v>0.6</v>
      </c>
      <c r="K121" s="14">
        <v>136368.35999999999</v>
      </c>
      <c r="L121" s="14">
        <v>0</v>
      </c>
      <c r="M121" s="14">
        <v>136368.35999999999</v>
      </c>
      <c r="N121" s="15">
        <f t="shared" si="21"/>
        <v>1</v>
      </c>
      <c r="O121" s="14">
        <v>0</v>
      </c>
      <c r="P121" s="16">
        <f t="shared" si="22"/>
        <v>-90912.24000000002</v>
      </c>
    </row>
    <row r="122" spans="1:16" x14ac:dyDescent="0.2">
      <c r="A122" s="27" t="s">
        <v>255</v>
      </c>
      <c r="B122" s="23" t="str">
        <f t="shared" si="15"/>
        <v>4</v>
      </c>
      <c r="C122" s="23" t="str">
        <f t="shared" si="16"/>
        <v>45</v>
      </c>
      <c r="D122" s="24" t="str">
        <f t="shared" si="20"/>
        <v>451</v>
      </c>
      <c r="E122" s="13" t="s">
        <v>256</v>
      </c>
      <c r="F122" s="14">
        <v>0</v>
      </c>
      <c r="G122" s="14">
        <v>315709</v>
      </c>
      <c r="H122" s="14">
        <v>315709</v>
      </c>
      <c r="I122" s="14">
        <v>227280.6</v>
      </c>
      <c r="J122" s="15">
        <f t="shared" si="17"/>
        <v>0.71990535588152382</v>
      </c>
      <c r="K122" s="14">
        <v>227280.6</v>
      </c>
      <c r="L122" s="14">
        <v>0</v>
      </c>
      <c r="M122" s="14">
        <v>227280.6</v>
      </c>
      <c r="N122" s="15">
        <f t="shared" si="21"/>
        <v>1</v>
      </c>
      <c r="O122" s="14">
        <v>0</v>
      </c>
      <c r="P122" s="16">
        <f t="shared" si="22"/>
        <v>-88428.4</v>
      </c>
    </row>
    <row r="123" spans="1:16" x14ac:dyDescent="0.2">
      <c r="A123" s="27" t="s">
        <v>257</v>
      </c>
      <c r="B123" s="23" t="str">
        <f t="shared" si="15"/>
        <v>4</v>
      </c>
      <c r="C123" s="23" t="str">
        <f t="shared" si="16"/>
        <v>46</v>
      </c>
      <c r="D123" s="24" t="str">
        <f t="shared" si="20"/>
        <v>463</v>
      </c>
      <c r="E123" s="13" t="s">
        <v>258</v>
      </c>
      <c r="F123" s="14">
        <v>0</v>
      </c>
      <c r="G123" s="14">
        <v>6500</v>
      </c>
      <c r="H123" s="14">
        <v>6500</v>
      </c>
      <c r="I123" s="14">
        <v>6000</v>
      </c>
      <c r="J123" s="15">
        <f t="shared" si="17"/>
        <v>0.92307692307692313</v>
      </c>
      <c r="K123" s="14">
        <v>6000</v>
      </c>
      <c r="L123" s="14">
        <v>0</v>
      </c>
      <c r="M123" s="14">
        <v>6000</v>
      </c>
      <c r="N123" s="15">
        <f t="shared" si="21"/>
        <v>1</v>
      </c>
      <c r="O123" s="14">
        <v>0</v>
      </c>
      <c r="P123" s="16">
        <f t="shared" si="22"/>
        <v>-500</v>
      </c>
    </row>
    <row r="124" spans="1:16" x14ac:dyDescent="0.2">
      <c r="A124" s="27" t="s">
        <v>259</v>
      </c>
      <c r="B124" s="23" t="str">
        <f t="shared" si="15"/>
        <v>4</v>
      </c>
      <c r="C124" s="23" t="str">
        <f t="shared" si="16"/>
        <v>46</v>
      </c>
      <c r="D124" s="24" t="str">
        <f t="shared" si="20"/>
        <v>463</v>
      </c>
      <c r="E124" s="13" t="s">
        <v>260</v>
      </c>
      <c r="F124" s="14">
        <v>0</v>
      </c>
      <c r="G124" s="14">
        <v>6000</v>
      </c>
      <c r="H124" s="14">
        <v>6000</v>
      </c>
      <c r="I124" s="14">
        <v>6000</v>
      </c>
      <c r="J124" s="15">
        <f t="shared" si="17"/>
        <v>1</v>
      </c>
      <c r="K124" s="14">
        <v>6000</v>
      </c>
      <c r="L124" s="14">
        <v>0</v>
      </c>
      <c r="M124" s="14">
        <v>6000</v>
      </c>
      <c r="N124" s="15">
        <f t="shared" si="21"/>
        <v>1</v>
      </c>
      <c r="O124" s="14">
        <v>0</v>
      </c>
      <c r="P124" s="16">
        <f t="shared" si="22"/>
        <v>0</v>
      </c>
    </row>
    <row r="125" spans="1:16" x14ac:dyDescent="0.2">
      <c r="A125" s="27" t="s">
        <v>261</v>
      </c>
      <c r="B125" s="23" t="str">
        <f t="shared" si="15"/>
        <v>4</v>
      </c>
      <c r="C125" s="23" t="str">
        <f t="shared" si="16"/>
        <v>46</v>
      </c>
      <c r="D125" s="24" t="str">
        <f t="shared" si="20"/>
        <v>466</v>
      </c>
      <c r="E125" s="13" t="s">
        <v>262</v>
      </c>
      <c r="F125" s="14">
        <v>0</v>
      </c>
      <c r="G125" s="14">
        <v>16000</v>
      </c>
      <c r="H125" s="14">
        <v>16000</v>
      </c>
      <c r="I125" s="14">
        <v>16000</v>
      </c>
      <c r="J125" s="15">
        <f t="shared" si="17"/>
        <v>1</v>
      </c>
      <c r="K125" s="14">
        <v>16000</v>
      </c>
      <c r="L125" s="14">
        <v>0</v>
      </c>
      <c r="M125" s="14">
        <v>16000</v>
      </c>
      <c r="N125" s="15">
        <f t="shared" si="21"/>
        <v>1</v>
      </c>
      <c r="O125" s="14">
        <v>0</v>
      </c>
      <c r="P125" s="16">
        <f t="shared" si="22"/>
        <v>0</v>
      </c>
    </row>
    <row r="126" spans="1:16" x14ac:dyDescent="0.2">
      <c r="A126" s="27" t="s">
        <v>263</v>
      </c>
      <c r="B126" s="23" t="str">
        <f t="shared" si="15"/>
        <v>4</v>
      </c>
      <c r="C126" s="23" t="str">
        <f t="shared" si="16"/>
        <v>49</v>
      </c>
      <c r="D126" s="24" t="str">
        <f t="shared" si="20"/>
        <v>490</v>
      </c>
      <c r="E126" s="13" t="s">
        <v>264</v>
      </c>
      <c r="F126" s="14">
        <v>0</v>
      </c>
      <c r="G126" s="14">
        <v>0</v>
      </c>
      <c r="H126" s="14">
        <v>0</v>
      </c>
      <c r="I126" s="14">
        <v>15866.44</v>
      </c>
      <c r="J126" s="15" t="str">
        <f t="shared" si="17"/>
        <v xml:space="preserve"> </v>
      </c>
      <c r="K126" s="14">
        <v>15866.44</v>
      </c>
      <c r="L126" s="14">
        <v>0</v>
      </c>
      <c r="M126" s="14">
        <v>15866.44</v>
      </c>
      <c r="N126" s="15">
        <f t="shared" si="21"/>
        <v>1</v>
      </c>
      <c r="O126" s="14">
        <v>0</v>
      </c>
      <c r="P126" s="16">
        <f t="shared" si="22"/>
        <v>15866.44</v>
      </c>
    </row>
    <row r="127" spans="1:16" x14ac:dyDescent="0.2">
      <c r="A127" s="27" t="s">
        <v>265</v>
      </c>
      <c r="B127" s="23" t="str">
        <f t="shared" si="15"/>
        <v>4</v>
      </c>
      <c r="C127" s="23" t="str">
        <f t="shared" si="16"/>
        <v>49</v>
      </c>
      <c r="D127" s="24" t="str">
        <f t="shared" si="20"/>
        <v>490</v>
      </c>
      <c r="E127" s="13" t="s">
        <v>266</v>
      </c>
      <c r="F127" s="14">
        <v>1380</v>
      </c>
      <c r="G127" s="14">
        <v>0</v>
      </c>
      <c r="H127" s="14">
        <v>1380</v>
      </c>
      <c r="I127" s="14">
        <v>0</v>
      </c>
      <c r="J127" s="15">
        <f t="shared" si="17"/>
        <v>0</v>
      </c>
      <c r="K127" s="14">
        <v>0</v>
      </c>
      <c r="L127" s="14">
        <v>0</v>
      </c>
      <c r="M127" s="14">
        <v>0</v>
      </c>
      <c r="N127" s="15" t="str">
        <f t="shared" si="21"/>
        <v xml:space="preserve"> </v>
      </c>
      <c r="O127" s="14">
        <v>0</v>
      </c>
      <c r="P127" s="16">
        <f t="shared" si="22"/>
        <v>-1380</v>
      </c>
    </row>
    <row r="128" spans="1:16" x14ac:dyDescent="0.2">
      <c r="A128" s="27" t="s">
        <v>267</v>
      </c>
      <c r="B128" s="23" t="str">
        <f t="shared" si="15"/>
        <v>4</v>
      </c>
      <c r="C128" s="23" t="str">
        <f t="shared" si="16"/>
        <v>49</v>
      </c>
      <c r="D128" s="24" t="str">
        <f t="shared" si="20"/>
        <v>491</v>
      </c>
      <c r="E128" s="13" t="s">
        <v>268</v>
      </c>
      <c r="F128" s="14">
        <v>0</v>
      </c>
      <c r="G128" s="14">
        <v>0</v>
      </c>
      <c r="H128" s="14">
        <v>0</v>
      </c>
      <c r="I128" s="14">
        <v>0</v>
      </c>
      <c r="J128" s="15" t="str">
        <f t="shared" si="17"/>
        <v xml:space="preserve"> </v>
      </c>
      <c r="K128" s="14">
        <v>0</v>
      </c>
      <c r="L128" s="14">
        <v>0</v>
      </c>
      <c r="M128" s="14">
        <v>0</v>
      </c>
      <c r="N128" s="15" t="str">
        <f t="shared" si="21"/>
        <v xml:space="preserve"> </v>
      </c>
      <c r="O128" s="14">
        <v>0</v>
      </c>
      <c r="P128" s="16">
        <f t="shared" si="22"/>
        <v>0</v>
      </c>
    </row>
    <row r="129" spans="1:16" x14ac:dyDescent="0.2">
      <c r="A129" s="27" t="s">
        <v>269</v>
      </c>
      <c r="B129" s="23" t="str">
        <f t="shared" si="15"/>
        <v>4</v>
      </c>
      <c r="C129" s="23" t="str">
        <f t="shared" si="16"/>
        <v>49</v>
      </c>
      <c r="D129" s="24" t="str">
        <f t="shared" si="20"/>
        <v>491</v>
      </c>
      <c r="E129" s="13" t="s">
        <v>270</v>
      </c>
      <c r="F129" s="14">
        <v>0</v>
      </c>
      <c r="G129" s="14">
        <v>0</v>
      </c>
      <c r="H129" s="14">
        <v>0</v>
      </c>
      <c r="I129" s="14">
        <v>3499.19</v>
      </c>
      <c r="J129" s="15" t="str">
        <f t="shared" si="17"/>
        <v xml:space="preserve"> </v>
      </c>
      <c r="K129" s="14">
        <v>3499.19</v>
      </c>
      <c r="L129" s="14">
        <v>0</v>
      </c>
      <c r="M129" s="14">
        <v>3499.19</v>
      </c>
      <c r="N129" s="15">
        <f t="shared" si="21"/>
        <v>1</v>
      </c>
      <c r="O129" s="14">
        <v>0</v>
      </c>
      <c r="P129" s="16">
        <f t="shared" si="22"/>
        <v>3499.19</v>
      </c>
    </row>
    <row r="130" spans="1:16" x14ac:dyDescent="0.2">
      <c r="A130" s="27" t="s">
        <v>271</v>
      </c>
      <c r="B130" s="23" t="str">
        <f t="shared" si="15"/>
        <v>4</v>
      </c>
      <c r="C130" s="23" t="str">
        <f t="shared" si="16"/>
        <v>49</v>
      </c>
      <c r="D130" s="24" t="str">
        <f t="shared" si="20"/>
        <v>491</v>
      </c>
      <c r="E130" s="13" t="s">
        <v>272</v>
      </c>
      <c r="F130" s="14">
        <v>31755</v>
      </c>
      <c r="G130" s="14">
        <v>0</v>
      </c>
      <c r="H130" s="14">
        <v>31755</v>
      </c>
      <c r="I130" s="14">
        <v>0</v>
      </c>
      <c r="J130" s="15">
        <f t="shared" si="17"/>
        <v>0</v>
      </c>
      <c r="K130" s="14">
        <v>0</v>
      </c>
      <c r="L130" s="14">
        <v>0</v>
      </c>
      <c r="M130" s="14">
        <v>0</v>
      </c>
      <c r="N130" s="15" t="str">
        <f t="shared" si="21"/>
        <v xml:space="preserve"> </v>
      </c>
      <c r="O130" s="14">
        <v>0</v>
      </c>
      <c r="P130" s="16">
        <f t="shared" si="22"/>
        <v>-31755</v>
      </c>
    </row>
    <row r="131" spans="1:16" x14ac:dyDescent="0.2">
      <c r="A131" s="27" t="s">
        <v>273</v>
      </c>
      <c r="B131" s="23" t="str">
        <f t="shared" si="15"/>
        <v>4</v>
      </c>
      <c r="C131" s="23" t="str">
        <f t="shared" si="16"/>
        <v>49</v>
      </c>
      <c r="D131" s="24" t="str">
        <f t="shared" si="20"/>
        <v>497</v>
      </c>
      <c r="E131" s="13" t="s">
        <v>274</v>
      </c>
      <c r="F131" s="14">
        <v>82000</v>
      </c>
      <c r="G131" s="14">
        <v>0</v>
      </c>
      <c r="H131" s="14">
        <v>82000</v>
      </c>
      <c r="I131" s="14">
        <v>0</v>
      </c>
      <c r="J131" s="15">
        <f t="shared" si="17"/>
        <v>0</v>
      </c>
      <c r="K131" s="14">
        <v>0</v>
      </c>
      <c r="L131" s="14">
        <v>0</v>
      </c>
      <c r="M131" s="14">
        <v>0</v>
      </c>
      <c r="N131" s="15" t="str">
        <f t="shared" si="21"/>
        <v xml:space="preserve"> </v>
      </c>
      <c r="O131" s="14">
        <v>0</v>
      </c>
      <c r="P131" s="16">
        <f t="shared" si="22"/>
        <v>-82000</v>
      </c>
    </row>
    <row r="132" spans="1:16" x14ac:dyDescent="0.2">
      <c r="A132" s="27" t="s">
        <v>275</v>
      </c>
      <c r="B132" s="23" t="str">
        <f t="shared" si="15"/>
        <v>4</v>
      </c>
      <c r="C132" s="23" t="str">
        <f t="shared" si="16"/>
        <v>49</v>
      </c>
      <c r="D132" s="24" t="str">
        <f t="shared" si="20"/>
        <v>497</v>
      </c>
      <c r="E132" s="13" t="s">
        <v>276</v>
      </c>
      <c r="F132" s="14">
        <v>0</v>
      </c>
      <c r="G132" s="14">
        <v>0</v>
      </c>
      <c r="H132" s="14">
        <v>0</v>
      </c>
      <c r="I132" s="14">
        <v>33410.800000000003</v>
      </c>
      <c r="J132" s="15" t="str">
        <f t="shared" si="17"/>
        <v xml:space="preserve"> </v>
      </c>
      <c r="K132" s="14">
        <v>33410.800000000003</v>
      </c>
      <c r="L132" s="14">
        <v>0</v>
      </c>
      <c r="M132" s="14">
        <v>33410.800000000003</v>
      </c>
      <c r="N132" s="15">
        <f t="shared" si="21"/>
        <v>1</v>
      </c>
      <c r="O132" s="14">
        <v>0</v>
      </c>
      <c r="P132" s="16">
        <f t="shared" si="22"/>
        <v>33410.800000000003</v>
      </c>
    </row>
    <row r="133" spans="1:16" x14ac:dyDescent="0.2">
      <c r="A133" s="27" t="s">
        <v>277</v>
      </c>
      <c r="B133" s="23" t="str">
        <f t="shared" si="15"/>
        <v>4</v>
      </c>
      <c r="C133" s="23" t="str">
        <f t="shared" si="16"/>
        <v>49</v>
      </c>
      <c r="D133" s="24" t="str">
        <f t="shared" si="20"/>
        <v>497</v>
      </c>
      <c r="E133" s="13" t="s">
        <v>278</v>
      </c>
      <c r="F133" s="14">
        <v>36000</v>
      </c>
      <c r="G133" s="14">
        <v>0</v>
      </c>
      <c r="H133" s="14">
        <v>36000</v>
      </c>
      <c r="I133" s="14">
        <v>0</v>
      </c>
      <c r="J133" s="15">
        <f t="shared" si="17"/>
        <v>0</v>
      </c>
      <c r="K133" s="14">
        <v>0</v>
      </c>
      <c r="L133" s="14">
        <v>0</v>
      </c>
      <c r="M133" s="14">
        <v>0</v>
      </c>
      <c r="N133" s="15" t="str">
        <f t="shared" si="21"/>
        <v xml:space="preserve"> </v>
      </c>
      <c r="O133" s="14">
        <v>0</v>
      </c>
      <c r="P133" s="16">
        <f t="shared" si="22"/>
        <v>-36000</v>
      </c>
    </row>
    <row r="134" spans="1:16" x14ac:dyDescent="0.2">
      <c r="A134" s="27" t="s">
        <v>279</v>
      </c>
      <c r="B134" s="23" t="str">
        <f t="shared" si="15"/>
        <v>4</v>
      </c>
      <c r="C134" s="23" t="str">
        <f t="shared" si="16"/>
        <v>49</v>
      </c>
      <c r="D134" s="24" t="str">
        <f t="shared" si="20"/>
        <v>497</v>
      </c>
      <c r="E134" s="13" t="s">
        <v>280</v>
      </c>
      <c r="F134" s="14">
        <v>11250</v>
      </c>
      <c r="G134" s="14">
        <v>0</v>
      </c>
      <c r="H134" s="14">
        <v>11250</v>
      </c>
      <c r="I134" s="14">
        <v>11250</v>
      </c>
      <c r="J134" s="15">
        <f t="shared" si="17"/>
        <v>1</v>
      </c>
      <c r="K134" s="14">
        <v>11250</v>
      </c>
      <c r="L134" s="14">
        <v>0</v>
      </c>
      <c r="M134" s="14">
        <v>11250</v>
      </c>
      <c r="N134" s="15">
        <f t="shared" si="21"/>
        <v>1</v>
      </c>
      <c r="O134" s="14">
        <v>0</v>
      </c>
      <c r="P134" s="16">
        <f t="shared" si="22"/>
        <v>0</v>
      </c>
    </row>
    <row r="135" spans="1:16" x14ac:dyDescent="0.2">
      <c r="A135" s="27" t="s">
        <v>281</v>
      </c>
      <c r="B135" s="23" t="str">
        <f t="shared" si="15"/>
        <v>4</v>
      </c>
      <c r="C135" s="23" t="str">
        <f t="shared" si="16"/>
        <v>49</v>
      </c>
      <c r="D135" s="24" t="str">
        <f t="shared" si="20"/>
        <v>497</v>
      </c>
      <c r="E135" s="13" t="s">
        <v>282</v>
      </c>
      <c r="F135" s="14">
        <v>74375</v>
      </c>
      <c r="G135" s="14">
        <v>0</v>
      </c>
      <c r="H135" s="14">
        <v>74375</v>
      </c>
      <c r="I135" s="14">
        <v>0</v>
      </c>
      <c r="J135" s="15">
        <f t="shared" ref="J135:J152" si="23">IF(H135=0," ",I135/H135)</f>
        <v>0</v>
      </c>
      <c r="K135" s="14">
        <v>0</v>
      </c>
      <c r="L135" s="14">
        <v>0</v>
      </c>
      <c r="M135" s="14">
        <v>0</v>
      </c>
      <c r="N135" s="15" t="str">
        <f t="shared" si="21"/>
        <v xml:space="preserve"> </v>
      </c>
      <c r="O135" s="14">
        <v>0</v>
      </c>
      <c r="P135" s="16">
        <f t="shared" si="22"/>
        <v>-74375</v>
      </c>
    </row>
    <row r="136" spans="1:16" x14ac:dyDescent="0.2">
      <c r="A136" s="27" t="s">
        <v>283</v>
      </c>
      <c r="B136" s="23" t="str">
        <f t="shared" si="15"/>
        <v>4</v>
      </c>
      <c r="C136" s="23" t="str">
        <f t="shared" si="16"/>
        <v>49</v>
      </c>
      <c r="D136" s="24" t="str">
        <f t="shared" si="20"/>
        <v>497</v>
      </c>
      <c r="E136" s="13" t="s">
        <v>284</v>
      </c>
      <c r="F136" s="14">
        <v>23935</v>
      </c>
      <c r="G136" s="14">
        <v>0</v>
      </c>
      <c r="H136" s="14">
        <v>23935</v>
      </c>
      <c r="I136" s="14">
        <v>0</v>
      </c>
      <c r="J136" s="15">
        <f t="shared" si="23"/>
        <v>0</v>
      </c>
      <c r="K136" s="14">
        <v>0</v>
      </c>
      <c r="L136" s="14">
        <v>0</v>
      </c>
      <c r="M136" s="14">
        <v>0</v>
      </c>
      <c r="N136" s="15" t="str">
        <f t="shared" si="21"/>
        <v xml:space="preserve"> </v>
      </c>
      <c r="O136" s="14">
        <v>0</v>
      </c>
      <c r="P136" s="16">
        <f t="shared" si="22"/>
        <v>-23935</v>
      </c>
    </row>
    <row r="137" spans="1:16" x14ac:dyDescent="0.2">
      <c r="A137" s="27" t="s">
        <v>285</v>
      </c>
      <c r="B137" s="23" t="str">
        <f t="shared" si="15"/>
        <v>4</v>
      </c>
      <c r="C137" s="23" t="str">
        <f t="shared" si="16"/>
        <v>49</v>
      </c>
      <c r="D137" s="24" t="str">
        <f t="shared" si="20"/>
        <v>497</v>
      </c>
      <c r="E137" s="13" t="s">
        <v>286</v>
      </c>
      <c r="F137" s="14">
        <v>0</v>
      </c>
      <c r="G137" s="14">
        <v>0</v>
      </c>
      <c r="H137" s="14">
        <v>0</v>
      </c>
      <c r="I137" s="14">
        <v>140640.29999999999</v>
      </c>
      <c r="J137" s="15" t="str">
        <f t="shared" si="23"/>
        <v xml:space="preserve"> </v>
      </c>
      <c r="K137" s="14">
        <v>140640.29999999999</v>
      </c>
      <c r="L137" s="14">
        <v>0</v>
      </c>
      <c r="M137" s="14">
        <v>140640.29999999999</v>
      </c>
      <c r="N137" s="15">
        <f t="shared" si="21"/>
        <v>1</v>
      </c>
      <c r="O137" s="14">
        <v>0</v>
      </c>
      <c r="P137" s="16">
        <f t="shared" si="22"/>
        <v>140640.29999999999</v>
      </c>
    </row>
    <row r="138" spans="1:16" x14ac:dyDescent="0.2">
      <c r="A138" s="27" t="s">
        <v>287</v>
      </c>
      <c r="B138" s="23" t="str">
        <f t="shared" si="15"/>
        <v>4</v>
      </c>
      <c r="C138" s="23" t="str">
        <f t="shared" si="16"/>
        <v>49</v>
      </c>
      <c r="D138" s="24" t="str">
        <f t="shared" si="20"/>
        <v>497</v>
      </c>
      <c r="E138" s="13" t="s">
        <v>288</v>
      </c>
      <c r="F138" s="14">
        <v>0</v>
      </c>
      <c r="G138" s="14">
        <v>0</v>
      </c>
      <c r="H138" s="14">
        <v>0</v>
      </c>
      <c r="I138" s="14">
        <v>27307.71</v>
      </c>
      <c r="J138" s="15" t="str">
        <f t="shared" si="23"/>
        <v xml:space="preserve"> </v>
      </c>
      <c r="K138" s="14">
        <v>27307.71</v>
      </c>
      <c r="L138" s="14">
        <v>0</v>
      </c>
      <c r="M138" s="14">
        <v>27307.71</v>
      </c>
      <c r="N138" s="15">
        <f t="shared" si="21"/>
        <v>1</v>
      </c>
      <c r="O138" s="14">
        <v>0</v>
      </c>
      <c r="P138" s="16">
        <f t="shared" si="22"/>
        <v>27307.71</v>
      </c>
    </row>
    <row r="139" spans="1:16" x14ac:dyDescent="0.2">
      <c r="A139" s="27" t="s">
        <v>289</v>
      </c>
      <c r="B139" s="23" t="str">
        <f t="shared" si="15"/>
        <v>4</v>
      </c>
      <c r="C139" s="23" t="str">
        <f t="shared" si="16"/>
        <v>49</v>
      </c>
      <c r="D139" s="24" t="str">
        <f t="shared" si="20"/>
        <v>497</v>
      </c>
      <c r="E139" s="13" t="s">
        <v>290</v>
      </c>
      <c r="F139" s="14">
        <v>0</v>
      </c>
      <c r="G139" s="14">
        <v>0</v>
      </c>
      <c r="H139" s="14">
        <v>0</v>
      </c>
      <c r="I139" s="14">
        <v>0</v>
      </c>
      <c r="J139" s="15" t="str">
        <f t="shared" si="23"/>
        <v xml:space="preserve"> </v>
      </c>
      <c r="K139" s="14">
        <v>0</v>
      </c>
      <c r="L139" s="14">
        <v>0</v>
      </c>
      <c r="M139" s="14">
        <v>0</v>
      </c>
      <c r="N139" s="15" t="str">
        <f t="shared" si="21"/>
        <v xml:space="preserve"> </v>
      </c>
      <c r="O139" s="14">
        <v>0</v>
      </c>
      <c r="P139" s="16">
        <f t="shared" si="22"/>
        <v>0</v>
      </c>
    </row>
    <row r="140" spans="1:16" x14ac:dyDescent="0.2">
      <c r="A140" s="27" t="s">
        <v>291</v>
      </c>
      <c r="B140" s="23" t="str">
        <f t="shared" ref="B140:B152" si="24">LEFT(A140,1)</f>
        <v>4</v>
      </c>
      <c r="C140" s="23" t="str">
        <f t="shared" ref="C140:C152" si="25">LEFT(A140,2)</f>
        <v>49</v>
      </c>
      <c r="D140" s="24" t="str">
        <f t="shared" si="20"/>
        <v>497</v>
      </c>
      <c r="E140" s="13" t="s">
        <v>292</v>
      </c>
      <c r="F140" s="14">
        <v>452440</v>
      </c>
      <c r="G140" s="14">
        <v>-452440</v>
      </c>
      <c r="H140" s="14">
        <v>0</v>
      </c>
      <c r="I140" s="14">
        <v>0</v>
      </c>
      <c r="J140" s="15" t="str">
        <f t="shared" si="23"/>
        <v xml:space="preserve"> </v>
      </c>
      <c r="K140" s="14">
        <v>0</v>
      </c>
      <c r="L140" s="14">
        <v>0</v>
      </c>
      <c r="M140" s="14">
        <v>0</v>
      </c>
      <c r="N140" s="15" t="str">
        <f t="shared" si="21"/>
        <v xml:space="preserve"> </v>
      </c>
      <c r="O140" s="14">
        <v>0</v>
      </c>
      <c r="P140" s="16">
        <f t="shared" si="22"/>
        <v>0</v>
      </c>
    </row>
    <row r="141" spans="1:16" x14ac:dyDescent="0.2">
      <c r="A141" s="27" t="s">
        <v>293</v>
      </c>
      <c r="B141" s="23" t="str">
        <f t="shared" si="24"/>
        <v>4</v>
      </c>
      <c r="C141" s="23" t="str">
        <f t="shared" si="25"/>
        <v>49</v>
      </c>
      <c r="D141" s="24" t="str">
        <f t="shared" si="20"/>
        <v>497</v>
      </c>
      <c r="E141" s="13" t="s">
        <v>294</v>
      </c>
      <c r="F141" s="14">
        <v>0</v>
      </c>
      <c r="G141" s="14">
        <v>0</v>
      </c>
      <c r="H141" s="14">
        <v>0</v>
      </c>
      <c r="I141" s="14">
        <v>0</v>
      </c>
      <c r="J141" s="15" t="str">
        <f t="shared" si="23"/>
        <v xml:space="preserve"> </v>
      </c>
      <c r="K141" s="14">
        <v>0</v>
      </c>
      <c r="L141" s="14">
        <v>0</v>
      </c>
      <c r="M141" s="14">
        <v>0</v>
      </c>
      <c r="N141" s="15" t="str">
        <f t="shared" si="21"/>
        <v xml:space="preserve"> </v>
      </c>
      <c r="O141" s="14">
        <v>0</v>
      </c>
      <c r="P141" s="16">
        <f t="shared" si="22"/>
        <v>0</v>
      </c>
    </row>
    <row r="142" spans="1:16" x14ac:dyDescent="0.2">
      <c r="A142" s="27" t="s">
        <v>295</v>
      </c>
      <c r="B142" s="23" t="str">
        <f t="shared" si="24"/>
        <v>4</v>
      </c>
      <c r="C142" s="23" t="str">
        <f t="shared" si="25"/>
        <v>49</v>
      </c>
      <c r="D142" s="24" t="str">
        <f t="shared" si="20"/>
        <v>497</v>
      </c>
      <c r="E142" s="13" t="s">
        <v>190</v>
      </c>
      <c r="F142" s="14">
        <v>0</v>
      </c>
      <c r="G142" s="14">
        <v>0</v>
      </c>
      <c r="H142" s="14">
        <v>0</v>
      </c>
      <c r="I142" s="14">
        <v>0</v>
      </c>
      <c r="J142" s="15" t="str">
        <f t="shared" si="23"/>
        <v xml:space="preserve"> </v>
      </c>
      <c r="K142" s="14">
        <v>0</v>
      </c>
      <c r="L142" s="14">
        <v>0</v>
      </c>
      <c r="M142" s="14">
        <v>0</v>
      </c>
      <c r="N142" s="15" t="str">
        <f t="shared" si="21"/>
        <v xml:space="preserve"> </v>
      </c>
      <c r="O142" s="14">
        <v>0</v>
      </c>
      <c r="P142" s="16">
        <f t="shared" si="22"/>
        <v>0</v>
      </c>
    </row>
    <row r="143" spans="1:16" x14ac:dyDescent="0.2">
      <c r="A143" s="27" t="s">
        <v>296</v>
      </c>
      <c r="B143" s="23" t="str">
        <f t="shared" si="24"/>
        <v>5</v>
      </c>
      <c r="C143" s="23" t="str">
        <f t="shared" si="25"/>
        <v>52</v>
      </c>
      <c r="D143" s="24" t="str">
        <f t="shared" si="20"/>
        <v>520</v>
      </c>
      <c r="E143" s="13" t="s">
        <v>297</v>
      </c>
      <c r="F143" s="14">
        <v>0</v>
      </c>
      <c r="G143" s="14">
        <v>0</v>
      </c>
      <c r="H143" s="14">
        <v>0</v>
      </c>
      <c r="I143" s="14">
        <v>819118.7</v>
      </c>
      <c r="J143" s="15" t="str">
        <f t="shared" si="23"/>
        <v xml:space="preserve"> </v>
      </c>
      <c r="K143" s="14">
        <v>819118.7</v>
      </c>
      <c r="L143" s="14">
        <v>0</v>
      </c>
      <c r="M143" s="14">
        <v>819118.7</v>
      </c>
      <c r="N143" s="15">
        <f t="shared" si="21"/>
        <v>1</v>
      </c>
      <c r="O143" s="14">
        <v>0</v>
      </c>
      <c r="P143" s="16">
        <f t="shared" si="22"/>
        <v>819118.7</v>
      </c>
    </row>
    <row r="144" spans="1:16" x14ac:dyDescent="0.2">
      <c r="A144" s="27" t="s">
        <v>298</v>
      </c>
      <c r="B144" s="23" t="str">
        <f t="shared" si="24"/>
        <v>5</v>
      </c>
      <c r="C144" s="23" t="str">
        <f t="shared" si="25"/>
        <v>53</v>
      </c>
      <c r="D144" s="24" t="str">
        <f t="shared" si="20"/>
        <v>534</v>
      </c>
      <c r="E144" s="13" t="s">
        <v>299</v>
      </c>
      <c r="F144" s="14">
        <v>960000</v>
      </c>
      <c r="G144" s="14">
        <v>0</v>
      </c>
      <c r="H144" s="14">
        <v>960000</v>
      </c>
      <c r="I144" s="14">
        <v>275167.99</v>
      </c>
      <c r="J144" s="15">
        <f t="shared" si="23"/>
        <v>0.28663332291666666</v>
      </c>
      <c r="K144" s="14">
        <v>275167.99</v>
      </c>
      <c r="L144" s="14">
        <v>0</v>
      </c>
      <c r="M144" s="14">
        <v>275167.99</v>
      </c>
      <c r="N144" s="15">
        <f t="shared" si="21"/>
        <v>1</v>
      </c>
      <c r="O144" s="14">
        <v>0</v>
      </c>
      <c r="P144" s="16">
        <f t="shared" si="22"/>
        <v>-684832.01</v>
      </c>
    </row>
    <row r="145" spans="1:16" x14ac:dyDescent="0.2">
      <c r="A145" s="27" t="s">
        <v>300</v>
      </c>
      <c r="B145" s="23" t="str">
        <f t="shared" si="24"/>
        <v>5</v>
      </c>
      <c r="C145" s="23" t="str">
        <f t="shared" si="25"/>
        <v>53</v>
      </c>
      <c r="D145" s="24" t="str">
        <f t="shared" si="20"/>
        <v>537</v>
      </c>
      <c r="E145" s="13" t="s">
        <v>301</v>
      </c>
      <c r="F145" s="14">
        <v>5000</v>
      </c>
      <c r="G145" s="14">
        <v>0</v>
      </c>
      <c r="H145" s="14">
        <v>5000</v>
      </c>
      <c r="I145" s="14">
        <v>0</v>
      </c>
      <c r="J145" s="15">
        <f t="shared" si="23"/>
        <v>0</v>
      </c>
      <c r="K145" s="14">
        <v>0</v>
      </c>
      <c r="L145" s="14">
        <v>0</v>
      </c>
      <c r="M145" s="14">
        <v>0</v>
      </c>
      <c r="N145" s="15" t="str">
        <f t="shared" si="21"/>
        <v xml:space="preserve"> </v>
      </c>
      <c r="O145" s="14">
        <v>0</v>
      </c>
      <c r="P145" s="16">
        <f t="shared" si="22"/>
        <v>-5000</v>
      </c>
    </row>
    <row r="146" spans="1:16" x14ac:dyDescent="0.2">
      <c r="A146" s="27" t="s">
        <v>302</v>
      </c>
      <c r="B146" s="23" t="str">
        <f t="shared" si="24"/>
        <v>5</v>
      </c>
      <c r="C146" s="23" t="str">
        <f t="shared" si="25"/>
        <v>54</v>
      </c>
      <c r="D146" s="24" t="str">
        <f t="shared" si="20"/>
        <v>541</v>
      </c>
      <c r="E146" s="13" t="s">
        <v>303</v>
      </c>
      <c r="F146" s="14">
        <v>25000</v>
      </c>
      <c r="G146" s="14">
        <v>0</v>
      </c>
      <c r="H146" s="14">
        <v>25000</v>
      </c>
      <c r="I146" s="14">
        <v>24956.62</v>
      </c>
      <c r="J146" s="15">
        <f t="shared" si="23"/>
        <v>0.99826479999999995</v>
      </c>
      <c r="K146" s="14">
        <v>24956.62</v>
      </c>
      <c r="L146" s="14">
        <v>0</v>
      </c>
      <c r="M146" s="14">
        <v>24956.62</v>
      </c>
      <c r="N146" s="15">
        <f t="shared" si="21"/>
        <v>1</v>
      </c>
      <c r="O146" s="14">
        <v>0</v>
      </c>
      <c r="P146" s="16">
        <f t="shared" si="22"/>
        <v>-43.380000000001019</v>
      </c>
    </row>
    <row r="147" spans="1:16" x14ac:dyDescent="0.2">
      <c r="A147" s="27" t="s">
        <v>304</v>
      </c>
      <c r="B147" s="23" t="str">
        <f t="shared" si="24"/>
        <v>5</v>
      </c>
      <c r="C147" s="23" t="str">
        <f t="shared" si="25"/>
        <v>54</v>
      </c>
      <c r="D147" s="24" t="str">
        <f t="shared" si="20"/>
        <v>541</v>
      </c>
      <c r="E147" s="13" t="s">
        <v>305</v>
      </c>
      <c r="F147" s="14">
        <v>23000</v>
      </c>
      <c r="G147" s="14">
        <v>0</v>
      </c>
      <c r="H147" s="14">
        <v>23000</v>
      </c>
      <c r="I147" s="14">
        <v>15300.74</v>
      </c>
      <c r="J147" s="15">
        <f t="shared" si="23"/>
        <v>0.66524956521739131</v>
      </c>
      <c r="K147" s="14">
        <v>15300.74</v>
      </c>
      <c r="L147" s="14">
        <v>0</v>
      </c>
      <c r="M147" s="14">
        <v>15300.74</v>
      </c>
      <c r="N147" s="15">
        <f t="shared" si="21"/>
        <v>1</v>
      </c>
      <c r="O147" s="14">
        <v>0</v>
      </c>
      <c r="P147" s="16">
        <f t="shared" si="22"/>
        <v>-7699.26</v>
      </c>
    </row>
    <row r="148" spans="1:16" x14ac:dyDescent="0.2">
      <c r="A148" s="27" t="s">
        <v>306</v>
      </c>
      <c r="B148" s="23" t="str">
        <f t="shared" si="24"/>
        <v>5</v>
      </c>
      <c r="C148" s="23" t="str">
        <f t="shared" si="25"/>
        <v>55</v>
      </c>
      <c r="D148" s="24" t="str">
        <f t="shared" si="20"/>
        <v>550</v>
      </c>
      <c r="E148" s="13" t="s">
        <v>307</v>
      </c>
      <c r="F148" s="14">
        <v>1500000</v>
      </c>
      <c r="G148" s="14">
        <v>0</v>
      </c>
      <c r="H148" s="14">
        <v>1500000</v>
      </c>
      <c r="I148" s="14">
        <v>1308169.1200000001</v>
      </c>
      <c r="J148" s="15">
        <f t="shared" si="23"/>
        <v>0.87211274666666672</v>
      </c>
      <c r="K148" s="14">
        <v>1088330.76</v>
      </c>
      <c r="L148" s="14">
        <v>18288.09</v>
      </c>
      <c r="M148" s="14">
        <v>1070042.67</v>
      </c>
      <c r="N148" s="15">
        <f t="shared" si="21"/>
        <v>0.81796967505241203</v>
      </c>
      <c r="O148" s="14">
        <v>238126.45</v>
      </c>
      <c r="P148" s="16">
        <f t="shared" si="22"/>
        <v>-191830.87999999989</v>
      </c>
    </row>
    <row r="149" spans="1:16" x14ac:dyDescent="0.2">
      <c r="A149" s="27" t="s">
        <v>308</v>
      </c>
      <c r="B149" s="23" t="str">
        <f t="shared" si="24"/>
        <v>5</v>
      </c>
      <c r="C149" s="23" t="str">
        <f t="shared" si="25"/>
        <v>55</v>
      </c>
      <c r="D149" s="24" t="str">
        <f t="shared" si="20"/>
        <v>554</v>
      </c>
      <c r="E149" s="13" t="s">
        <v>309</v>
      </c>
      <c r="F149" s="14">
        <v>5000</v>
      </c>
      <c r="G149" s="14">
        <v>49732.800000000003</v>
      </c>
      <c r="H149" s="14">
        <v>54732.800000000003</v>
      </c>
      <c r="I149" s="14">
        <v>82888</v>
      </c>
      <c r="J149" s="15">
        <f t="shared" si="23"/>
        <v>1.5144118334892422</v>
      </c>
      <c r="K149" s="14">
        <v>82888</v>
      </c>
      <c r="L149" s="14">
        <v>0</v>
      </c>
      <c r="M149" s="14">
        <v>82888</v>
      </c>
      <c r="N149" s="15">
        <f t="shared" si="21"/>
        <v>1</v>
      </c>
      <c r="O149" s="14">
        <v>0</v>
      </c>
      <c r="P149" s="16">
        <f t="shared" si="22"/>
        <v>28155.199999999997</v>
      </c>
    </row>
    <row r="150" spans="1:16" x14ac:dyDescent="0.2">
      <c r="A150" s="27" t="s">
        <v>310</v>
      </c>
      <c r="B150" s="23" t="str">
        <f t="shared" si="24"/>
        <v>5</v>
      </c>
      <c r="C150" s="23" t="str">
        <f t="shared" si="25"/>
        <v>55</v>
      </c>
      <c r="D150" s="24" t="str">
        <f t="shared" si="20"/>
        <v>559</v>
      </c>
      <c r="E150" s="13" t="s">
        <v>311</v>
      </c>
      <c r="F150" s="14">
        <v>0</v>
      </c>
      <c r="G150" s="14">
        <v>0</v>
      </c>
      <c r="H150" s="14">
        <v>0</v>
      </c>
      <c r="I150" s="14">
        <v>17140.060000000001</v>
      </c>
      <c r="J150" s="15" t="str">
        <f t="shared" si="23"/>
        <v xml:space="preserve"> </v>
      </c>
      <c r="K150" s="14">
        <v>8570.0300000000007</v>
      </c>
      <c r="L150" s="14">
        <v>0</v>
      </c>
      <c r="M150" s="14">
        <v>8570.0300000000007</v>
      </c>
      <c r="N150" s="15">
        <f t="shared" si="21"/>
        <v>0.5</v>
      </c>
      <c r="O150" s="14">
        <v>8570.0300000000007</v>
      </c>
      <c r="P150" s="16">
        <f t="shared" si="22"/>
        <v>17140.060000000001</v>
      </c>
    </row>
    <row r="151" spans="1:16" x14ac:dyDescent="0.2">
      <c r="A151" s="27" t="s">
        <v>312</v>
      </c>
      <c r="B151" s="23" t="str">
        <f t="shared" si="24"/>
        <v>5</v>
      </c>
      <c r="C151" s="23" t="str">
        <f t="shared" si="25"/>
        <v>59</v>
      </c>
      <c r="D151" s="24" t="str">
        <f t="shared" si="20"/>
        <v>599</v>
      </c>
      <c r="E151" s="13" t="s">
        <v>313</v>
      </c>
      <c r="F151" s="14">
        <v>0</v>
      </c>
      <c r="G151" s="14">
        <v>0</v>
      </c>
      <c r="H151" s="14">
        <v>0</v>
      </c>
      <c r="I151" s="14">
        <v>0</v>
      </c>
      <c r="J151" s="15" t="str">
        <f t="shared" si="23"/>
        <v xml:space="preserve"> </v>
      </c>
      <c r="K151" s="14">
        <v>0</v>
      </c>
      <c r="L151" s="14">
        <v>0</v>
      </c>
      <c r="M151" s="14">
        <v>0</v>
      </c>
      <c r="N151" s="15" t="str">
        <f t="shared" si="21"/>
        <v xml:space="preserve"> </v>
      </c>
      <c r="O151" s="14">
        <v>0</v>
      </c>
      <c r="P151" s="16">
        <f t="shared" si="22"/>
        <v>0</v>
      </c>
    </row>
    <row r="152" spans="1:16" x14ac:dyDescent="0.2">
      <c r="A152" s="27" t="s">
        <v>314</v>
      </c>
      <c r="B152" s="23" t="str">
        <f t="shared" si="24"/>
        <v>5</v>
      </c>
      <c r="C152" s="23" t="str">
        <f t="shared" si="25"/>
        <v>59</v>
      </c>
      <c r="D152" s="24" t="str">
        <f t="shared" si="20"/>
        <v>599</v>
      </c>
      <c r="E152" s="13" t="s">
        <v>315</v>
      </c>
      <c r="F152" s="14">
        <v>275000</v>
      </c>
      <c r="G152" s="14">
        <v>0</v>
      </c>
      <c r="H152" s="14">
        <v>275000</v>
      </c>
      <c r="I152" s="14">
        <v>276862.5</v>
      </c>
      <c r="J152" s="15">
        <f t="shared" si="23"/>
        <v>1.0067727272727274</v>
      </c>
      <c r="K152" s="14">
        <v>138431.25</v>
      </c>
      <c r="L152" s="14">
        <v>0</v>
      </c>
      <c r="M152" s="14">
        <v>138431.25</v>
      </c>
      <c r="N152" s="15">
        <f t="shared" si="21"/>
        <v>0.5</v>
      </c>
      <c r="O152" s="14">
        <v>138431.25</v>
      </c>
      <c r="P152" s="16">
        <f t="shared" si="22"/>
        <v>1862.5</v>
      </c>
    </row>
    <row r="153" spans="1:16" x14ac:dyDescent="0.2">
      <c r="A153" s="28"/>
      <c r="B153" s="25"/>
      <c r="C153" s="25"/>
      <c r="D153" s="25"/>
      <c r="E153" s="17" t="s">
        <v>19</v>
      </c>
      <c r="F153" s="18">
        <f>SUM(F6:F152)</f>
        <v>278020160</v>
      </c>
      <c r="G153" s="18">
        <f>SUM(G6:G152)</f>
        <v>3569998.7299999995</v>
      </c>
      <c r="H153" s="18">
        <f>SUM(H6:H152)</f>
        <v>281590158.73000008</v>
      </c>
      <c r="I153" s="18">
        <f>SUM(I6:I152)</f>
        <v>260418961.55999997</v>
      </c>
      <c r="J153" s="19">
        <f>I153/H153</f>
        <v>0.9248155643454149</v>
      </c>
      <c r="K153" s="18">
        <f>SUM(K6:K152)</f>
        <v>240114343.84000006</v>
      </c>
      <c r="L153" s="18">
        <f>SUM(L6:L152)</f>
        <v>7068342.1000000006</v>
      </c>
      <c r="M153" s="18">
        <f>SUM(M6:M152)</f>
        <v>233046001.74000004</v>
      </c>
      <c r="N153" s="20">
        <f t="shared" ref="N153" si="26">IF(I153=0," ",M153/I153)</f>
        <v>0.89488876057247746</v>
      </c>
      <c r="O153" s="18">
        <f>SUM(O6:O152)</f>
        <v>27372959.820000015</v>
      </c>
      <c r="P153" s="18">
        <f>SUM(P6:P152)</f>
        <v>-21171197.169999991</v>
      </c>
    </row>
    <row r="154" spans="1:16" x14ac:dyDescent="0.2">
      <c r="A154" s="28"/>
      <c r="B154" s="25"/>
      <c r="C154" s="25"/>
      <c r="D154" s="25"/>
      <c r="E154" s="1"/>
      <c r="F154" s="2"/>
      <c r="G154" s="2"/>
      <c r="H154" s="2"/>
      <c r="I154" s="2"/>
      <c r="J154" s="8"/>
      <c r="K154" s="2"/>
      <c r="L154" s="2"/>
      <c r="M154" s="2"/>
      <c r="N154" s="8"/>
      <c r="O154" s="2"/>
      <c r="P154" s="9"/>
    </row>
    <row r="155" spans="1:16" x14ac:dyDescent="0.2">
      <c r="A155" s="27">
        <v>60301</v>
      </c>
      <c r="B155" s="23" t="str">
        <f t="shared" ref="B155:B191" si="27">LEFT(A155,1)</f>
        <v>6</v>
      </c>
      <c r="C155" s="23" t="str">
        <f t="shared" ref="C155:C191" si="28">LEFT(A155,2)</f>
        <v>60</v>
      </c>
      <c r="D155" s="24" t="str">
        <f t="shared" ref="D155" si="29">LEFT(A155,3)</f>
        <v>603</v>
      </c>
      <c r="E155" s="13" t="s">
        <v>316</v>
      </c>
      <c r="F155" s="14">
        <v>9380000</v>
      </c>
      <c r="G155" s="14">
        <v>0</v>
      </c>
      <c r="H155" s="14">
        <v>9380000</v>
      </c>
      <c r="I155" s="14">
        <v>0</v>
      </c>
      <c r="J155" s="15">
        <f t="shared" ref="J155:J188" si="30">IF(H155=0," ",I155/H155)</f>
        <v>0</v>
      </c>
      <c r="K155" s="14">
        <v>0</v>
      </c>
      <c r="L155" s="14">
        <v>0</v>
      </c>
      <c r="M155" s="14">
        <v>0</v>
      </c>
      <c r="N155" s="15" t="str">
        <f t="shared" ref="N155:N199" si="31">IF(I155=0," ",M155/I155)</f>
        <v xml:space="preserve"> </v>
      </c>
      <c r="O155" s="14">
        <v>0</v>
      </c>
      <c r="P155" s="16">
        <f t="shared" ref="P155:P199" si="32">I155-H155</f>
        <v>-9380000</v>
      </c>
    </row>
    <row r="156" spans="1:16" x14ac:dyDescent="0.2">
      <c r="A156" s="27">
        <v>68001</v>
      </c>
      <c r="B156" s="23" t="str">
        <f t="shared" ref="B156:B162" si="33">LEFT(A156,1)</f>
        <v>6</v>
      </c>
      <c r="C156" s="23" t="str">
        <f t="shared" ref="C156:C162" si="34">LEFT(A156,2)</f>
        <v>68</v>
      </c>
      <c r="D156" s="24" t="str">
        <f t="shared" ref="D156:D162" si="35">LEFT(A156,3)</f>
        <v>680</v>
      </c>
      <c r="E156" s="13" t="s">
        <v>317</v>
      </c>
      <c r="F156" s="14">
        <v>0</v>
      </c>
      <c r="G156" s="14">
        <v>0</v>
      </c>
      <c r="H156" s="14">
        <v>0</v>
      </c>
      <c r="I156" s="14">
        <v>364487.41</v>
      </c>
      <c r="J156" s="15" t="str">
        <f t="shared" si="30"/>
        <v xml:space="preserve"> </v>
      </c>
      <c r="K156" s="14">
        <v>59808.73</v>
      </c>
      <c r="L156" s="14">
        <v>0</v>
      </c>
      <c r="M156" s="14">
        <v>59808.73</v>
      </c>
      <c r="N156" s="15">
        <f t="shared" si="31"/>
        <v>0.16408997501450051</v>
      </c>
      <c r="O156" s="14">
        <v>304678.68</v>
      </c>
      <c r="P156" s="16">
        <f t="shared" si="32"/>
        <v>364487.41</v>
      </c>
    </row>
    <row r="157" spans="1:16" x14ac:dyDescent="0.2">
      <c r="A157" s="27">
        <v>68002</v>
      </c>
      <c r="B157" s="23" t="str">
        <f t="shared" si="33"/>
        <v>6</v>
      </c>
      <c r="C157" s="23" t="str">
        <f t="shared" si="34"/>
        <v>68</v>
      </c>
      <c r="D157" s="24" t="str">
        <f t="shared" si="35"/>
        <v>680</v>
      </c>
      <c r="E157" s="13" t="s">
        <v>318</v>
      </c>
      <c r="F157" s="14">
        <v>0</v>
      </c>
      <c r="G157" s="14">
        <v>0</v>
      </c>
      <c r="H157" s="14">
        <v>0</v>
      </c>
      <c r="I157" s="14">
        <v>57110.18</v>
      </c>
      <c r="J157" s="15" t="str">
        <f t="shared" si="30"/>
        <v xml:space="preserve"> </v>
      </c>
      <c r="K157" s="14">
        <v>57110.18</v>
      </c>
      <c r="L157" s="14">
        <v>0</v>
      </c>
      <c r="M157" s="14">
        <v>57110.18</v>
      </c>
      <c r="N157" s="15">
        <f t="shared" si="31"/>
        <v>1</v>
      </c>
      <c r="O157" s="14">
        <v>0</v>
      </c>
      <c r="P157" s="16">
        <f t="shared" si="32"/>
        <v>57110.18</v>
      </c>
    </row>
    <row r="158" spans="1:16" x14ac:dyDescent="0.2">
      <c r="A158" s="27">
        <v>72001</v>
      </c>
      <c r="B158" s="23" t="str">
        <f t="shared" si="33"/>
        <v>7</v>
      </c>
      <c r="C158" s="23" t="str">
        <f t="shared" si="34"/>
        <v>72</v>
      </c>
      <c r="D158" s="24" t="str">
        <f t="shared" si="35"/>
        <v>720</v>
      </c>
      <c r="E158" s="13" t="s">
        <v>319</v>
      </c>
      <c r="F158" s="14">
        <v>0</v>
      </c>
      <c r="G158" s="14">
        <v>1435010</v>
      </c>
      <c r="H158" s="14">
        <v>1435010</v>
      </c>
      <c r="I158" s="14">
        <v>1203099.2</v>
      </c>
      <c r="J158" s="15">
        <f t="shared" si="30"/>
        <v>0.83839081260757764</v>
      </c>
      <c r="K158" s="14">
        <v>1203099.2</v>
      </c>
      <c r="L158" s="14">
        <v>0</v>
      </c>
      <c r="M158" s="14">
        <v>1203099.2</v>
      </c>
      <c r="N158" s="15">
        <f t="shared" si="31"/>
        <v>1</v>
      </c>
      <c r="O158" s="14">
        <v>0</v>
      </c>
      <c r="P158" s="16">
        <f t="shared" si="32"/>
        <v>-231910.80000000005</v>
      </c>
    </row>
    <row r="159" spans="1:16" x14ac:dyDescent="0.2">
      <c r="A159" s="27">
        <v>72002</v>
      </c>
      <c r="B159" s="23" t="str">
        <f t="shared" si="33"/>
        <v>7</v>
      </c>
      <c r="C159" s="23" t="str">
        <f t="shared" si="34"/>
        <v>72</v>
      </c>
      <c r="D159" s="24" t="str">
        <f t="shared" si="35"/>
        <v>720</v>
      </c>
      <c r="E159" s="13" t="s">
        <v>320</v>
      </c>
      <c r="F159" s="14">
        <v>0</v>
      </c>
      <c r="G159" s="14">
        <v>547047</v>
      </c>
      <c r="H159" s="14">
        <v>547047</v>
      </c>
      <c r="I159" s="14">
        <v>0</v>
      </c>
      <c r="J159" s="15">
        <f t="shared" si="30"/>
        <v>0</v>
      </c>
      <c r="K159" s="14">
        <v>0</v>
      </c>
      <c r="L159" s="14">
        <v>0</v>
      </c>
      <c r="M159" s="14">
        <v>0</v>
      </c>
      <c r="N159" s="15" t="str">
        <f t="shared" si="31"/>
        <v xml:space="preserve"> </v>
      </c>
      <c r="O159" s="14">
        <v>0</v>
      </c>
      <c r="P159" s="16">
        <f t="shared" si="32"/>
        <v>-547047</v>
      </c>
    </row>
    <row r="160" spans="1:16" x14ac:dyDescent="0.2">
      <c r="A160" s="27">
        <v>72003</v>
      </c>
      <c r="B160" s="23" t="str">
        <f t="shared" si="33"/>
        <v>7</v>
      </c>
      <c r="C160" s="23" t="str">
        <f t="shared" si="34"/>
        <v>72</v>
      </c>
      <c r="D160" s="24" t="str">
        <f t="shared" si="35"/>
        <v>720</v>
      </c>
      <c r="E160" s="13" t="s">
        <v>321</v>
      </c>
      <c r="F160" s="14">
        <v>0</v>
      </c>
      <c r="G160" s="14">
        <v>4598235</v>
      </c>
      <c r="H160" s="14">
        <v>4598235</v>
      </c>
      <c r="I160" s="14">
        <v>4011492.61</v>
      </c>
      <c r="J160" s="15">
        <f t="shared" si="30"/>
        <v>0.87239834632201263</v>
      </c>
      <c r="K160" s="14">
        <v>4011492.61</v>
      </c>
      <c r="L160" s="14">
        <v>0</v>
      </c>
      <c r="M160" s="14">
        <v>4011492.61</v>
      </c>
      <c r="N160" s="15">
        <f t="shared" si="31"/>
        <v>1</v>
      </c>
      <c r="O160" s="14">
        <v>0</v>
      </c>
      <c r="P160" s="16">
        <f t="shared" si="32"/>
        <v>-586742.39000000013</v>
      </c>
    </row>
    <row r="161" spans="1:16" x14ac:dyDescent="0.2">
      <c r="A161" s="27">
        <v>72004</v>
      </c>
      <c r="B161" s="23" t="str">
        <f t="shared" si="33"/>
        <v>7</v>
      </c>
      <c r="C161" s="23" t="str">
        <f t="shared" si="34"/>
        <v>72</v>
      </c>
      <c r="D161" s="24" t="str">
        <f t="shared" si="35"/>
        <v>720</v>
      </c>
      <c r="E161" s="13" t="s">
        <v>322</v>
      </c>
      <c r="F161" s="14">
        <v>0</v>
      </c>
      <c r="G161" s="14">
        <v>1315190</v>
      </c>
      <c r="H161" s="14">
        <v>1315190</v>
      </c>
      <c r="I161" s="14">
        <v>1315190.48</v>
      </c>
      <c r="J161" s="15">
        <f t="shared" si="30"/>
        <v>1.0000003649662785</v>
      </c>
      <c r="K161" s="14">
        <v>1315190.48</v>
      </c>
      <c r="L161" s="14">
        <v>0</v>
      </c>
      <c r="M161" s="14">
        <v>1315190.48</v>
      </c>
      <c r="N161" s="15">
        <f t="shared" si="31"/>
        <v>1</v>
      </c>
      <c r="O161" s="14">
        <v>0</v>
      </c>
      <c r="P161" s="16">
        <f t="shared" si="32"/>
        <v>0.47999999998137355</v>
      </c>
    </row>
    <row r="162" spans="1:16" x14ac:dyDescent="0.2">
      <c r="A162" s="27">
        <v>72005</v>
      </c>
      <c r="B162" s="23" t="str">
        <f t="shared" si="33"/>
        <v>7</v>
      </c>
      <c r="C162" s="23" t="str">
        <f t="shared" si="34"/>
        <v>72</v>
      </c>
      <c r="D162" s="24" t="str">
        <f t="shared" si="35"/>
        <v>720</v>
      </c>
      <c r="E162" s="13" t="s">
        <v>323</v>
      </c>
      <c r="F162" s="14">
        <v>0</v>
      </c>
      <c r="G162" s="14">
        <v>2376085</v>
      </c>
      <c r="H162" s="14">
        <v>2376085</v>
      </c>
      <c r="I162" s="14">
        <v>5780408.8899999997</v>
      </c>
      <c r="J162" s="15">
        <f t="shared" si="30"/>
        <v>2.4327449943920354</v>
      </c>
      <c r="K162" s="14">
        <v>5780408.8899999997</v>
      </c>
      <c r="L162" s="14">
        <v>0</v>
      </c>
      <c r="M162" s="14">
        <v>5780408.8899999997</v>
      </c>
      <c r="N162" s="15">
        <f t="shared" si="31"/>
        <v>1</v>
      </c>
      <c r="O162" s="14">
        <v>0</v>
      </c>
      <c r="P162" s="16">
        <f t="shared" si="32"/>
        <v>3404323.8899999997</v>
      </c>
    </row>
    <row r="163" spans="1:16" x14ac:dyDescent="0.2">
      <c r="A163" s="27">
        <v>72006</v>
      </c>
      <c r="B163" s="23" t="str">
        <f t="shared" ref="B163:B165" si="36">LEFT(A163,1)</f>
        <v>7</v>
      </c>
      <c r="C163" s="23" t="str">
        <f t="shared" ref="C163:C165" si="37">LEFT(A163,2)</f>
        <v>72</v>
      </c>
      <c r="D163" s="23" t="str">
        <f t="shared" ref="D163:D165" si="38">LEFT(A163,3)</f>
        <v>720</v>
      </c>
      <c r="E163" s="13" t="s">
        <v>324</v>
      </c>
      <c r="F163" s="14">
        <v>0</v>
      </c>
      <c r="G163" s="14">
        <v>1062342</v>
      </c>
      <c r="H163" s="14">
        <v>1062342</v>
      </c>
      <c r="I163" s="14">
        <v>1062344.7</v>
      </c>
      <c r="J163" s="15">
        <f t="shared" si="30"/>
        <v>1.0000025415544147</v>
      </c>
      <c r="K163" s="14">
        <v>1062344.7</v>
      </c>
      <c r="L163" s="14">
        <v>0</v>
      </c>
      <c r="M163" s="14">
        <v>1062344.7</v>
      </c>
      <c r="N163" s="15">
        <f t="shared" si="31"/>
        <v>1</v>
      </c>
      <c r="O163" s="14">
        <v>0</v>
      </c>
      <c r="P163" s="16">
        <f t="shared" si="32"/>
        <v>2.6999999999534339</v>
      </c>
    </row>
    <row r="164" spans="1:16" x14ac:dyDescent="0.2">
      <c r="A164" s="27">
        <v>72007</v>
      </c>
      <c r="B164" s="23" t="str">
        <f t="shared" si="36"/>
        <v>7</v>
      </c>
      <c r="C164" s="23" t="str">
        <f t="shared" si="37"/>
        <v>72</v>
      </c>
      <c r="D164" s="23" t="str">
        <f t="shared" si="38"/>
        <v>720</v>
      </c>
      <c r="E164" s="13" t="s">
        <v>325</v>
      </c>
      <c r="F164" s="14">
        <v>0</v>
      </c>
      <c r="G164" s="14">
        <v>0</v>
      </c>
      <c r="H164" s="14">
        <v>0</v>
      </c>
      <c r="I164" s="14">
        <v>1475056.89</v>
      </c>
      <c r="J164" s="15" t="str">
        <f t="shared" si="30"/>
        <v xml:space="preserve"> </v>
      </c>
      <c r="K164" s="14">
        <v>1475056.89</v>
      </c>
      <c r="L164" s="14">
        <v>0</v>
      </c>
      <c r="M164" s="14">
        <v>1475056.89</v>
      </c>
      <c r="N164" s="15">
        <f t="shared" si="31"/>
        <v>1</v>
      </c>
      <c r="O164" s="14">
        <v>0</v>
      </c>
      <c r="P164" s="16">
        <f t="shared" si="32"/>
        <v>1475056.89</v>
      </c>
    </row>
    <row r="165" spans="1:16" x14ac:dyDescent="0.2">
      <c r="A165" s="27">
        <v>72008</v>
      </c>
      <c r="B165" s="23" t="str">
        <f t="shared" si="36"/>
        <v>7</v>
      </c>
      <c r="C165" s="23" t="str">
        <f t="shared" si="37"/>
        <v>72</v>
      </c>
      <c r="D165" s="23" t="str">
        <f t="shared" si="38"/>
        <v>720</v>
      </c>
      <c r="E165" s="13" t="s">
        <v>326</v>
      </c>
      <c r="F165" s="14">
        <v>0</v>
      </c>
      <c r="G165" s="14">
        <v>0</v>
      </c>
      <c r="H165" s="14">
        <v>0</v>
      </c>
      <c r="I165" s="14">
        <v>365258.01</v>
      </c>
      <c r="J165" s="15" t="str">
        <f t="shared" si="30"/>
        <v xml:space="preserve"> </v>
      </c>
      <c r="K165" s="14">
        <v>365258.01</v>
      </c>
      <c r="L165" s="14">
        <v>0</v>
      </c>
      <c r="M165" s="14">
        <v>365258.01</v>
      </c>
      <c r="N165" s="15">
        <f t="shared" si="31"/>
        <v>1</v>
      </c>
      <c r="O165" s="14">
        <v>0</v>
      </c>
      <c r="P165" s="16">
        <f t="shared" si="32"/>
        <v>365258.01</v>
      </c>
    </row>
    <row r="166" spans="1:16" x14ac:dyDescent="0.2">
      <c r="A166" s="27">
        <v>72390</v>
      </c>
      <c r="B166" s="23" t="str">
        <f t="shared" ref="B166:B182" si="39">LEFT(A166,1)</f>
        <v>7</v>
      </c>
      <c r="C166" s="23" t="str">
        <f t="shared" ref="C166:C182" si="40">LEFT(A166,2)</f>
        <v>72</v>
      </c>
      <c r="D166" s="23" t="str">
        <f t="shared" ref="D166:D182" si="41">LEFT(A166,3)</f>
        <v>723</v>
      </c>
      <c r="E166" s="13" t="s">
        <v>327</v>
      </c>
      <c r="F166" s="14">
        <v>406000</v>
      </c>
      <c r="G166" s="14">
        <v>0</v>
      </c>
      <c r="H166" s="14">
        <v>406000</v>
      </c>
      <c r="I166" s="14">
        <v>0</v>
      </c>
      <c r="J166" s="15">
        <f t="shared" si="30"/>
        <v>0</v>
      </c>
      <c r="K166" s="14">
        <v>0</v>
      </c>
      <c r="L166" s="14">
        <v>0</v>
      </c>
      <c r="M166" s="14">
        <v>0</v>
      </c>
      <c r="N166" s="15" t="str">
        <f t="shared" si="31"/>
        <v xml:space="preserve"> </v>
      </c>
      <c r="O166" s="14">
        <v>0</v>
      </c>
      <c r="P166" s="16">
        <f t="shared" si="32"/>
        <v>-406000</v>
      </c>
    </row>
    <row r="167" spans="1:16" x14ac:dyDescent="0.2">
      <c r="A167" s="27">
        <v>75063</v>
      </c>
      <c r="B167" s="23" t="str">
        <f t="shared" si="39"/>
        <v>7</v>
      </c>
      <c r="C167" s="23" t="str">
        <f t="shared" si="40"/>
        <v>75</v>
      </c>
      <c r="D167" s="23" t="str">
        <f t="shared" si="41"/>
        <v>750</v>
      </c>
      <c r="E167" s="13" t="s">
        <v>328</v>
      </c>
      <c r="F167" s="14">
        <v>0</v>
      </c>
      <c r="G167" s="14">
        <v>0</v>
      </c>
      <c r="H167" s="14">
        <v>0</v>
      </c>
      <c r="I167" s="14">
        <v>0</v>
      </c>
      <c r="J167" s="15" t="str">
        <f t="shared" si="30"/>
        <v xml:space="preserve"> </v>
      </c>
      <c r="K167" s="14">
        <v>0</v>
      </c>
      <c r="L167" s="14">
        <v>0</v>
      </c>
      <c r="M167" s="14">
        <v>0</v>
      </c>
      <c r="N167" s="15" t="str">
        <f t="shared" si="31"/>
        <v xml:space="preserve"> </v>
      </c>
      <c r="O167" s="14">
        <v>0</v>
      </c>
      <c r="P167" s="16">
        <f t="shared" si="32"/>
        <v>0</v>
      </c>
    </row>
    <row r="168" spans="1:16" x14ac:dyDescent="0.2">
      <c r="A168" s="27">
        <v>75081</v>
      </c>
      <c r="B168" s="23" t="str">
        <f t="shared" si="39"/>
        <v>7</v>
      </c>
      <c r="C168" s="23" t="str">
        <f t="shared" si="40"/>
        <v>75</v>
      </c>
      <c r="D168" s="23" t="str">
        <f t="shared" si="41"/>
        <v>750</v>
      </c>
      <c r="E168" s="13" t="s">
        <v>329</v>
      </c>
      <c r="F168" s="14">
        <v>0</v>
      </c>
      <c r="G168" s="14">
        <v>387510</v>
      </c>
      <c r="H168" s="14">
        <v>387510</v>
      </c>
      <c r="I168" s="14">
        <v>387510</v>
      </c>
      <c r="J168" s="15">
        <f t="shared" si="30"/>
        <v>1</v>
      </c>
      <c r="K168" s="14">
        <v>387510</v>
      </c>
      <c r="L168" s="14">
        <v>0</v>
      </c>
      <c r="M168" s="14">
        <v>387510</v>
      </c>
      <c r="N168" s="15">
        <f t="shared" si="31"/>
        <v>1</v>
      </c>
      <c r="O168" s="14">
        <v>0</v>
      </c>
      <c r="P168" s="16">
        <f t="shared" si="32"/>
        <v>0</v>
      </c>
    </row>
    <row r="169" spans="1:16" x14ac:dyDescent="0.2">
      <c r="A169" s="27">
        <v>75082</v>
      </c>
      <c r="B169" s="23" t="str">
        <f t="shared" si="39"/>
        <v>7</v>
      </c>
      <c r="C169" s="23" t="str">
        <f t="shared" si="40"/>
        <v>75</v>
      </c>
      <c r="D169" s="23" t="str">
        <f t="shared" si="41"/>
        <v>750</v>
      </c>
      <c r="E169" s="13" t="s">
        <v>330</v>
      </c>
      <c r="F169" s="14">
        <v>0</v>
      </c>
      <c r="G169" s="14">
        <v>3744390</v>
      </c>
      <c r="H169" s="14">
        <v>3744390</v>
      </c>
      <c r="I169" s="14">
        <v>1713004.75</v>
      </c>
      <c r="J169" s="15">
        <f t="shared" si="30"/>
        <v>0.45748566522183853</v>
      </c>
      <c r="K169" s="14">
        <v>1713004.75</v>
      </c>
      <c r="L169" s="14">
        <v>0</v>
      </c>
      <c r="M169" s="14">
        <v>1713004.75</v>
      </c>
      <c r="N169" s="15">
        <f t="shared" si="31"/>
        <v>1</v>
      </c>
      <c r="O169" s="14">
        <v>0</v>
      </c>
      <c r="P169" s="16">
        <f t="shared" si="32"/>
        <v>-2031385.25</v>
      </c>
    </row>
    <row r="170" spans="1:16" x14ac:dyDescent="0.2">
      <c r="A170" s="27">
        <v>75083</v>
      </c>
      <c r="B170" s="23" t="str">
        <f t="shared" si="39"/>
        <v>7</v>
      </c>
      <c r="C170" s="23" t="str">
        <f t="shared" si="40"/>
        <v>75</v>
      </c>
      <c r="D170" s="23" t="str">
        <f t="shared" si="41"/>
        <v>750</v>
      </c>
      <c r="E170" s="13" t="s">
        <v>331</v>
      </c>
      <c r="F170" s="14">
        <v>0</v>
      </c>
      <c r="G170" s="14">
        <v>28500</v>
      </c>
      <c r="H170" s="14">
        <v>28500</v>
      </c>
      <c r="I170" s="14">
        <v>28500</v>
      </c>
      <c r="J170" s="15">
        <f t="shared" si="30"/>
        <v>1</v>
      </c>
      <c r="K170" s="14">
        <v>28500</v>
      </c>
      <c r="L170" s="14">
        <v>0</v>
      </c>
      <c r="M170" s="14">
        <v>28500</v>
      </c>
      <c r="N170" s="15">
        <f t="shared" si="31"/>
        <v>1</v>
      </c>
      <c r="O170" s="14">
        <v>0</v>
      </c>
      <c r="P170" s="16">
        <f t="shared" si="32"/>
        <v>0</v>
      </c>
    </row>
    <row r="171" spans="1:16" x14ac:dyDescent="0.2">
      <c r="A171" s="27">
        <v>75084</v>
      </c>
      <c r="B171" s="23" t="str">
        <f t="shared" si="39"/>
        <v>7</v>
      </c>
      <c r="C171" s="23" t="str">
        <f t="shared" si="40"/>
        <v>75</v>
      </c>
      <c r="D171" s="23" t="str">
        <f t="shared" si="41"/>
        <v>750</v>
      </c>
      <c r="E171" s="13" t="s">
        <v>332</v>
      </c>
      <c r="F171" s="14">
        <v>905000</v>
      </c>
      <c r="G171" s="14">
        <v>0</v>
      </c>
      <c r="H171" s="14">
        <v>905000</v>
      </c>
      <c r="I171" s="14">
        <v>1355671.21</v>
      </c>
      <c r="J171" s="15">
        <f t="shared" si="30"/>
        <v>1.4979792375690608</v>
      </c>
      <c r="K171" s="14">
        <v>1355671.21</v>
      </c>
      <c r="L171" s="14">
        <v>0</v>
      </c>
      <c r="M171" s="14">
        <v>1355671.21</v>
      </c>
      <c r="N171" s="15">
        <f t="shared" si="31"/>
        <v>1</v>
      </c>
      <c r="O171" s="14">
        <v>0</v>
      </c>
      <c r="P171" s="16">
        <f t="shared" si="32"/>
        <v>450671.20999999996</v>
      </c>
    </row>
    <row r="172" spans="1:16" x14ac:dyDescent="0.2">
      <c r="A172" s="27">
        <v>75085</v>
      </c>
      <c r="B172" s="23" t="str">
        <f t="shared" si="39"/>
        <v>7</v>
      </c>
      <c r="C172" s="23" t="str">
        <f t="shared" si="40"/>
        <v>75</v>
      </c>
      <c r="D172" s="23" t="str">
        <f t="shared" si="41"/>
        <v>750</v>
      </c>
      <c r="E172" s="13" t="s">
        <v>333</v>
      </c>
      <c r="F172" s="14">
        <v>0</v>
      </c>
      <c r="G172" s="14">
        <v>2375041</v>
      </c>
      <c r="H172" s="14">
        <v>2375041</v>
      </c>
      <c r="I172" s="14">
        <v>3784742</v>
      </c>
      <c r="J172" s="15">
        <f t="shared" si="30"/>
        <v>1.5935480692754356</v>
      </c>
      <c r="K172" s="14">
        <v>3784742</v>
      </c>
      <c r="L172" s="14">
        <v>0</v>
      </c>
      <c r="M172" s="14">
        <v>3784742</v>
      </c>
      <c r="N172" s="15">
        <f t="shared" si="31"/>
        <v>1</v>
      </c>
      <c r="O172" s="14">
        <v>0</v>
      </c>
      <c r="P172" s="16">
        <f t="shared" si="32"/>
        <v>1409701</v>
      </c>
    </row>
    <row r="173" spans="1:16" x14ac:dyDescent="0.2">
      <c r="A173" s="27">
        <v>75086</v>
      </c>
      <c r="B173" s="23" t="str">
        <f t="shared" si="39"/>
        <v>7</v>
      </c>
      <c r="C173" s="23" t="str">
        <f t="shared" si="40"/>
        <v>75</v>
      </c>
      <c r="D173" s="23" t="str">
        <f t="shared" si="41"/>
        <v>750</v>
      </c>
      <c r="E173" s="13" t="s">
        <v>334</v>
      </c>
      <c r="F173" s="14">
        <v>0</v>
      </c>
      <c r="G173" s="14">
        <v>537930</v>
      </c>
      <c r="H173" s="14">
        <v>537930</v>
      </c>
      <c r="I173" s="14">
        <v>0</v>
      </c>
      <c r="J173" s="15">
        <f t="shared" si="30"/>
        <v>0</v>
      </c>
      <c r="K173" s="14">
        <v>0</v>
      </c>
      <c r="L173" s="14">
        <v>0</v>
      </c>
      <c r="M173" s="14">
        <v>0</v>
      </c>
      <c r="N173" s="15" t="str">
        <f t="shared" si="31"/>
        <v xml:space="preserve"> </v>
      </c>
      <c r="O173" s="14">
        <v>0</v>
      </c>
      <c r="P173" s="16">
        <f t="shared" si="32"/>
        <v>-537930</v>
      </c>
    </row>
    <row r="174" spans="1:16" x14ac:dyDescent="0.2">
      <c r="A174" s="27">
        <v>77000</v>
      </c>
      <c r="B174" s="23" t="str">
        <f t="shared" si="39"/>
        <v>7</v>
      </c>
      <c r="C174" s="23" t="str">
        <f t="shared" si="40"/>
        <v>77</v>
      </c>
      <c r="D174" s="23" t="str">
        <f t="shared" si="41"/>
        <v>770</v>
      </c>
      <c r="E174" s="13" t="s">
        <v>335</v>
      </c>
      <c r="F174" s="14">
        <v>190000</v>
      </c>
      <c r="G174" s="14">
        <v>0</v>
      </c>
      <c r="H174" s="14">
        <v>190000</v>
      </c>
      <c r="I174" s="14">
        <v>0</v>
      </c>
      <c r="J174" s="15">
        <f t="shared" si="30"/>
        <v>0</v>
      </c>
      <c r="K174" s="14">
        <v>0</v>
      </c>
      <c r="L174" s="14">
        <v>0</v>
      </c>
      <c r="M174" s="14">
        <v>0</v>
      </c>
      <c r="N174" s="15" t="str">
        <f t="shared" si="31"/>
        <v xml:space="preserve"> </v>
      </c>
      <c r="O174" s="14">
        <v>0</v>
      </c>
      <c r="P174" s="16">
        <f t="shared" si="32"/>
        <v>-190000</v>
      </c>
    </row>
    <row r="175" spans="1:16" x14ac:dyDescent="0.2">
      <c r="A175" s="27">
        <v>79102</v>
      </c>
      <c r="B175" s="23" t="str">
        <f t="shared" si="39"/>
        <v>7</v>
      </c>
      <c r="C175" s="23" t="str">
        <f t="shared" si="40"/>
        <v>79</v>
      </c>
      <c r="D175" s="23" t="str">
        <f t="shared" si="41"/>
        <v>791</v>
      </c>
      <c r="E175" s="13" t="s">
        <v>336</v>
      </c>
      <c r="F175" s="14">
        <v>0</v>
      </c>
      <c r="G175" s="14">
        <v>306000</v>
      </c>
      <c r="H175" s="14">
        <v>306000</v>
      </c>
      <c r="I175" s="14">
        <v>430721.05</v>
      </c>
      <c r="J175" s="15">
        <f t="shared" si="30"/>
        <v>1.4075851307189542</v>
      </c>
      <c r="K175" s="14">
        <v>430721.05</v>
      </c>
      <c r="L175" s="14">
        <v>0</v>
      </c>
      <c r="M175" s="14">
        <v>430721.05</v>
      </c>
      <c r="N175" s="15">
        <f t="shared" si="31"/>
        <v>1</v>
      </c>
      <c r="O175" s="14">
        <v>0</v>
      </c>
      <c r="P175" s="16">
        <f t="shared" si="32"/>
        <v>124721.04999999999</v>
      </c>
    </row>
    <row r="176" spans="1:16" x14ac:dyDescent="0.2">
      <c r="A176" s="27">
        <v>79703</v>
      </c>
      <c r="B176" s="23" t="str">
        <f t="shared" si="39"/>
        <v>7</v>
      </c>
      <c r="C176" s="23" t="str">
        <f t="shared" si="40"/>
        <v>79</v>
      </c>
      <c r="D176" s="23" t="str">
        <f t="shared" si="41"/>
        <v>797</v>
      </c>
      <c r="E176" s="13" t="s">
        <v>274</v>
      </c>
      <c r="F176" s="14">
        <v>239835</v>
      </c>
      <c r="G176" s="14">
        <v>0</v>
      </c>
      <c r="H176" s="14">
        <v>239835</v>
      </c>
      <c r="I176" s="14">
        <v>0</v>
      </c>
      <c r="J176" s="15">
        <f t="shared" si="30"/>
        <v>0</v>
      </c>
      <c r="K176" s="14">
        <v>0</v>
      </c>
      <c r="L176" s="14">
        <v>0</v>
      </c>
      <c r="M176" s="14">
        <v>0</v>
      </c>
      <c r="N176" s="15" t="str">
        <f t="shared" si="31"/>
        <v xml:space="preserve"> </v>
      </c>
      <c r="O176" s="14">
        <v>0</v>
      </c>
      <c r="P176" s="16">
        <f t="shared" si="32"/>
        <v>-239835</v>
      </c>
    </row>
    <row r="177" spans="1:16" x14ac:dyDescent="0.2">
      <c r="A177" s="27">
        <v>79709</v>
      </c>
      <c r="B177" s="23" t="str">
        <f t="shared" si="39"/>
        <v>7</v>
      </c>
      <c r="C177" s="23" t="str">
        <f t="shared" si="40"/>
        <v>79</v>
      </c>
      <c r="D177" s="23" t="str">
        <f t="shared" si="41"/>
        <v>797</v>
      </c>
      <c r="E177" s="13" t="s">
        <v>266</v>
      </c>
      <c r="F177" s="14">
        <v>2120</v>
      </c>
      <c r="G177" s="14">
        <v>0</v>
      </c>
      <c r="H177" s="14">
        <v>2120</v>
      </c>
      <c r="I177" s="14">
        <v>0</v>
      </c>
      <c r="J177" s="15">
        <f t="shared" si="30"/>
        <v>0</v>
      </c>
      <c r="K177" s="14">
        <v>0</v>
      </c>
      <c r="L177" s="14">
        <v>0</v>
      </c>
      <c r="M177" s="14">
        <v>0</v>
      </c>
      <c r="N177" s="15" t="str">
        <f t="shared" si="31"/>
        <v xml:space="preserve"> </v>
      </c>
      <c r="O177" s="14">
        <v>0</v>
      </c>
      <c r="P177" s="16">
        <f t="shared" si="32"/>
        <v>-2120</v>
      </c>
    </row>
    <row r="178" spans="1:16" x14ac:dyDescent="0.2">
      <c r="A178" s="27">
        <v>79710</v>
      </c>
      <c r="B178" s="23" t="str">
        <f t="shared" si="39"/>
        <v>7</v>
      </c>
      <c r="C178" s="23" t="str">
        <f t="shared" si="40"/>
        <v>79</v>
      </c>
      <c r="D178" s="23" t="str">
        <f t="shared" si="41"/>
        <v>797</v>
      </c>
      <c r="E178" s="13" t="s">
        <v>337</v>
      </c>
      <c r="F178" s="14">
        <v>1500</v>
      </c>
      <c r="G178" s="14">
        <v>0</v>
      </c>
      <c r="H178" s="14">
        <v>1500</v>
      </c>
      <c r="I178" s="14">
        <v>0</v>
      </c>
      <c r="J178" s="15">
        <f t="shared" si="30"/>
        <v>0</v>
      </c>
      <c r="K178" s="14">
        <v>0</v>
      </c>
      <c r="L178" s="14">
        <v>0</v>
      </c>
      <c r="M178" s="14">
        <v>0</v>
      </c>
      <c r="N178" s="15" t="str">
        <f t="shared" si="31"/>
        <v xml:space="preserve"> </v>
      </c>
      <c r="O178" s="14">
        <v>0</v>
      </c>
      <c r="P178" s="16">
        <f t="shared" si="32"/>
        <v>-1500</v>
      </c>
    </row>
    <row r="179" spans="1:16" x14ac:dyDescent="0.2">
      <c r="A179" s="27">
        <v>79750</v>
      </c>
      <c r="B179" s="23" t="str">
        <f t="shared" si="39"/>
        <v>7</v>
      </c>
      <c r="C179" s="23" t="str">
        <f t="shared" si="40"/>
        <v>79</v>
      </c>
      <c r="D179" s="23" t="str">
        <f t="shared" si="41"/>
        <v>797</v>
      </c>
      <c r="E179" s="13" t="s">
        <v>329</v>
      </c>
      <c r="F179" s="14">
        <v>387510</v>
      </c>
      <c r="G179" s="14">
        <v>-387510</v>
      </c>
      <c r="H179" s="14">
        <v>0</v>
      </c>
      <c r="I179" s="14">
        <v>0</v>
      </c>
      <c r="J179" s="15" t="str">
        <f t="shared" si="30"/>
        <v xml:space="preserve"> </v>
      </c>
      <c r="K179" s="14">
        <v>0</v>
      </c>
      <c r="L179" s="14">
        <v>0</v>
      </c>
      <c r="M179" s="14">
        <v>0</v>
      </c>
      <c r="N179" s="15" t="str">
        <f t="shared" si="31"/>
        <v xml:space="preserve"> </v>
      </c>
      <c r="O179" s="14">
        <v>0</v>
      </c>
      <c r="P179" s="16">
        <f t="shared" si="32"/>
        <v>0</v>
      </c>
    </row>
    <row r="180" spans="1:16" x14ac:dyDescent="0.2">
      <c r="A180" s="27">
        <v>79751</v>
      </c>
      <c r="B180" s="23" t="str">
        <f t="shared" si="39"/>
        <v>7</v>
      </c>
      <c r="C180" s="23" t="str">
        <f t="shared" si="40"/>
        <v>79</v>
      </c>
      <c r="D180" s="23" t="str">
        <f t="shared" si="41"/>
        <v>797</v>
      </c>
      <c r="E180" s="13" t="s">
        <v>319</v>
      </c>
      <c r="F180" s="14">
        <v>1435010</v>
      </c>
      <c r="G180" s="14">
        <v>-1435010</v>
      </c>
      <c r="H180" s="14">
        <v>0</v>
      </c>
      <c r="I180" s="14">
        <v>0</v>
      </c>
      <c r="J180" s="15" t="str">
        <f t="shared" si="30"/>
        <v xml:space="preserve"> </v>
      </c>
      <c r="K180" s="14">
        <v>0</v>
      </c>
      <c r="L180" s="14">
        <v>0</v>
      </c>
      <c r="M180" s="14">
        <v>0</v>
      </c>
      <c r="N180" s="15" t="str">
        <f t="shared" si="31"/>
        <v xml:space="preserve"> </v>
      </c>
      <c r="O180" s="14">
        <v>0</v>
      </c>
      <c r="P180" s="16">
        <f t="shared" si="32"/>
        <v>0</v>
      </c>
    </row>
    <row r="181" spans="1:16" x14ac:dyDescent="0.2">
      <c r="A181" s="27">
        <v>79752</v>
      </c>
      <c r="B181" s="23" t="str">
        <f t="shared" si="39"/>
        <v>7</v>
      </c>
      <c r="C181" s="23" t="str">
        <f t="shared" si="40"/>
        <v>79</v>
      </c>
      <c r="D181" s="23" t="str">
        <f t="shared" si="41"/>
        <v>797</v>
      </c>
      <c r="E181" s="13" t="s">
        <v>338</v>
      </c>
      <c r="F181" s="14">
        <v>3744390</v>
      </c>
      <c r="G181" s="14">
        <v>-3744390</v>
      </c>
      <c r="H181" s="14">
        <v>0</v>
      </c>
      <c r="I181" s="14">
        <v>0</v>
      </c>
      <c r="J181" s="15" t="str">
        <f t="shared" si="30"/>
        <v xml:space="preserve"> </v>
      </c>
      <c r="K181" s="14">
        <v>0</v>
      </c>
      <c r="L181" s="14">
        <v>0</v>
      </c>
      <c r="M181" s="14">
        <v>0</v>
      </c>
      <c r="N181" s="15" t="str">
        <f t="shared" si="31"/>
        <v xml:space="preserve"> </v>
      </c>
      <c r="O181" s="14">
        <v>0</v>
      </c>
      <c r="P181" s="16">
        <f t="shared" si="32"/>
        <v>0</v>
      </c>
    </row>
    <row r="182" spans="1:16" x14ac:dyDescent="0.2">
      <c r="A182" s="27">
        <v>79753</v>
      </c>
      <c r="B182" s="23" t="str">
        <f t="shared" si="39"/>
        <v>7</v>
      </c>
      <c r="C182" s="23" t="str">
        <f t="shared" si="40"/>
        <v>79</v>
      </c>
      <c r="D182" s="23" t="str">
        <f t="shared" si="41"/>
        <v>797</v>
      </c>
      <c r="E182" s="13" t="s">
        <v>320</v>
      </c>
      <c r="F182" s="14">
        <v>547047</v>
      </c>
      <c r="G182" s="14">
        <v>-547047</v>
      </c>
      <c r="H182" s="14">
        <v>0</v>
      </c>
      <c r="I182" s="14">
        <v>0</v>
      </c>
      <c r="J182" s="15" t="str">
        <f t="shared" si="30"/>
        <v xml:space="preserve"> </v>
      </c>
      <c r="K182" s="14">
        <v>0</v>
      </c>
      <c r="L182" s="14">
        <v>0</v>
      </c>
      <c r="M182" s="14">
        <v>0</v>
      </c>
      <c r="N182" s="15" t="str">
        <f t="shared" si="31"/>
        <v xml:space="preserve"> </v>
      </c>
      <c r="O182" s="14">
        <v>0</v>
      </c>
      <c r="P182" s="16">
        <f t="shared" si="32"/>
        <v>0</v>
      </c>
    </row>
    <row r="183" spans="1:16" x14ac:dyDescent="0.2">
      <c r="A183" s="27">
        <v>79754</v>
      </c>
      <c r="B183" s="23" t="str">
        <f t="shared" ref="B183:B188" si="42">LEFT(A183,1)</f>
        <v>7</v>
      </c>
      <c r="C183" s="23" t="str">
        <f t="shared" ref="C183:C188" si="43">LEFT(A183,2)</f>
        <v>79</v>
      </c>
      <c r="D183" s="23" t="str">
        <f t="shared" ref="D183:D188" si="44">LEFT(A183,3)</f>
        <v>797</v>
      </c>
      <c r="E183" s="13" t="s">
        <v>339</v>
      </c>
      <c r="F183" s="14">
        <v>4598235</v>
      </c>
      <c r="G183" s="14">
        <v>-4598235</v>
      </c>
      <c r="H183" s="14">
        <v>0</v>
      </c>
      <c r="I183" s="14">
        <v>0</v>
      </c>
      <c r="J183" s="15" t="str">
        <f t="shared" si="30"/>
        <v xml:space="preserve"> </v>
      </c>
      <c r="K183" s="14">
        <v>0</v>
      </c>
      <c r="L183" s="14">
        <v>0</v>
      </c>
      <c r="M183" s="14">
        <v>0</v>
      </c>
      <c r="N183" s="15" t="str">
        <f t="shared" si="31"/>
        <v xml:space="preserve"> </v>
      </c>
      <c r="O183" s="14">
        <v>0</v>
      </c>
      <c r="P183" s="16">
        <f t="shared" si="32"/>
        <v>0</v>
      </c>
    </row>
    <row r="184" spans="1:16" x14ac:dyDescent="0.2">
      <c r="A184" s="27">
        <v>79755</v>
      </c>
      <c r="B184" s="23" t="str">
        <f t="shared" si="42"/>
        <v>7</v>
      </c>
      <c r="C184" s="23" t="str">
        <f t="shared" si="43"/>
        <v>79</v>
      </c>
      <c r="D184" s="23" t="str">
        <f t="shared" si="44"/>
        <v>797</v>
      </c>
      <c r="E184" s="13" t="s">
        <v>322</v>
      </c>
      <c r="F184" s="14">
        <v>1315190</v>
      </c>
      <c r="G184" s="14">
        <v>-1315190</v>
      </c>
      <c r="H184" s="14">
        <v>0</v>
      </c>
      <c r="I184" s="14">
        <v>0</v>
      </c>
      <c r="J184" s="15" t="str">
        <f t="shared" si="30"/>
        <v xml:space="preserve"> </v>
      </c>
      <c r="K184" s="14">
        <v>0</v>
      </c>
      <c r="L184" s="14">
        <v>0</v>
      </c>
      <c r="M184" s="14">
        <v>0</v>
      </c>
      <c r="N184" s="15" t="str">
        <f t="shared" si="31"/>
        <v xml:space="preserve"> </v>
      </c>
      <c r="O184" s="14">
        <v>0</v>
      </c>
      <c r="P184" s="16">
        <f t="shared" si="32"/>
        <v>0</v>
      </c>
    </row>
    <row r="185" spans="1:16" x14ac:dyDescent="0.2">
      <c r="A185" s="27">
        <v>79756</v>
      </c>
      <c r="B185" s="23" t="str">
        <f t="shared" si="42"/>
        <v>7</v>
      </c>
      <c r="C185" s="23" t="str">
        <f t="shared" si="43"/>
        <v>79</v>
      </c>
      <c r="D185" s="23" t="str">
        <f t="shared" si="44"/>
        <v>797</v>
      </c>
      <c r="E185" s="13" t="s">
        <v>340</v>
      </c>
      <c r="F185" s="14">
        <v>2376085</v>
      </c>
      <c r="G185" s="14">
        <v>-2376085</v>
      </c>
      <c r="H185" s="14">
        <v>0</v>
      </c>
      <c r="I185" s="14">
        <v>0</v>
      </c>
      <c r="J185" s="15" t="str">
        <f t="shared" si="30"/>
        <v xml:space="preserve"> </v>
      </c>
      <c r="K185" s="14">
        <v>0</v>
      </c>
      <c r="L185" s="14">
        <v>0</v>
      </c>
      <c r="M185" s="14">
        <v>0</v>
      </c>
      <c r="N185" s="15" t="str">
        <f t="shared" si="31"/>
        <v xml:space="preserve"> </v>
      </c>
      <c r="O185" s="14">
        <v>0</v>
      </c>
      <c r="P185" s="16">
        <f t="shared" si="32"/>
        <v>0</v>
      </c>
    </row>
    <row r="186" spans="1:16" x14ac:dyDescent="0.2">
      <c r="A186" s="27">
        <v>79757</v>
      </c>
      <c r="B186" s="23" t="str">
        <f t="shared" si="42"/>
        <v>7</v>
      </c>
      <c r="C186" s="23" t="str">
        <f t="shared" si="43"/>
        <v>79</v>
      </c>
      <c r="D186" s="23" t="str">
        <f t="shared" si="44"/>
        <v>797</v>
      </c>
      <c r="E186" s="13" t="s">
        <v>341</v>
      </c>
      <c r="F186" s="14">
        <v>1062342</v>
      </c>
      <c r="G186" s="14">
        <v>-1062342</v>
      </c>
      <c r="H186" s="14">
        <v>0</v>
      </c>
      <c r="I186" s="14">
        <v>0</v>
      </c>
      <c r="J186" s="15" t="str">
        <f t="shared" si="30"/>
        <v xml:space="preserve"> </v>
      </c>
      <c r="K186" s="14">
        <v>0</v>
      </c>
      <c r="L186" s="14">
        <v>0</v>
      </c>
      <c r="M186" s="14">
        <v>0</v>
      </c>
      <c r="N186" s="15" t="str">
        <f t="shared" si="31"/>
        <v xml:space="preserve"> </v>
      </c>
      <c r="O186" s="14">
        <v>0</v>
      </c>
      <c r="P186" s="16">
        <f t="shared" si="32"/>
        <v>0</v>
      </c>
    </row>
    <row r="187" spans="1:16" x14ac:dyDescent="0.2">
      <c r="A187" s="27">
        <v>79758</v>
      </c>
      <c r="B187" s="23" t="str">
        <f t="shared" si="42"/>
        <v>7</v>
      </c>
      <c r="C187" s="23" t="str">
        <f t="shared" si="43"/>
        <v>79</v>
      </c>
      <c r="D187" s="23" t="str">
        <f t="shared" si="44"/>
        <v>797</v>
      </c>
      <c r="E187" s="13" t="s">
        <v>342</v>
      </c>
      <c r="F187" s="14">
        <v>2375041</v>
      </c>
      <c r="G187" s="14">
        <v>-2375041</v>
      </c>
      <c r="H187" s="14">
        <v>0</v>
      </c>
      <c r="I187" s="14">
        <v>0</v>
      </c>
      <c r="J187" s="15" t="str">
        <f t="shared" si="30"/>
        <v xml:space="preserve"> </v>
      </c>
      <c r="K187" s="14">
        <v>0</v>
      </c>
      <c r="L187" s="14">
        <v>0</v>
      </c>
      <c r="M187" s="14">
        <v>0</v>
      </c>
      <c r="N187" s="15" t="str">
        <f t="shared" si="31"/>
        <v xml:space="preserve"> </v>
      </c>
      <c r="O187" s="14">
        <v>0</v>
      </c>
      <c r="P187" s="16">
        <f t="shared" si="32"/>
        <v>0</v>
      </c>
    </row>
    <row r="188" spans="1:16" x14ac:dyDescent="0.2">
      <c r="A188" s="27">
        <v>79759</v>
      </c>
      <c r="B188" s="23" t="str">
        <f t="shared" si="42"/>
        <v>7</v>
      </c>
      <c r="C188" s="23" t="str">
        <f t="shared" si="43"/>
        <v>79</v>
      </c>
      <c r="D188" s="23" t="str">
        <f t="shared" si="44"/>
        <v>797</v>
      </c>
      <c r="E188" s="13" t="s">
        <v>343</v>
      </c>
      <c r="F188" s="14">
        <v>537930</v>
      </c>
      <c r="G188" s="14">
        <v>-537930</v>
      </c>
      <c r="H188" s="14">
        <v>0</v>
      </c>
      <c r="I188" s="14">
        <v>0</v>
      </c>
      <c r="J188" s="15" t="str">
        <f t="shared" si="30"/>
        <v xml:space="preserve"> </v>
      </c>
      <c r="K188" s="14">
        <v>0</v>
      </c>
      <c r="L188" s="14">
        <v>0</v>
      </c>
      <c r="M188" s="14">
        <v>0</v>
      </c>
      <c r="N188" s="15" t="str">
        <f t="shared" si="31"/>
        <v xml:space="preserve"> </v>
      </c>
      <c r="O188" s="14">
        <v>0</v>
      </c>
      <c r="P188" s="16">
        <f t="shared" si="32"/>
        <v>0</v>
      </c>
    </row>
    <row r="189" spans="1:16" s="7" customFormat="1" x14ac:dyDescent="0.2">
      <c r="A189" s="21"/>
      <c r="B189" s="21"/>
      <c r="C189" s="21"/>
      <c r="D189" s="21"/>
      <c r="E189" s="17" t="s">
        <v>20</v>
      </c>
      <c r="F189" s="18">
        <f>SUBTOTAL(9,F155:F188)</f>
        <v>29503235</v>
      </c>
      <c r="G189" s="18">
        <f>SUBTOTAL(9,G155:G188)</f>
        <v>334500</v>
      </c>
      <c r="H189" s="18">
        <f>SUBTOTAL(9,H155:H188)</f>
        <v>29837735</v>
      </c>
      <c r="I189" s="18">
        <f>SUBTOTAL(9,I155:I188)</f>
        <v>23334597.379999999</v>
      </c>
      <c r="J189" s="19">
        <f t="shared" ref="J189" si="45">I189/H189</f>
        <v>0.78204989018100735</v>
      </c>
      <c r="K189" s="18">
        <f>SUBTOTAL(9,K155:K188)</f>
        <v>23029918.699999999</v>
      </c>
      <c r="L189" s="18">
        <f>SUBTOTAL(9,L155:L188)</f>
        <v>0</v>
      </c>
      <c r="M189" s="18">
        <f>SUBTOTAL(9,M155:M188)</f>
        <v>23029918.699999999</v>
      </c>
      <c r="N189" s="19">
        <f t="shared" si="31"/>
        <v>0.98694304962548274</v>
      </c>
      <c r="O189" s="18">
        <f>SUBTOTAL(9,O155:O188)</f>
        <v>304678.68</v>
      </c>
      <c r="P189" s="18">
        <f>SUBTOTAL(9,P155:P188)</f>
        <v>-6503137.620000002</v>
      </c>
    </row>
    <row r="190" spans="1:16" x14ac:dyDescent="0.2">
      <c r="A190" s="28"/>
      <c r="B190" s="25"/>
      <c r="C190" s="25"/>
      <c r="D190" s="25"/>
      <c r="E190" s="1"/>
      <c r="F190" s="2"/>
      <c r="G190" s="2"/>
      <c r="H190" s="2"/>
      <c r="I190" s="2"/>
      <c r="J190" s="8"/>
      <c r="K190" s="2"/>
      <c r="L190" s="2"/>
      <c r="M190" s="2"/>
      <c r="N190" s="8"/>
      <c r="O190" s="2"/>
      <c r="P190" s="9"/>
    </row>
    <row r="191" spans="1:16" x14ac:dyDescent="0.2">
      <c r="A191" s="27">
        <v>83000</v>
      </c>
      <c r="B191" s="23" t="str">
        <f t="shared" si="27"/>
        <v>8</v>
      </c>
      <c r="C191" s="23" t="str">
        <f t="shared" si="28"/>
        <v>83</v>
      </c>
      <c r="D191" s="23" t="str">
        <f t="shared" ref="D191" si="46">LEFT(A191,3)</f>
        <v>830</v>
      </c>
      <c r="E191" s="13" t="s">
        <v>344</v>
      </c>
      <c r="F191" s="14">
        <v>7500</v>
      </c>
      <c r="G191" s="14">
        <v>0</v>
      </c>
      <c r="H191" s="14">
        <v>7500</v>
      </c>
      <c r="I191" s="14">
        <v>152.4</v>
      </c>
      <c r="J191" s="15">
        <f t="shared" ref="J191:J199" si="47">IF(H191=0," ",I191/H191)</f>
        <v>2.0320000000000001E-2</v>
      </c>
      <c r="K191" s="14">
        <v>152.4</v>
      </c>
      <c r="L191" s="14">
        <v>0</v>
      </c>
      <c r="M191" s="14">
        <v>152.4</v>
      </c>
      <c r="N191" s="15">
        <f t="shared" si="31"/>
        <v>1</v>
      </c>
      <c r="O191" s="14">
        <v>0</v>
      </c>
      <c r="P191" s="16">
        <f t="shared" si="32"/>
        <v>-7347.6</v>
      </c>
    </row>
    <row r="192" spans="1:16" x14ac:dyDescent="0.2">
      <c r="A192" s="27">
        <v>83001</v>
      </c>
      <c r="B192" s="23" t="str">
        <f t="shared" ref="B192:B199" si="48">LEFT(A192,1)</f>
        <v>8</v>
      </c>
      <c r="C192" s="23" t="str">
        <f t="shared" ref="C192:C199" si="49">LEFT(A192,2)</f>
        <v>83</v>
      </c>
      <c r="D192" s="23" t="str">
        <f t="shared" ref="D192:D199" si="50">LEFT(A192,3)</f>
        <v>830</v>
      </c>
      <c r="E192" s="13" t="s">
        <v>345</v>
      </c>
      <c r="F192" s="14">
        <v>170000</v>
      </c>
      <c r="G192" s="14">
        <v>0</v>
      </c>
      <c r="H192" s="14">
        <v>170000</v>
      </c>
      <c r="I192" s="14">
        <v>59807.62</v>
      </c>
      <c r="J192" s="15">
        <f t="shared" si="47"/>
        <v>0.35180952941176474</v>
      </c>
      <c r="K192" s="14">
        <v>59947.01</v>
      </c>
      <c r="L192" s="14">
        <v>139.38999999999999</v>
      </c>
      <c r="M192" s="14">
        <v>59807.62</v>
      </c>
      <c r="N192" s="15">
        <f t="shared" si="31"/>
        <v>1</v>
      </c>
      <c r="O192" s="14">
        <v>0</v>
      </c>
      <c r="P192" s="16">
        <f t="shared" si="32"/>
        <v>-110192.38</v>
      </c>
    </row>
    <row r="193" spans="1:16" x14ac:dyDescent="0.2">
      <c r="A193" s="27">
        <v>83002</v>
      </c>
      <c r="B193" s="23" t="str">
        <f t="shared" si="48"/>
        <v>8</v>
      </c>
      <c r="C193" s="23" t="str">
        <f t="shared" si="49"/>
        <v>83</v>
      </c>
      <c r="D193" s="23" t="str">
        <f t="shared" si="50"/>
        <v>830</v>
      </c>
      <c r="E193" s="13" t="s">
        <v>346</v>
      </c>
      <c r="F193" s="14">
        <v>35000</v>
      </c>
      <c r="G193" s="14">
        <v>0</v>
      </c>
      <c r="H193" s="14">
        <v>35000</v>
      </c>
      <c r="I193" s="14">
        <v>0</v>
      </c>
      <c r="J193" s="15">
        <f t="shared" si="47"/>
        <v>0</v>
      </c>
      <c r="K193" s="14">
        <v>0</v>
      </c>
      <c r="L193" s="14">
        <v>0</v>
      </c>
      <c r="M193" s="14">
        <v>0</v>
      </c>
      <c r="N193" s="15" t="str">
        <f t="shared" si="31"/>
        <v xml:space="preserve"> </v>
      </c>
      <c r="O193" s="14">
        <v>0</v>
      </c>
      <c r="P193" s="16">
        <f t="shared" si="32"/>
        <v>-35000</v>
      </c>
    </row>
    <row r="194" spans="1:16" x14ac:dyDescent="0.2">
      <c r="A194" s="27">
        <v>83090</v>
      </c>
      <c r="B194" s="23" t="str">
        <f t="shared" si="48"/>
        <v>8</v>
      </c>
      <c r="C194" s="23" t="str">
        <f t="shared" si="49"/>
        <v>83</v>
      </c>
      <c r="D194" s="23" t="str">
        <f t="shared" si="50"/>
        <v>830</v>
      </c>
      <c r="E194" s="13" t="s">
        <v>347</v>
      </c>
      <c r="F194" s="14">
        <v>0</v>
      </c>
      <c r="G194" s="14">
        <v>0</v>
      </c>
      <c r="H194" s="14">
        <v>0</v>
      </c>
      <c r="I194" s="14">
        <v>0</v>
      </c>
      <c r="J194" s="15" t="str">
        <f t="shared" si="47"/>
        <v xml:space="preserve"> </v>
      </c>
      <c r="K194" s="14">
        <v>0</v>
      </c>
      <c r="L194" s="14">
        <v>0</v>
      </c>
      <c r="M194" s="14">
        <v>0</v>
      </c>
      <c r="N194" s="15" t="str">
        <f t="shared" si="31"/>
        <v xml:space="preserve"> </v>
      </c>
      <c r="O194" s="14">
        <v>0</v>
      </c>
      <c r="P194" s="16">
        <f t="shared" si="32"/>
        <v>0</v>
      </c>
    </row>
    <row r="195" spans="1:16" x14ac:dyDescent="0.2">
      <c r="A195" s="27">
        <v>83100</v>
      </c>
      <c r="B195" s="23" t="str">
        <f t="shared" si="48"/>
        <v>8</v>
      </c>
      <c r="C195" s="23" t="str">
        <f t="shared" si="49"/>
        <v>83</v>
      </c>
      <c r="D195" s="23" t="str">
        <f t="shared" si="50"/>
        <v>831</v>
      </c>
      <c r="E195" s="13" t="s">
        <v>348</v>
      </c>
      <c r="F195" s="14">
        <v>480000</v>
      </c>
      <c r="G195" s="14">
        <v>0</v>
      </c>
      <c r="H195" s="14">
        <v>480000</v>
      </c>
      <c r="I195" s="14">
        <v>162803.29999999999</v>
      </c>
      <c r="J195" s="15">
        <f t="shared" si="47"/>
        <v>0.33917354166666663</v>
      </c>
      <c r="K195" s="14">
        <v>70216.58</v>
      </c>
      <c r="L195" s="14">
        <v>5.39</v>
      </c>
      <c r="M195" s="14">
        <v>70211.19</v>
      </c>
      <c r="N195" s="15">
        <f t="shared" si="31"/>
        <v>0.43126392401136837</v>
      </c>
      <c r="O195" s="14">
        <v>92592.11</v>
      </c>
      <c r="P195" s="16">
        <f t="shared" si="32"/>
        <v>-317196.7</v>
      </c>
    </row>
    <row r="196" spans="1:16" x14ac:dyDescent="0.2">
      <c r="A196" s="27">
        <v>83101</v>
      </c>
      <c r="B196" s="23" t="str">
        <f t="shared" si="48"/>
        <v>8</v>
      </c>
      <c r="C196" s="23" t="str">
        <f t="shared" si="49"/>
        <v>83</v>
      </c>
      <c r="D196" s="23" t="str">
        <f t="shared" si="50"/>
        <v>831</v>
      </c>
      <c r="E196" s="13" t="s">
        <v>349</v>
      </c>
      <c r="F196" s="14">
        <v>400000</v>
      </c>
      <c r="G196" s="14">
        <v>0</v>
      </c>
      <c r="H196" s="14">
        <v>400000</v>
      </c>
      <c r="I196" s="14">
        <v>80035</v>
      </c>
      <c r="J196" s="15">
        <f t="shared" si="47"/>
        <v>0.2000875</v>
      </c>
      <c r="K196" s="14">
        <v>80035</v>
      </c>
      <c r="L196" s="14">
        <v>0</v>
      </c>
      <c r="M196" s="14">
        <v>80035</v>
      </c>
      <c r="N196" s="15">
        <f t="shared" si="31"/>
        <v>1</v>
      </c>
      <c r="O196" s="14">
        <v>0</v>
      </c>
      <c r="P196" s="16">
        <f t="shared" si="32"/>
        <v>-319965</v>
      </c>
    </row>
    <row r="197" spans="1:16" x14ac:dyDescent="0.2">
      <c r="A197" s="27">
        <v>87000</v>
      </c>
      <c r="B197" s="23" t="str">
        <f t="shared" si="48"/>
        <v>8</v>
      </c>
      <c r="C197" s="23" t="str">
        <f t="shared" si="49"/>
        <v>87</v>
      </c>
      <c r="D197" s="23" t="str">
        <f t="shared" si="50"/>
        <v>870</v>
      </c>
      <c r="E197" s="13" t="s">
        <v>350</v>
      </c>
      <c r="F197" s="14">
        <v>0</v>
      </c>
      <c r="G197" s="14">
        <v>28533387.309999999</v>
      </c>
      <c r="H197" s="14">
        <v>28533387.309999999</v>
      </c>
      <c r="I197" s="14">
        <v>0</v>
      </c>
      <c r="J197" s="15">
        <f t="shared" si="47"/>
        <v>0</v>
      </c>
      <c r="K197" s="14">
        <v>0</v>
      </c>
      <c r="L197" s="14">
        <v>0</v>
      </c>
      <c r="M197" s="14">
        <v>0</v>
      </c>
      <c r="N197" s="15" t="str">
        <f t="shared" si="31"/>
        <v xml:space="preserve"> </v>
      </c>
      <c r="O197" s="14">
        <v>0</v>
      </c>
      <c r="P197" s="16">
        <f t="shared" si="32"/>
        <v>-28533387.309999999</v>
      </c>
    </row>
    <row r="198" spans="1:16" x14ac:dyDescent="0.2">
      <c r="A198" s="27">
        <v>87010</v>
      </c>
      <c r="B198" s="23" t="str">
        <f t="shared" si="48"/>
        <v>8</v>
      </c>
      <c r="C198" s="23" t="str">
        <f t="shared" si="49"/>
        <v>87</v>
      </c>
      <c r="D198" s="23" t="str">
        <f t="shared" si="50"/>
        <v>870</v>
      </c>
      <c r="E198" s="13" t="s">
        <v>351</v>
      </c>
      <c r="F198" s="14">
        <v>0</v>
      </c>
      <c r="G198" s="14">
        <v>15529383.49</v>
      </c>
      <c r="H198" s="14">
        <v>15529383.49</v>
      </c>
      <c r="I198" s="14">
        <v>0</v>
      </c>
      <c r="J198" s="15">
        <f t="shared" si="47"/>
        <v>0</v>
      </c>
      <c r="K198" s="14">
        <v>0</v>
      </c>
      <c r="L198" s="14">
        <v>0</v>
      </c>
      <c r="M198" s="14">
        <v>0</v>
      </c>
      <c r="N198" s="15" t="str">
        <f t="shared" si="31"/>
        <v xml:space="preserve"> </v>
      </c>
      <c r="O198" s="14">
        <v>0</v>
      </c>
      <c r="P198" s="16">
        <f t="shared" si="32"/>
        <v>-15529383.49</v>
      </c>
    </row>
    <row r="199" spans="1:16" x14ac:dyDescent="0.2">
      <c r="A199" s="27">
        <v>91300</v>
      </c>
      <c r="B199" s="23" t="str">
        <f t="shared" si="48"/>
        <v>9</v>
      </c>
      <c r="C199" s="23" t="str">
        <f t="shared" si="49"/>
        <v>91</v>
      </c>
      <c r="D199" s="23" t="str">
        <f t="shared" si="50"/>
        <v>913</v>
      </c>
      <c r="E199" s="13" t="s">
        <v>352</v>
      </c>
      <c r="F199" s="14">
        <v>35000000</v>
      </c>
      <c r="G199" s="14">
        <v>0</v>
      </c>
      <c r="H199" s="14">
        <v>35000000</v>
      </c>
      <c r="I199" s="14">
        <v>0</v>
      </c>
      <c r="J199" s="15">
        <f t="shared" si="47"/>
        <v>0</v>
      </c>
      <c r="K199" s="14">
        <v>0</v>
      </c>
      <c r="L199" s="14">
        <v>0</v>
      </c>
      <c r="M199" s="14">
        <v>0</v>
      </c>
      <c r="N199" s="15" t="str">
        <f t="shared" si="31"/>
        <v xml:space="preserve"> </v>
      </c>
      <c r="O199" s="14">
        <v>0</v>
      </c>
      <c r="P199" s="16">
        <f t="shared" si="32"/>
        <v>-35000000</v>
      </c>
    </row>
    <row r="200" spans="1:16" s="7" customFormat="1" x14ac:dyDescent="0.2">
      <c r="A200" s="21"/>
      <c r="B200" s="21"/>
      <c r="C200" s="21"/>
      <c r="D200" s="21"/>
      <c r="E200" s="17" t="s">
        <v>21</v>
      </c>
      <c r="F200" s="18">
        <f>SUBTOTAL(9,F191:F199)</f>
        <v>36092500</v>
      </c>
      <c r="G200" s="18">
        <f>SUBTOTAL(9,G191:G199)</f>
        <v>44062770.799999997</v>
      </c>
      <c r="H200" s="18">
        <f>SUBTOTAL(9,H191:H199)</f>
        <v>80155270.799999997</v>
      </c>
      <c r="I200" s="18">
        <f>SUBTOTAL(9,I191:I199)</f>
        <v>302798.32</v>
      </c>
      <c r="J200" s="19">
        <f t="shared" ref="J200" si="51">I200/H200</f>
        <v>3.7776470215605588E-3</v>
      </c>
      <c r="K200" s="18">
        <f>SUBTOTAL(9,K191:K199)</f>
        <v>210350.99</v>
      </c>
      <c r="L200" s="18">
        <f>SUBTOTAL(9,L191:L199)</f>
        <v>144.77999999999997</v>
      </c>
      <c r="M200" s="18">
        <f>SUBTOTAL(9,M191:M199)</f>
        <v>210206.21000000002</v>
      </c>
      <c r="N200" s="19">
        <f t="shared" ref="N200" si="52">M200/I200</f>
        <v>0.6942119427875294</v>
      </c>
      <c r="O200" s="18">
        <f>SUBTOTAL(9,O191:O199)</f>
        <v>92592.11</v>
      </c>
      <c r="P200" s="18">
        <f>SUBTOTAL(9,P191:P199)</f>
        <v>-79852472.479999989</v>
      </c>
    </row>
    <row r="202" spans="1:16" s="7" customFormat="1" x14ac:dyDescent="0.2">
      <c r="A202" s="26"/>
      <c r="B202" s="26"/>
      <c r="C202" s="26"/>
      <c r="D202" s="26"/>
      <c r="E202" s="29" t="s">
        <v>22</v>
      </c>
      <c r="F202" s="18">
        <f>F200+F189+F153</f>
        <v>343615895</v>
      </c>
      <c r="G202" s="18">
        <f>G200+G189+G153</f>
        <v>47967269.529999994</v>
      </c>
      <c r="H202" s="18">
        <f>H200+H189+H153</f>
        <v>391583164.53000009</v>
      </c>
      <c r="I202" s="18">
        <f>I200+I189+I153</f>
        <v>284056357.25999999</v>
      </c>
      <c r="J202" s="19">
        <f t="shared" ref="J202" si="53">I202/H202</f>
        <v>0.72540492796961853</v>
      </c>
      <c r="K202" s="18">
        <f>K200+K189+K153</f>
        <v>263354613.53000006</v>
      </c>
      <c r="L202" s="18">
        <f>L200+L189+L153</f>
        <v>7068486.8800000008</v>
      </c>
      <c r="M202" s="18">
        <f>M200+M189+M153</f>
        <v>256286126.65000004</v>
      </c>
      <c r="N202" s="19">
        <f t="shared" ref="N202" si="54">M202/I202</f>
        <v>0.90223689806533158</v>
      </c>
      <c r="O202" s="18">
        <f>O200+O189+O153</f>
        <v>27770230.610000014</v>
      </c>
      <c r="P202" s="18">
        <f>P200+P189+P153</f>
        <v>-107526807.26999998</v>
      </c>
    </row>
    <row r="204" spans="1:16" x14ac:dyDescent="0.2">
      <c r="F204" s="12"/>
      <c r="G204" s="12"/>
      <c r="H204" s="12"/>
      <c r="I204" s="12"/>
      <c r="K204" s="12"/>
      <c r="L204" s="12"/>
      <c r="M204" s="12"/>
      <c r="O204" s="12"/>
      <c r="P204" s="9"/>
    </row>
    <row r="205" spans="1:16" x14ac:dyDescent="0.2">
      <c r="F205" s="12"/>
      <c r="G205" s="12"/>
      <c r="H205" s="12"/>
      <c r="I205" s="12"/>
      <c r="K205" s="12"/>
      <c r="L205" s="12"/>
      <c r="M205" s="12"/>
      <c r="O205" s="12"/>
    </row>
  </sheetData>
  <autoFilter ref="A5:P199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rowBreaks count="1" manualBreakCount="1">
    <brk id="190" max="16383" man="1"/>
  </rowBreaks>
  <ignoredErrors>
    <ignoredError sqref="N153 N200 N202 N189 J202 J200 J189 J15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OCTUBR 23</vt:lpstr>
      <vt:lpstr>'EJECUCIÓN INGRESOS 31 OCTUBR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2023-02-13T09:00:42Z</cp:lastPrinted>
  <dcterms:created xsi:type="dcterms:W3CDTF">2016-04-19T12:01:28Z</dcterms:created>
  <dcterms:modified xsi:type="dcterms:W3CDTF">2023-11-06T08:08:56Z</dcterms:modified>
</cp:coreProperties>
</file>