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PRIMER TRIMESTRE\"/>
    </mc:Choice>
  </mc:AlternateContent>
  <bookViews>
    <workbookView xWindow="0" yWindow="30" windowWidth="7485" windowHeight="4140"/>
  </bookViews>
  <sheets>
    <sheet name="Ejecución ingresos 31 marzo 23" sheetId="1" r:id="rId1"/>
  </sheets>
  <calcPr calcId="162913"/>
</workbook>
</file>

<file path=xl/calcChain.xml><?xml version="1.0" encoding="utf-8"?>
<calcChain xmlns="http://schemas.openxmlformats.org/spreadsheetml/2006/main">
  <c r="M76" i="1" l="1"/>
  <c r="M77" i="1"/>
  <c r="M78" i="1"/>
  <c r="M79" i="1"/>
  <c r="K76" i="1"/>
  <c r="K77" i="1"/>
  <c r="K78" i="1"/>
  <c r="K79" i="1"/>
  <c r="M60" i="1"/>
  <c r="M61" i="1"/>
  <c r="M62" i="1"/>
  <c r="M63" i="1"/>
  <c r="M64" i="1"/>
  <c r="M65" i="1"/>
  <c r="M66" i="1"/>
  <c r="M67" i="1"/>
  <c r="M68" i="1"/>
  <c r="M69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C70" i="1" l="1"/>
  <c r="D70" i="1"/>
  <c r="E70" i="1"/>
  <c r="F70" i="1"/>
  <c r="C73" i="1"/>
  <c r="G73" i="1" s="1"/>
  <c r="D73" i="1"/>
  <c r="E73" i="1"/>
  <c r="F73" i="1"/>
  <c r="K75" i="1" l="1"/>
  <c r="M75" i="1"/>
  <c r="L73" i="1"/>
  <c r="J73" i="1" l="1"/>
  <c r="K73" i="1" s="1"/>
  <c r="I73" i="1"/>
  <c r="H73" i="1"/>
  <c r="M72" i="1"/>
  <c r="K72" i="1"/>
  <c r="M73" i="1" l="1"/>
  <c r="M56" i="1"/>
  <c r="M57" i="1"/>
  <c r="M58" i="1"/>
  <c r="M59" i="1"/>
  <c r="G54" i="1" l="1"/>
  <c r="G55" i="1"/>
  <c r="M52" i="1" l="1"/>
  <c r="M53" i="1"/>
  <c r="M54" i="1"/>
  <c r="M55" i="1"/>
  <c r="K52" i="1"/>
  <c r="G50" i="1"/>
  <c r="G51" i="1"/>
  <c r="G52" i="1"/>
  <c r="G53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C80" i="1"/>
  <c r="D80" i="1"/>
  <c r="D82" i="1" s="1"/>
  <c r="E80" i="1"/>
  <c r="F80" i="1"/>
  <c r="F82" i="1" s="1"/>
  <c r="G7" i="1"/>
  <c r="E82" i="1" l="1"/>
  <c r="C82" i="1"/>
  <c r="G70" i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0" i="1" l="1"/>
  <c r="L80" i="1"/>
  <c r="I80" i="1"/>
  <c r="J80" i="1"/>
  <c r="K80" i="1" s="1"/>
  <c r="H80" i="1"/>
  <c r="L70" i="1" l="1"/>
  <c r="L82" i="1" s="1"/>
  <c r="I70" i="1"/>
  <c r="I82" i="1" s="1"/>
  <c r="J70" i="1"/>
  <c r="J82" i="1" s="1"/>
  <c r="H70" i="1"/>
  <c r="H82" i="1" s="1"/>
  <c r="K70" i="1" l="1"/>
  <c r="G82" i="1"/>
  <c r="M7" i="1"/>
  <c r="M70" i="1" s="1"/>
  <c r="M82" i="1" s="1"/>
  <c r="K82" i="1" l="1"/>
  <c r="G80" i="1"/>
</calcChain>
</file>

<file path=xl/sharedStrings.xml><?xml version="1.0" encoding="utf-8"?>
<sst xmlns="http://schemas.openxmlformats.org/spreadsheetml/2006/main" count="159" uniqueCount="159">
  <si>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</si>
  <si>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</si>
  <si>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</si>
  <si>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</si>
  <si>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</si>
  <si>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</si>
  <si>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</si>
  <si>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</si>
  <si>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</si>
  <si>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</si>
  <si>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</si>
  <si>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</si>
  <si>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</si>
  <si>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</si>
  <si>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</si>
  <si>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</si>
  <si>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</si>
  <si>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</si>
  <si>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</si>
  <si>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</si>
  <si>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ESTADO DE EJECUCIÓN DE INGRESOS DE LA FUNDACIÓN MUNICIPAL DE CULTURA - 31 DE MARZO DE 2023</t>
  </si>
  <si>
    <t>344</t>
  </si>
  <si>
    <t>Entradas a museos, exposiciones, espectáculos.</t>
  </si>
  <si>
    <t>34400</t>
  </si>
  <si>
    <t>Venta de entradas LAVA</t>
  </si>
  <si>
    <t>34402</t>
  </si>
  <si>
    <t>Venta de entradas Teatro Calderón</t>
  </si>
  <si>
    <t>34403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</si>
  <si>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</si>
  <si>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</si>
  <si>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</si>
  <si>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</si>
  <si>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</si>
  <si>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</si>
  <si>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</si>
  <si>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</si>
  <si>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</si>
  <si>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</si>
  <si>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</si>
  <si>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349</t>
  </si>
  <si>
    <t>Otros precios públicos.</t>
  </si>
  <si>
    <t>34900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</si>
  <si>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</si>
  <si>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</si>
  <si>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</si>
  <si>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</si>
  <si>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</si>
  <si>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</si>
  <si>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</si>
  <si>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34904</t>
  </si>
  <si>
    <t>Talleres TEATRO CALDERON</t>
  </si>
  <si>
    <t>360</t>
  </si>
  <si>
    <t>Ventas</t>
  </si>
  <si>
    <t>36000</t>
  </si>
  <si>
    <t>Venta de publicaciones SEMINCI</t>
  </si>
  <si>
    <t>36001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</si>
  <si>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</si>
  <si>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</si>
  <si>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</si>
  <si>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</si>
  <si>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</si>
  <si>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</si>
  <si>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</si>
  <si>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</si>
  <si>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</si>
  <si>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36006</t>
  </si>
  <si>
    <t>Venta de otros bienes MUSEO CASA COLON</t>
  </si>
  <si>
    <t>36007</t>
  </si>
  <si>
    <t>Venta de publicaciones EXPOSICIONES FMC</t>
  </si>
  <si>
    <t>38900</t>
  </si>
  <si>
    <t>Otros reintegros de operaciones corrientes.</t>
  </si>
  <si>
    <t>399</t>
  </si>
  <si>
    <t>Otros ingresos diversos.</t>
  </si>
  <si>
    <t>39900</t>
  </si>
  <si>
    <t>Otros ingresos diversos FMC</t>
  </si>
  <si>
    <t>401</t>
  </si>
  <si>
    <t>De la Administración General de la Entidad Local.</t>
  </si>
  <si>
    <t>40101</t>
  </si>
  <si>
    <t>Aportación ordinaria del Ayuntamiento de Valladolid</t>
  </si>
  <si>
    <t>420</t>
  </si>
  <si>
    <t>De la Administración General del Estado.</t>
  </si>
  <si>
    <t>42090</t>
  </si>
  <si>
    <t>Subvención del Ministerio de Cultura</t>
  </si>
  <si>
    <t>450</t>
  </si>
  <si>
    <t>De la Administración General de las Comunidades Autónomas.</t>
  </si>
  <si>
    <t>45080</t>
  </si>
  <si>
    <t>Subvenciones Junta de Castilla y León</t>
  </si>
  <si>
    <t>461</t>
  </si>
  <si>
    <t>De Diputaciones, Consejos o Cabildos.</t>
  </si>
  <si>
    <t>46100</t>
  </si>
  <si>
    <t>Subvenciones de la Diputación Provincial de Valladolid</t>
  </si>
  <si>
    <t>470</t>
  </si>
  <si>
    <t>De Empresas privadas.</t>
  </si>
  <si>
    <t>47000</t>
  </si>
  <si>
    <t>Convenios de MECENAZGO de empresas privadas con la FMC</t>
  </si>
  <si>
    <t>47001</t>
  </si>
  <si>
    <t>Convenios de MECENAZGO de empresas privadas con SEMINCI</t>
  </si>
  <si>
    <t>47002</t>
  </si>
  <si>
    <t>Convenios de MECENAZGO de empresas privadas MUSEO CIENCIA</t>
  </si>
  <si>
    <t>47003</t>
  </si>
  <si>
    <t>Convenios de MECENAZGO de empresas privadas PATIO HERRERIANO</t>
  </si>
  <si>
    <t>489</t>
  </si>
  <si>
    <t>De familias e instituciones sin fines de lucro.</t>
  </si>
  <si>
    <t>48900</t>
  </si>
  <si>
    <t>Donaciones Amigos de los Museos ""otros FMC""</t>
  </si>
  <si>
    <t>48901</t>
  </si>
  <si>
    <t>Donaciones ""Amigos del Museo Patio Herreriano""</t>
  </si>
  <si>
    <t>48902</t>
  </si>
  <si>
    <t>Donaciones ""Amigos del Museo de la Ciencia""</t>
  </si>
  <si>
    <t>550</t>
  </si>
  <si>
    <t>De concesiones admtivas con contraprestación periódica</t>
  </si>
  <si>
    <t>55000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</si>
  <si>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</si>
  <si>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</si>
  <si>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</si>
  <si>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</si>
  <si>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</si>
  <si>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</t>
  </si>
  <si>
    <t>Otras concesiones y aprovechamientos.</t>
  </si>
  <si>
    <t>55900</t>
  </si>
  <si>
    <t>Alquileres y Servicios OTROS</t>
  </si>
  <si>
    <t>55901</t>
  </si>
  <si>
    <t>Alquileres y Servicios SEMINCI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</si>
  <si>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</si>
  <si>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</si>
  <si>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</si>
  <si>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</si>
  <si>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</si>
  <si>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</si>
  <si>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</si>
  <si>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</si>
  <si>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</si>
  <si>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</si>
  <si>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599</t>
  </si>
  <si>
    <t>Otros ingresos patrimoniales.</t>
  </si>
  <si>
    <t>59900</t>
  </si>
  <si>
    <t>Ingresos por Convenios de Patrocinio Publicitario FMC</t>
  </si>
  <si>
    <t>59901</t>
  </si>
  <si>
    <t>Ingresos por Convenios de Patrocinio Publicitario SEMINCI</t>
  </si>
  <si>
    <t>59902</t>
  </si>
  <si>
    <t>Ingresos por publicidad SEMINCI</t>
  </si>
  <si>
    <t>59903</t>
  </si>
  <si>
    <t>Convenios Patrocinio Publicitario MUSEO DE LA CIENCIA</t>
  </si>
  <si>
    <t>59904</t>
  </si>
  <si>
    <t>Convenios Patrocinio Publicitario TEATRO CALDERON</t>
  </si>
  <si>
    <t>59905</t>
  </si>
  <si>
    <t>Convenios Patrocinio Publicitario MUSEO PATIO HERRERIANO</t>
  </si>
  <si>
    <t>70101</t>
  </si>
  <si>
    <t>Aportación de capital del Ayuntamiento de Valladolid</t>
  </si>
  <si>
    <t>830</t>
  </si>
  <si>
    <t>Reintegros de préstamos de fuera del sector público a c/p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</si>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</sst>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49" fontId="6" fillId="0" borderId="0" xfId="3" applyNumberFormat="1" applyFont="1"/>
    <xf numFmtId="4" fontId="6" fillId="0" borderId="0" xfId="3" applyNumberFormat="1" applyFont="1"/>
    <xf numFmtId="1" fontId="6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left"/>
    </xf>
    <xf numFmtId="0" fontId="4" fillId="0" borderId="0" xfId="0" applyNumberFormat="1" applyFont="1" applyFill="1" applyBorder="1" applyAlignment="1" applyProtection="1">
      <alignment horizontal="center"/>
    </xf>
  </cellXfs>
  <cellStyles count="4">
    <cellStyle name="Buena" xfId="1"/>
    <cellStyle name="Normal" xfId="0" builtinId="0"/>
    <cellStyle name="Normal_Ejecución ingresos 31 marzo 23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7.855468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x14ac:dyDescent="0.2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2023</v>
      </c>
      <c r="K3" s="4"/>
    </row>
    <row r="4" spans="1:13" x14ac:dyDescent="0.2">
      <c r="A4" s="7" t="s">
        <v>14</v>
      </c>
      <c r="B4" s="3"/>
      <c r="C4" s="8">
        <v>45016</v>
      </c>
    </row>
    <row r="6" spans="1:13" s="3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21" t="s">
        <v>21</v>
      </c>
      <c r="B7" s="18" t="s">
        <v>22</v>
      </c>
      <c r="C7" s="19">
        <v>1660000</v>
      </c>
      <c r="D7" s="19">
        <v>0</v>
      </c>
      <c r="E7" s="19">
        <v>1660000</v>
      </c>
      <c r="F7" s="19">
        <v>0</v>
      </c>
      <c r="G7" s="12">
        <f>IF(C7=0," ",F7/C7)</f>
        <v>0</v>
      </c>
      <c r="H7" s="19">
        <v>0</v>
      </c>
      <c r="I7" s="19">
        <v>0</v>
      </c>
      <c r="J7" s="19">
        <v>0</v>
      </c>
      <c r="K7" s="12" t="str">
        <f>IF(F7=0," ",J7/F7)</f>
        <v xml:space="preserve"> </v>
      </c>
      <c r="L7" s="19">
        <v>0</v>
      </c>
      <c r="M7" s="13">
        <f>F7-E7</f>
        <v>-1660000</v>
      </c>
    </row>
    <row r="8" spans="1:13" x14ac:dyDescent="0.2">
      <c r="A8" s="21" t="s">
        <v>23</v>
      </c>
      <c r="B8" s="18" t="s">
        <v>24</v>
      </c>
      <c r="C8" s="19">
        <v>0</v>
      </c>
      <c r="D8" s="19">
        <v>0</v>
      </c>
      <c r="E8" s="19">
        <v>0</v>
      </c>
      <c r="F8" s="19">
        <v>22427.5</v>
      </c>
      <c r="G8" s="12" t="str">
        <f t="shared" ref="G8:G69" si="0">IF(C8=0," ",F8/C8)</f>
        <v xml:space="preserve"> </v>
      </c>
      <c r="H8" s="19">
        <v>22427.5</v>
      </c>
      <c r="I8" s="19">
        <v>0</v>
      </c>
      <c r="J8" s="19">
        <v>22427.5</v>
      </c>
      <c r="K8" s="12">
        <f t="shared" ref="K8:K69" si="1">IF(F8=0," ",J8/F8)</f>
        <v>1</v>
      </c>
      <c r="L8" s="19">
        <v>0</v>
      </c>
      <c r="M8" s="13">
        <f t="shared" ref="M8:M69" si="2">F8-E8</f>
        <v>22427.5</v>
      </c>
    </row>
    <row r="9" spans="1:13" x14ac:dyDescent="0.2">
      <c r="A9" s="21" t="s">
        <v>25</v>
      </c>
      <c r="B9" s="18" t="s">
        <v>26</v>
      </c>
      <c r="C9" s="19">
        <v>0</v>
      </c>
      <c r="D9" s="19">
        <v>0</v>
      </c>
      <c r="E9" s="19">
        <v>0</v>
      </c>
      <c r="F9" s="19">
        <v>211764.83</v>
      </c>
      <c r="G9" s="12" t="str">
        <f t="shared" si="0"/>
        <v xml:space="preserve"> </v>
      </c>
      <c r="H9" s="19">
        <v>211372.43</v>
      </c>
      <c r="I9" s="19">
        <v>0</v>
      </c>
      <c r="J9" s="19">
        <v>211372.43</v>
      </c>
      <c r="K9" s="12">
        <f t="shared" si="1"/>
        <v>0.99814700108606325</v>
      </c>
      <c r="L9" s="19">
        <v>392.4</v>
      </c>
      <c r="M9" s="13">
        <f t="shared" si="2"/>
        <v>211764.83</v>
      </c>
    </row>
    <row r="10" spans="1:13" x14ac:dyDescent="0.2">
      <c r="A10" s="21" t="s">
        <v>27</v>
      </c>
      <c r="B10" s="18" t="s">
        <v>28</v>
      </c>
      <c r="C10" s="19">
        <v>0</v>
      </c>
      <c r="D10" s="19">
        <v>0</v>
      </c>
      <c r="E10" s="19">
        <v>0</v>
      </c>
      <c r="F10" s="19">
        <v>0</v>
      </c>
      <c r="G10" s="12" t="str">
        <f t="shared" si="0"/>
        <v xml:space="preserve"> </v>
      </c>
      <c r="H10" s="19">
        <v>0</v>
      </c>
      <c r="I10" s="19">
        <v>0</v>
      </c>
      <c r="J10" s="19">
        <v>0</v>
      </c>
      <c r="K10" s="12" t="str">
        <f t="shared" si="1"/>
        <v xml:space="preserve"> </v>
      </c>
      <c r="L10" s="19">
        <v>0</v>
      </c>
      <c r="M10" s="13">
        <f t="shared" si="2"/>
        <v>0</v>
      </c>
    </row>
    <row r="11" spans="1:13" x14ac:dyDescent="0.2">
      <c r="A11" s="21" t="s">
        <v>29</v>
      </c>
      <c r="B11" s="18" t="s">
        <v>30</v>
      </c>
      <c r="C11" s="19">
        <v>0</v>
      </c>
      <c r="D11" s="19">
        <v>0</v>
      </c>
      <c r="E11" s="19">
        <v>0</v>
      </c>
      <c r="F11" s="19">
        <v>18731.43</v>
      </c>
      <c r="G11" s="12" t="str">
        <f t="shared" si="0"/>
        <v xml:space="preserve"> </v>
      </c>
      <c r="H11" s="19">
        <v>16374.4</v>
      </c>
      <c r="I11" s="19">
        <v>0</v>
      </c>
      <c r="J11" s="19">
        <v>16374.4</v>
      </c>
      <c r="K11" s="12">
        <f t="shared" si="1"/>
        <v>0.87416710843752987</v>
      </c>
      <c r="L11" s="19">
        <v>2357.0300000000002</v>
      </c>
      <c r="M11" s="13">
        <f t="shared" si="2"/>
        <v>18731.43</v>
      </c>
    </row>
    <row r="12" spans="1:13" x14ac:dyDescent="0.2">
      <c r="A12" s="21" t="s">
        <v>31</v>
      </c>
      <c r="B12" s="18" t="s">
        <v>32</v>
      </c>
      <c r="C12" s="19">
        <v>0</v>
      </c>
      <c r="D12" s="19">
        <v>0</v>
      </c>
      <c r="E12" s="19">
        <v>0</v>
      </c>
      <c r="F12" s="19">
        <v>13023</v>
      </c>
      <c r="G12" s="12" t="str">
        <f t="shared" si="0"/>
        <v xml:space="preserve"> </v>
      </c>
      <c r="H12" s="19">
        <v>12366</v>
      </c>
      <c r="I12" s="19">
        <v>0</v>
      </c>
      <c r="J12" s="19">
        <v>12366</v>
      </c>
      <c r="K12" s="12">
        <f t="shared" si="1"/>
        <v>0.94955079474775395</v>
      </c>
      <c r="L12" s="19">
        <v>657</v>
      </c>
      <c r="M12" s="13">
        <f t="shared" si="2"/>
        <v>13023</v>
      </c>
    </row>
    <row r="13" spans="1:13" x14ac:dyDescent="0.2">
      <c r="A13" s="21" t="s">
        <v>33</v>
      </c>
      <c r="B13" s="18" t="s">
        <v>34</v>
      </c>
      <c r="C13" s="19">
        <v>0</v>
      </c>
      <c r="D13" s="19">
        <v>0</v>
      </c>
      <c r="E13" s="19">
        <v>0</v>
      </c>
      <c r="F13" s="19">
        <v>0</v>
      </c>
      <c r="G13" s="12" t="str">
        <f t="shared" si="0"/>
        <v xml:space="preserve"> </v>
      </c>
      <c r="H13" s="19">
        <v>0</v>
      </c>
      <c r="I13" s="19">
        <v>0</v>
      </c>
      <c r="J13" s="19">
        <v>0</v>
      </c>
      <c r="K13" s="12" t="str">
        <f t="shared" si="1"/>
        <v xml:space="preserve"> </v>
      </c>
      <c r="L13" s="19">
        <v>0</v>
      </c>
      <c r="M13" s="13">
        <f t="shared" si="2"/>
        <v>0</v>
      </c>
    </row>
    <row r="14" spans="1:13" x14ac:dyDescent="0.2">
      <c r="A14" s="21" t="s">
        <v>35</v>
      </c>
      <c r="B14" s="18" t="s">
        <v>36</v>
      </c>
      <c r="C14" s="19">
        <v>0</v>
      </c>
      <c r="D14" s="19">
        <v>0</v>
      </c>
      <c r="E14" s="19">
        <v>0</v>
      </c>
      <c r="F14" s="19">
        <v>1775</v>
      </c>
      <c r="G14" s="12" t="str">
        <f t="shared" si="0"/>
        <v xml:space="preserve"> </v>
      </c>
      <c r="H14" s="19">
        <v>1775</v>
      </c>
      <c r="I14" s="19">
        <v>0</v>
      </c>
      <c r="J14" s="19">
        <v>1775</v>
      </c>
      <c r="K14" s="12">
        <f t="shared" si="1"/>
        <v>1</v>
      </c>
      <c r="L14" s="19">
        <v>0</v>
      </c>
      <c r="M14" s="13">
        <f t="shared" si="2"/>
        <v>1775</v>
      </c>
    </row>
    <row r="15" spans="1:13" x14ac:dyDescent="0.2">
      <c r="A15" s="21" t="s">
        <v>37</v>
      </c>
      <c r="B15" s="18" t="s">
        <v>38</v>
      </c>
      <c r="C15" s="19">
        <v>0</v>
      </c>
      <c r="D15" s="19">
        <v>0</v>
      </c>
      <c r="E15" s="19">
        <v>0</v>
      </c>
      <c r="F15" s="19">
        <v>550</v>
      </c>
      <c r="G15" s="12" t="str">
        <f t="shared" si="0"/>
        <v xml:space="preserve"> </v>
      </c>
      <c r="H15" s="19">
        <v>550</v>
      </c>
      <c r="I15" s="19">
        <v>0</v>
      </c>
      <c r="J15" s="19">
        <v>550</v>
      </c>
      <c r="K15" s="12">
        <f t="shared" si="1"/>
        <v>1</v>
      </c>
      <c r="L15" s="19">
        <v>0</v>
      </c>
      <c r="M15" s="13">
        <f t="shared" si="2"/>
        <v>550</v>
      </c>
    </row>
    <row r="16" spans="1:13" x14ac:dyDescent="0.2">
      <c r="A16" s="21" t="s">
        <v>39</v>
      </c>
      <c r="B16" s="18" t="s">
        <v>40</v>
      </c>
      <c r="C16" s="19">
        <v>28000</v>
      </c>
      <c r="D16" s="19">
        <v>0</v>
      </c>
      <c r="E16" s="19">
        <v>28000</v>
      </c>
      <c r="F16" s="19">
        <v>0</v>
      </c>
      <c r="G16" s="12">
        <f t="shared" si="0"/>
        <v>0</v>
      </c>
      <c r="H16" s="19">
        <v>0</v>
      </c>
      <c r="I16" s="19">
        <v>0</v>
      </c>
      <c r="J16" s="19">
        <v>0</v>
      </c>
      <c r="K16" s="12" t="str">
        <f t="shared" si="1"/>
        <v xml:space="preserve"> </v>
      </c>
      <c r="L16" s="19">
        <v>0</v>
      </c>
      <c r="M16" s="13">
        <f t="shared" si="2"/>
        <v>-28000</v>
      </c>
    </row>
    <row r="17" spans="1:13" x14ac:dyDescent="0.2">
      <c r="A17" s="21" t="s">
        <v>41</v>
      </c>
      <c r="B17" s="18" t="s">
        <v>42</v>
      </c>
      <c r="C17" s="19">
        <v>0</v>
      </c>
      <c r="D17" s="19">
        <v>0</v>
      </c>
      <c r="E17" s="19">
        <v>0</v>
      </c>
      <c r="F17" s="19">
        <v>0</v>
      </c>
      <c r="G17" s="12" t="str">
        <f t="shared" si="0"/>
        <v xml:space="preserve"> </v>
      </c>
      <c r="H17" s="19">
        <v>0</v>
      </c>
      <c r="I17" s="19">
        <v>0</v>
      </c>
      <c r="J17" s="19">
        <v>0</v>
      </c>
      <c r="K17" s="12" t="str">
        <f t="shared" si="1"/>
        <v xml:space="preserve"> </v>
      </c>
      <c r="L17" s="19">
        <v>0</v>
      </c>
      <c r="M17" s="13">
        <f t="shared" si="2"/>
        <v>0</v>
      </c>
    </row>
    <row r="18" spans="1:13" x14ac:dyDescent="0.2">
      <c r="A18" s="21" t="s">
        <v>43</v>
      </c>
      <c r="B18" s="18" t="s">
        <v>44</v>
      </c>
      <c r="C18" s="19">
        <v>0</v>
      </c>
      <c r="D18" s="19">
        <v>0</v>
      </c>
      <c r="E18" s="19">
        <v>0</v>
      </c>
      <c r="F18" s="19">
        <v>0</v>
      </c>
      <c r="G18" s="12" t="str">
        <f t="shared" si="0"/>
        <v xml:space="preserve"> </v>
      </c>
      <c r="H18" s="19">
        <v>0</v>
      </c>
      <c r="I18" s="19">
        <v>0</v>
      </c>
      <c r="J18" s="19">
        <v>0</v>
      </c>
      <c r="K18" s="12" t="str">
        <f t="shared" si="1"/>
        <v xml:space="preserve"> </v>
      </c>
      <c r="L18" s="19">
        <v>0</v>
      </c>
      <c r="M18" s="13">
        <f t="shared" si="2"/>
        <v>0</v>
      </c>
    </row>
    <row r="19" spans="1:13" x14ac:dyDescent="0.2">
      <c r="A19" s="21" t="s">
        <v>45</v>
      </c>
      <c r="B19" s="18" t="s">
        <v>46</v>
      </c>
      <c r="C19" s="19">
        <v>0</v>
      </c>
      <c r="D19" s="19">
        <v>0</v>
      </c>
      <c r="E19" s="19">
        <v>0</v>
      </c>
      <c r="F19" s="19">
        <v>1793.4</v>
      </c>
      <c r="G19" s="12" t="str">
        <f t="shared" si="0"/>
        <v xml:space="preserve"> </v>
      </c>
      <c r="H19" s="19">
        <v>1069.43</v>
      </c>
      <c r="I19" s="19">
        <v>0</v>
      </c>
      <c r="J19" s="19">
        <v>1069.43</v>
      </c>
      <c r="K19" s="12">
        <f t="shared" si="1"/>
        <v>0.59631426341028215</v>
      </c>
      <c r="L19" s="19">
        <v>723.97</v>
      </c>
      <c r="M19" s="13">
        <f t="shared" si="2"/>
        <v>1793.4</v>
      </c>
    </row>
    <row r="20" spans="1:13" x14ac:dyDescent="0.2">
      <c r="A20" s="21" t="s">
        <v>47</v>
      </c>
      <c r="B20" s="18" t="s">
        <v>48</v>
      </c>
      <c r="C20" s="19">
        <v>0</v>
      </c>
      <c r="D20" s="19">
        <v>0</v>
      </c>
      <c r="E20" s="19">
        <v>0</v>
      </c>
      <c r="F20" s="19">
        <v>3140.52</v>
      </c>
      <c r="G20" s="12" t="str">
        <f t="shared" si="0"/>
        <v xml:space="preserve"> </v>
      </c>
      <c r="H20" s="19">
        <v>3046.31</v>
      </c>
      <c r="I20" s="19">
        <v>0</v>
      </c>
      <c r="J20" s="19">
        <v>3046.31</v>
      </c>
      <c r="K20" s="12">
        <f t="shared" si="1"/>
        <v>0.97000178314419272</v>
      </c>
      <c r="L20" s="19">
        <v>94.21</v>
      </c>
      <c r="M20" s="13">
        <f t="shared" si="2"/>
        <v>3140.52</v>
      </c>
    </row>
    <row r="21" spans="1:13" x14ac:dyDescent="0.2">
      <c r="A21" s="21" t="s">
        <v>49</v>
      </c>
      <c r="B21" s="18" t="s">
        <v>50</v>
      </c>
      <c r="C21" s="19">
        <v>0</v>
      </c>
      <c r="D21" s="19">
        <v>0</v>
      </c>
      <c r="E21" s="19">
        <v>0</v>
      </c>
      <c r="F21" s="19">
        <v>0</v>
      </c>
      <c r="G21" s="12" t="str">
        <f t="shared" si="0"/>
        <v xml:space="preserve"> </v>
      </c>
      <c r="H21" s="19">
        <v>0</v>
      </c>
      <c r="I21" s="19">
        <v>0</v>
      </c>
      <c r="J21" s="19">
        <v>0</v>
      </c>
      <c r="K21" s="12" t="str">
        <f t="shared" si="1"/>
        <v xml:space="preserve"> </v>
      </c>
      <c r="L21" s="19">
        <v>0</v>
      </c>
      <c r="M21" s="13">
        <f t="shared" si="2"/>
        <v>0</v>
      </c>
    </row>
    <row r="22" spans="1:13" x14ac:dyDescent="0.2">
      <c r="A22" s="21" t="s">
        <v>51</v>
      </c>
      <c r="B22" s="18" t="s">
        <v>52</v>
      </c>
      <c r="C22" s="19">
        <v>40000</v>
      </c>
      <c r="D22" s="19">
        <v>0</v>
      </c>
      <c r="E22" s="19">
        <v>40000</v>
      </c>
      <c r="F22" s="19">
        <v>0</v>
      </c>
      <c r="G22" s="12">
        <f t="shared" si="0"/>
        <v>0</v>
      </c>
      <c r="H22" s="19">
        <v>0</v>
      </c>
      <c r="I22" s="19">
        <v>0</v>
      </c>
      <c r="J22" s="19">
        <v>0</v>
      </c>
      <c r="K22" s="12" t="str">
        <f t="shared" si="1"/>
        <v xml:space="preserve"> </v>
      </c>
      <c r="L22" s="19">
        <v>0</v>
      </c>
      <c r="M22" s="13">
        <f t="shared" si="2"/>
        <v>-40000</v>
      </c>
    </row>
    <row r="23" spans="1:13" x14ac:dyDescent="0.2">
      <c r="A23" s="21" t="s">
        <v>53</v>
      </c>
      <c r="B23" s="18" t="s">
        <v>54</v>
      </c>
      <c r="C23" s="19">
        <v>0</v>
      </c>
      <c r="D23" s="19">
        <v>0</v>
      </c>
      <c r="E23" s="19">
        <v>0</v>
      </c>
      <c r="F23" s="19">
        <v>29.81</v>
      </c>
      <c r="G23" s="12" t="str">
        <f t="shared" si="0"/>
        <v xml:space="preserve"> </v>
      </c>
      <c r="H23" s="19">
        <v>29.81</v>
      </c>
      <c r="I23" s="19">
        <v>0</v>
      </c>
      <c r="J23" s="19">
        <v>29.81</v>
      </c>
      <c r="K23" s="12">
        <f t="shared" si="1"/>
        <v>1</v>
      </c>
      <c r="L23" s="19">
        <v>0</v>
      </c>
      <c r="M23" s="13">
        <f t="shared" si="2"/>
        <v>29.81</v>
      </c>
    </row>
    <row r="24" spans="1:13" x14ac:dyDescent="0.2">
      <c r="A24" s="21" t="s">
        <v>55</v>
      </c>
      <c r="B24" s="18" t="s">
        <v>56</v>
      </c>
      <c r="C24" s="19">
        <v>0</v>
      </c>
      <c r="D24" s="19">
        <v>0</v>
      </c>
      <c r="E24" s="19">
        <v>0</v>
      </c>
      <c r="F24" s="19">
        <v>0</v>
      </c>
      <c r="G24" s="12" t="str">
        <f t="shared" si="0"/>
        <v xml:space="preserve"> </v>
      </c>
      <c r="H24" s="19">
        <v>0</v>
      </c>
      <c r="I24" s="19">
        <v>0</v>
      </c>
      <c r="J24" s="19">
        <v>0</v>
      </c>
      <c r="K24" s="12" t="str">
        <f t="shared" si="1"/>
        <v xml:space="preserve"> </v>
      </c>
      <c r="L24" s="19">
        <v>0</v>
      </c>
      <c r="M24" s="13">
        <f t="shared" si="2"/>
        <v>0</v>
      </c>
    </row>
    <row r="25" spans="1:13" x14ac:dyDescent="0.2">
      <c r="A25" s="21" t="s">
        <v>57</v>
      </c>
      <c r="B25" s="18" t="s">
        <v>58</v>
      </c>
      <c r="C25" s="19">
        <v>0</v>
      </c>
      <c r="D25" s="19">
        <v>0</v>
      </c>
      <c r="E25" s="19">
        <v>0</v>
      </c>
      <c r="F25" s="19">
        <v>0</v>
      </c>
      <c r="G25" s="12" t="str">
        <f t="shared" si="0"/>
        <v xml:space="preserve"> </v>
      </c>
      <c r="H25" s="19">
        <v>0</v>
      </c>
      <c r="I25" s="19">
        <v>0</v>
      </c>
      <c r="J25" s="19">
        <v>0</v>
      </c>
      <c r="K25" s="12" t="str">
        <f t="shared" si="1"/>
        <v xml:space="preserve"> </v>
      </c>
      <c r="L25" s="19">
        <v>0</v>
      </c>
      <c r="M25" s="13">
        <f t="shared" si="2"/>
        <v>0</v>
      </c>
    </row>
    <row r="26" spans="1:13" x14ac:dyDescent="0.2">
      <c r="A26" s="21" t="s">
        <v>59</v>
      </c>
      <c r="B26" s="18" t="s">
        <v>60</v>
      </c>
      <c r="C26" s="19">
        <v>0</v>
      </c>
      <c r="D26" s="19">
        <v>0</v>
      </c>
      <c r="E26" s="19">
        <v>0</v>
      </c>
      <c r="F26" s="19">
        <v>0</v>
      </c>
      <c r="G26" s="12" t="str">
        <f t="shared" si="0"/>
        <v xml:space="preserve"> </v>
      </c>
      <c r="H26" s="19">
        <v>0</v>
      </c>
      <c r="I26" s="19">
        <v>0</v>
      </c>
      <c r="J26" s="19">
        <v>0</v>
      </c>
      <c r="K26" s="12" t="str">
        <f t="shared" si="1"/>
        <v xml:space="preserve"> </v>
      </c>
      <c r="L26" s="19">
        <v>0</v>
      </c>
      <c r="M26" s="13">
        <f t="shared" si="2"/>
        <v>0</v>
      </c>
    </row>
    <row r="27" spans="1:13" x14ac:dyDescent="0.2">
      <c r="A27" s="21" t="s">
        <v>61</v>
      </c>
      <c r="B27" s="18" t="s">
        <v>62</v>
      </c>
      <c r="C27" s="19">
        <v>0</v>
      </c>
      <c r="D27" s="19">
        <v>0</v>
      </c>
      <c r="E27" s="19">
        <v>0</v>
      </c>
      <c r="F27" s="19">
        <v>2372.2600000000002</v>
      </c>
      <c r="G27" s="12" t="str">
        <f t="shared" si="0"/>
        <v xml:space="preserve"> </v>
      </c>
      <c r="H27" s="19">
        <v>1891.49</v>
      </c>
      <c r="I27" s="19">
        <v>0</v>
      </c>
      <c r="J27" s="19">
        <v>1891.49</v>
      </c>
      <c r="K27" s="12">
        <f t="shared" si="1"/>
        <v>0.79733671688600738</v>
      </c>
      <c r="L27" s="19">
        <v>480.77</v>
      </c>
      <c r="M27" s="13">
        <f t="shared" si="2"/>
        <v>2372.2600000000002</v>
      </c>
    </row>
    <row r="28" spans="1:13" x14ac:dyDescent="0.2">
      <c r="A28" s="21" t="s">
        <v>63</v>
      </c>
      <c r="B28" s="18" t="s">
        <v>64</v>
      </c>
      <c r="C28" s="19">
        <v>0</v>
      </c>
      <c r="D28" s="19">
        <v>0</v>
      </c>
      <c r="E28" s="19">
        <v>0</v>
      </c>
      <c r="F28" s="19">
        <v>320.60000000000002</v>
      </c>
      <c r="G28" s="12" t="str">
        <f t="shared" si="0"/>
        <v xml:space="preserve"> </v>
      </c>
      <c r="H28" s="19">
        <v>320.60000000000002</v>
      </c>
      <c r="I28" s="19">
        <v>0</v>
      </c>
      <c r="J28" s="19">
        <v>320.60000000000002</v>
      </c>
      <c r="K28" s="12">
        <f t="shared" si="1"/>
        <v>1</v>
      </c>
      <c r="L28" s="19">
        <v>0</v>
      </c>
      <c r="M28" s="13">
        <f t="shared" si="2"/>
        <v>320.60000000000002</v>
      </c>
    </row>
    <row r="29" spans="1:13" x14ac:dyDescent="0.2">
      <c r="A29" s="21" t="s">
        <v>65</v>
      </c>
      <c r="B29" s="18" t="s">
        <v>66</v>
      </c>
      <c r="C29" s="19">
        <v>0</v>
      </c>
      <c r="D29" s="19">
        <v>0</v>
      </c>
      <c r="E29" s="19">
        <v>0</v>
      </c>
      <c r="F29" s="19">
        <v>0</v>
      </c>
      <c r="G29" s="12" t="str">
        <f t="shared" si="0"/>
        <v xml:space="preserve"> </v>
      </c>
      <c r="H29" s="19">
        <v>0</v>
      </c>
      <c r="I29" s="19">
        <v>0</v>
      </c>
      <c r="J29" s="19">
        <v>0</v>
      </c>
      <c r="K29" s="12" t="str">
        <f t="shared" si="1"/>
        <v xml:space="preserve"> </v>
      </c>
      <c r="L29" s="19">
        <v>0</v>
      </c>
      <c r="M29" s="13">
        <f t="shared" si="2"/>
        <v>0</v>
      </c>
    </row>
    <row r="30" spans="1:13" x14ac:dyDescent="0.2">
      <c r="A30" s="21" t="s">
        <v>67</v>
      </c>
      <c r="B30" s="18" t="s">
        <v>68</v>
      </c>
      <c r="C30" s="19">
        <v>0</v>
      </c>
      <c r="D30" s="19">
        <v>0</v>
      </c>
      <c r="E30" s="19">
        <v>0</v>
      </c>
      <c r="F30" s="19">
        <v>19.23</v>
      </c>
      <c r="G30" s="12" t="str">
        <f t="shared" si="0"/>
        <v xml:space="preserve"> </v>
      </c>
      <c r="H30" s="19">
        <v>0</v>
      </c>
      <c r="I30" s="19">
        <v>0</v>
      </c>
      <c r="J30" s="19">
        <v>0</v>
      </c>
      <c r="K30" s="12">
        <f t="shared" si="1"/>
        <v>0</v>
      </c>
      <c r="L30" s="19">
        <v>19.23</v>
      </c>
      <c r="M30" s="13">
        <f t="shared" si="2"/>
        <v>19.23</v>
      </c>
    </row>
    <row r="31" spans="1:13" x14ac:dyDescent="0.2">
      <c r="A31" s="21" t="s">
        <v>69</v>
      </c>
      <c r="B31" s="18" t="s">
        <v>70</v>
      </c>
      <c r="C31" s="19">
        <v>0</v>
      </c>
      <c r="D31" s="19">
        <v>0</v>
      </c>
      <c r="E31" s="19">
        <v>0</v>
      </c>
      <c r="F31" s="19">
        <v>11602.93</v>
      </c>
      <c r="G31" s="12" t="str">
        <f t="shared" si="0"/>
        <v xml:space="preserve"> </v>
      </c>
      <c r="H31" s="19">
        <v>11602.93</v>
      </c>
      <c r="I31" s="19">
        <v>0</v>
      </c>
      <c r="J31" s="19">
        <v>11602.93</v>
      </c>
      <c r="K31" s="12">
        <f t="shared" si="1"/>
        <v>1</v>
      </c>
      <c r="L31" s="19">
        <v>0</v>
      </c>
      <c r="M31" s="13">
        <f t="shared" si="2"/>
        <v>11602.93</v>
      </c>
    </row>
    <row r="32" spans="1:13" x14ac:dyDescent="0.2">
      <c r="A32" s="21" t="s">
        <v>71</v>
      </c>
      <c r="B32" s="18" t="s">
        <v>72</v>
      </c>
      <c r="C32" s="19">
        <v>70000</v>
      </c>
      <c r="D32" s="19">
        <v>0</v>
      </c>
      <c r="E32" s="19">
        <v>70000</v>
      </c>
      <c r="F32" s="19">
        <v>0</v>
      </c>
      <c r="G32" s="12">
        <f t="shared" si="0"/>
        <v>0</v>
      </c>
      <c r="H32" s="19">
        <v>0</v>
      </c>
      <c r="I32" s="19">
        <v>0</v>
      </c>
      <c r="J32" s="19">
        <v>0</v>
      </c>
      <c r="K32" s="12" t="str">
        <f t="shared" si="1"/>
        <v xml:space="preserve"> </v>
      </c>
      <c r="L32" s="19">
        <v>0</v>
      </c>
      <c r="M32" s="13">
        <f t="shared" si="2"/>
        <v>-70000</v>
      </c>
    </row>
    <row r="33" spans="1:13" x14ac:dyDescent="0.2">
      <c r="A33" s="21" t="s">
        <v>73</v>
      </c>
      <c r="B33" s="18" t="s">
        <v>74</v>
      </c>
      <c r="C33" s="19">
        <v>0</v>
      </c>
      <c r="D33" s="19">
        <v>0</v>
      </c>
      <c r="E33" s="19">
        <v>0</v>
      </c>
      <c r="F33" s="19">
        <v>0</v>
      </c>
      <c r="G33" s="12" t="str">
        <f t="shared" si="0"/>
        <v xml:space="preserve"> </v>
      </c>
      <c r="H33" s="19">
        <v>0</v>
      </c>
      <c r="I33" s="19">
        <v>0</v>
      </c>
      <c r="J33" s="19">
        <v>0</v>
      </c>
      <c r="K33" s="12" t="str">
        <f t="shared" si="1"/>
        <v xml:space="preserve"> </v>
      </c>
      <c r="L33" s="19">
        <v>0</v>
      </c>
      <c r="M33" s="13">
        <f t="shared" si="2"/>
        <v>0</v>
      </c>
    </row>
    <row r="34" spans="1:13" x14ac:dyDescent="0.2">
      <c r="A34" s="21" t="s">
        <v>75</v>
      </c>
      <c r="B34" s="18" t="s">
        <v>76</v>
      </c>
      <c r="C34" s="19">
        <v>14305618</v>
      </c>
      <c r="D34" s="19">
        <v>0</v>
      </c>
      <c r="E34" s="19">
        <v>14305618</v>
      </c>
      <c r="F34" s="19">
        <v>0</v>
      </c>
      <c r="G34" s="12">
        <f t="shared" si="0"/>
        <v>0</v>
      </c>
      <c r="H34" s="19">
        <v>0</v>
      </c>
      <c r="I34" s="19">
        <v>0</v>
      </c>
      <c r="J34" s="19">
        <v>0</v>
      </c>
      <c r="K34" s="12" t="str">
        <f t="shared" si="1"/>
        <v xml:space="preserve"> </v>
      </c>
      <c r="L34" s="19">
        <v>0</v>
      </c>
      <c r="M34" s="13">
        <f t="shared" si="2"/>
        <v>-14305618</v>
      </c>
    </row>
    <row r="35" spans="1:13" x14ac:dyDescent="0.2">
      <c r="A35" s="21" t="s">
        <v>77</v>
      </c>
      <c r="B35" s="18" t="s">
        <v>78</v>
      </c>
      <c r="C35" s="19">
        <v>0</v>
      </c>
      <c r="D35" s="19">
        <v>0</v>
      </c>
      <c r="E35" s="19">
        <v>0</v>
      </c>
      <c r="F35" s="19">
        <v>0</v>
      </c>
      <c r="G35" s="12" t="str">
        <f t="shared" si="0"/>
        <v xml:space="preserve"> </v>
      </c>
      <c r="H35" s="19">
        <v>0</v>
      </c>
      <c r="I35" s="19">
        <v>0</v>
      </c>
      <c r="J35" s="19">
        <v>0</v>
      </c>
      <c r="K35" s="12" t="str">
        <f t="shared" si="1"/>
        <v xml:space="preserve"> </v>
      </c>
      <c r="L35" s="19">
        <v>0</v>
      </c>
      <c r="M35" s="13">
        <f t="shared" si="2"/>
        <v>0</v>
      </c>
    </row>
    <row r="36" spans="1:13" x14ac:dyDescent="0.2">
      <c r="A36" s="21" t="s">
        <v>79</v>
      </c>
      <c r="B36" s="18" t="s">
        <v>80</v>
      </c>
      <c r="C36" s="19">
        <v>250000</v>
      </c>
      <c r="D36" s="19">
        <v>0</v>
      </c>
      <c r="E36" s="19">
        <v>250000</v>
      </c>
      <c r="F36" s="19">
        <v>0</v>
      </c>
      <c r="G36" s="12">
        <f t="shared" si="0"/>
        <v>0</v>
      </c>
      <c r="H36" s="19">
        <v>0</v>
      </c>
      <c r="I36" s="19">
        <v>0</v>
      </c>
      <c r="J36" s="19">
        <v>0</v>
      </c>
      <c r="K36" s="12" t="str">
        <f t="shared" si="1"/>
        <v xml:space="preserve"> </v>
      </c>
      <c r="L36" s="19">
        <v>0</v>
      </c>
      <c r="M36" s="13">
        <f t="shared" si="2"/>
        <v>-250000</v>
      </c>
    </row>
    <row r="37" spans="1:13" x14ac:dyDescent="0.2">
      <c r="A37" s="21" t="s">
        <v>81</v>
      </c>
      <c r="B37" s="18" t="s">
        <v>82</v>
      </c>
      <c r="C37" s="19">
        <v>0</v>
      </c>
      <c r="D37" s="19">
        <v>0</v>
      </c>
      <c r="E37" s="19">
        <v>0</v>
      </c>
      <c r="F37" s="19">
        <v>0</v>
      </c>
      <c r="G37" s="12" t="str">
        <f t="shared" si="0"/>
        <v xml:space="preserve"> </v>
      </c>
      <c r="H37" s="19">
        <v>0</v>
      </c>
      <c r="I37" s="19">
        <v>0</v>
      </c>
      <c r="J37" s="19">
        <v>0</v>
      </c>
      <c r="K37" s="12" t="str">
        <f t="shared" si="1"/>
        <v xml:space="preserve"> </v>
      </c>
      <c r="L37" s="19">
        <v>0</v>
      </c>
      <c r="M37" s="13">
        <f t="shared" si="2"/>
        <v>0</v>
      </c>
    </row>
    <row r="38" spans="1:13" x14ac:dyDescent="0.2">
      <c r="A38" s="21" t="s">
        <v>83</v>
      </c>
      <c r="B38" s="18" t="s">
        <v>84</v>
      </c>
      <c r="C38" s="19">
        <v>350000</v>
      </c>
      <c r="D38" s="19">
        <v>0</v>
      </c>
      <c r="E38" s="19">
        <v>350000</v>
      </c>
      <c r="F38" s="19">
        <v>0</v>
      </c>
      <c r="G38" s="12">
        <f t="shared" si="0"/>
        <v>0</v>
      </c>
      <c r="H38" s="19">
        <v>0</v>
      </c>
      <c r="I38" s="19">
        <v>0</v>
      </c>
      <c r="J38" s="19">
        <v>0</v>
      </c>
      <c r="K38" s="12" t="str">
        <f t="shared" si="1"/>
        <v xml:space="preserve"> </v>
      </c>
      <c r="L38" s="19">
        <v>0</v>
      </c>
      <c r="M38" s="13">
        <f t="shared" si="2"/>
        <v>-350000</v>
      </c>
    </row>
    <row r="39" spans="1:13" x14ac:dyDescent="0.2">
      <c r="A39" s="21" t="s">
        <v>85</v>
      </c>
      <c r="B39" s="18" t="s">
        <v>86</v>
      </c>
      <c r="C39" s="19">
        <v>0</v>
      </c>
      <c r="D39" s="19">
        <v>0</v>
      </c>
      <c r="E39" s="19">
        <v>0</v>
      </c>
      <c r="F39" s="19">
        <v>0</v>
      </c>
      <c r="G39" s="12" t="str">
        <f t="shared" si="0"/>
        <v xml:space="preserve"> </v>
      </c>
      <c r="H39" s="19">
        <v>0</v>
      </c>
      <c r="I39" s="19">
        <v>0</v>
      </c>
      <c r="J39" s="19">
        <v>0</v>
      </c>
      <c r="K39" s="12" t="str">
        <f t="shared" si="1"/>
        <v xml:space="preserve"> </v>
      </c>
      <c r="L39" s="19">
        <v>0</v>
      </c>
      <c r="M39" s="13">
        <f t="shared" si="2"/>
        <v>0</v>
      </c>
    </row>
    <row r="40" spans="1:13" x14ac:dyDescent="0.2">
      <c r="A40" s="21" t="s">
        <v>87</v>
      </c>
      <c r="B40" s="18" t="s">
        <v>88</v>
      </c>
      <c r="C40" s="19">
        <v>68000</v>
      </c>
      <c r="D40" s="19">
        <v>0</v>
      </c>
      <c r="E40" s="19">
        <v>68000</v>
      </c>
      <c r="F40" s="19">
        <v>0</v>
      </c>
      <c r="G40" s="12">
        <f t="shared" si="0"/>
        <v>0</v>
      </c>
      <c r="H40" s="19">
        <v>0</v>
      </c>
      <c r="I40" s="19">
        <v>0</v>
      </c>
      <c r="J40" s="19">
        <v>0</v>
      </c>
      <c r="K40" s="12" t="str">
        <f t="shared" si="1"/>
        <v xml:space="preserve"> </v>
      </c>
      <c r="L40" s="19">
        <v>0</v>
      </c>
      <c r="M40" s="13">
        <f t="shared" si="2"/>
        <v>-68000</v>
      </c>
    </row>
    <row r="41" spans="1:13" x14ac:dyDescent="0.2">
      <c r="A41" s="21" t="s">
        <v>89</v>
      </c>
      <c r="B41" s="18" t="s">
        <v>90</v>
      </c>
      <c r="C41" s="19">
        <v>0</v>
      </c>
      <c r="D41" s="19">
        <v>0</v>
      </c>
      <c r="E41" s="19">
        <v>0</v>
      </c>
      <c r="F41" s="19">
        <v>0</v>
      </c>
      <c r="G41" s="12" t="str">
        <f t="shared" si="0"/>
        <v xml:space="preserve"> </v>
      </c>
      <c r="H41" s="19">
        <v>0</v>
      </c>
      <c r="I41" s="19">
        <v>0</v>
      </c>
      <c r="J41" s="19">
        <v>0</v>
      </c>
      <c r="K41" s="12" t="str">
        <f t="shared" si="1"/>
        <v xml:space="preserve"> </v>
      </c>
      <c r="L41" s="19">
        <v>0</v>
      </c>
      <c r="M41" s="13">
        <f t="shared" si="2"/>
        <v>0</v>
      </c>
    </row>
    <row r="42" spans="1:13" x14ac:dyDescent="0.2">
      <c r="A42" s="21" t="s">
        <v>91</v>
      </c>
      <c r="B42" s="18" t="s">
        <v>92</v>
      </c>
      <c r="C42" s="19">
        <v>490000</v>
      </c>
      <c r="D42" s="19">
        <v>0</v>
      </c>
      <c r="E42" s="19">
        <v>490000</v>
      </c>
      <c r="F42" s="19">
        <v>0</v>
      </c>
      <c r="G42" s="12">
        <f t="shared" si="0"/>
        <v>0</v>
      </c>
      <c r="H42" s="19">
        <v>0</v>
      </c>
      <c r="I42" s="19">
        <v>0</v>
      </c>
      <c r="J42" s="19">
        <v>0</v>
      </c>
      <c r="K42" s="12" t="str">
        <f t="shared" si="1"/>
        <v xml:space="preserve"> </v>
      </c>
      <c r="L42" s="19">
        <v>0</v>
      </c>
      <c r="M42" s="13">
        <f t="shared" si="2"/>
        <v>-490000</v>
      </c>
    </row>
    <row r="43" spans="1:13" x14ac:dyDescent="0.2">
      <c r="A43" s="21" t="s">
        <v>93</v>
      </c>
      <c r="B43" s="18" t="s">
        <v>94</v>
      </c>
      <c r="C43" s="19">
        <v>0</v>
      </c>
      <c r="D43" s="19">
        <v>0</v>
      </c>
      <c r="E43" s="19">
        <v>0</v>
      </c>
      <c r="F43" s="19">
        <v>0</v>
      </c>
      <c r="G43" s="12" t="str">
        <f t="shared" si="0"/>
        <v xml:space="preserve"> </v>
      </c>
      <c r="H43" s="19">
        <v>0</v>
      </c>
      <c r="I43" s="19">
        <v>0</v>
      </c>
      <c r="J43" s="19">
        <v>0</v>
      </c>
      <c r="K43" s="12" t="str">
        <f t="shared" si="1"/>
        <v xml:space="preserve"> </v>
      </c>
      <c r="L43" s="19">
        <v>0</v>
      </c>
      <c r="M43" s="13">
        <f t="shared" si="2"/>
        <v>0</v>
      </c>
    </row>
    <row r="44" spans="1:13" x14ac:dyDescent="0.2">
      <c r="A44" s="21" t="s">
        <v>95</v>
      </c>
      <c r="B44" s="18" t="s">
        <v>96</v>
      </c>
      <c r="C44" s="19">
        <v>0</v>
      </c>
      <c r="D44" s="19">
        <v>0</v>
      </c>
      <c r="E44" s="19">
        <v>0</v>
      </c>
      <c r="F44" s="19">
        <v>0</v>
      </c>
      <c r="G44" s="12" t="str">
        <f t="shared" si="0"/>
        <v xml:space="preserve"> </v>
      </c>
      <c r="H44" s="19">
        <v>0</v>
      </c>
      <c r="I44" s="19">
        <v>0</v>
      </c>
      <c r="J44" s="19">
        <v>0</v>
      </c>
      <c r="K44" s="12" t="str">
        <f t="shared" si="1"/>
        <v xml:space="preserve"> </v>
      </c>
      <c r="L44" s="19">
        <v>0</v>
      </c>
      <c r="M44" s="13">
        <f t="shared" si="2"/>
        <v>0</v>
      </c>
    </row>
    <row r="45" spans="1:13" x14ac:dyDescent="0.2">
      <c r="A45" s="21" t="s">
        <v>97</v>
      </c>
      <c r="B45" s="18" t="s">
        <v>98</v>
      </c>
      <c r="C45" s="19">
        <v>0</v>
      </c>
      <c r="D45" s="19">
        <v>0</v>
      </c>
      <c r="E45" s="19">
        <v>0</v>
      </c>
      <c r="F45" s="19">
        <v>0</v>
      </c>
      <c r="G45" s="12" t="str">
        <f t="shared" si="0"/>
        <v xml:space="preserve"> </v>
      </c>
      <c r="H45" s="19">
        <v>0</v>
      </c>
      <c r="I45" s="19">
        <v>0</v>
      </c>
      <c r="J45" s="19">
        <v>0</v>
      </c>
      <c r="K45" s="12" t="str">
        <f t="shared" si="1"/>
        <v xml:space="preserve"> </v>
      </c>
      <c r="L45" s="19">
        <v>0</v>
      </c>
      <c r="M45" s="13">
        <f t="shared" si="2"/>
        <v>0</v>
      </c>
    </row>
    <row r="46" spans="1:13" x14ac:dyDescent="0.2">
      <c r="A46" s="21" t="s">
        <v>99</v>
      </c>
      <c r="B46" s="18" t="s">
        <v>100</v>
      </c>
      <c r="C46" s="19">
        <v>0</v>
      </c>
      <c r="D46" s="19">
        <v>0</v>
      </c>
      <c r="E46" s="19">
        <v>0</v>
      </c>
      <c r="F46" s="19">
        <v>0</v>
      </c>
      <c r="G46" s="12" t="str">
        <f t="shared" si="0"/>
        <v xml:space="preserve"> </v>
      </c>
      <c r="H46" s="19">
        <v>0</v>
      </c>
      <c r="I46" s="19">
        <v>0</v>
      </c>
      <c r="J46" s="19">
        <v>0</v>
      </c>
      <c r="K46" s="12" t="str">
        <f t="shared" si="1"/>
        <v xml:space="preserve"> </v>
      </c>
      <c r="L46" s="19">
        <v>0</v>
      </c>
      <c r="M46" s="13">
        <f t="shared" si="2"/>
        <v>0</v>
      </c>
    </row>
    <row r="47" spans="1:13" x14ac:dyDescent="0.2">
      <c r="A47" s="21" t="s">
        <v>101</v>
      </c>
      <c r="B47" s="18" t="s">
        <v>102</v>
      </c>
      <c r="C47" s="19">
        <v>27000</v>
      </c>
      <c r="D47" s="19">
        <v>0</v>
      </c>
      <c r="E47" s="19">
        <v>27000</v>
      </c>
      <c r="F47" s="19">
        <v>0</v>
      </c>
      <c r="G47" s="12">
        <f t="shared" si="0"/>
        <v>0</v>
      </c>
      <c r="H47" s="19">
        <v>0</v>
      </c>
      <c r="I47" s="19">
        <v>0</v>
      </c>
      <c r="J47" s="19">
        <v>0</v>
      </c>
      <c r="K47" s="12" t="str">
        <f t="shared" si="1"/>
        <v xml:space="preserve"> </v>
      </c>
      <c r="L47" s="19">
        <v>0</v>
      </c>
      <c r="M47" s="13">
        <f t="shared" si="2"/>
        <v>-27000</v>
      </c>
    </row>
    <row r="48" spans="1:13" x14ac:dyDescent="0.2">
      <c r="A48" s="21" t="s">
        <v>103</v>
      </c>
      <c r="B48" s="18" t="s">
        <v>104</v>
      </c>
      <c r="C48" s="19">
        <v>0</v>
      </c>
      <c r="D48" s="19">
        <v>0</v>
      </c>
      <c r="E48" s="19">
        <v>0</v>
      </c>
      <c r="F48" s="19">
        <v>0</v>
      </c>
      <c r="G48" s="12" t="str">
        <f t="shared" si="0"/>
        <v xml:space="preserve"> </v>
      </c>
      <c r="H48" s="19">
        <v>0</v>
      </c>
      <c r="I48" s="19">
        <v>0</v>
      </c>
      <c r="J48" s="19">
        <v>0</v>
      </c>
      <c r="K48" s="12" t="str">
        <f t="shared" si="1"/>
        <v xml:space="preserve"> </v>
      </c>
      <c r="L48" s="19">
        <v>0</v>
      </c>
      <c r="M48" s="13">
        <f t="shared" si="2"/>
        <v>0</v>
      </c>
    </row>
    <row r="49" spans="1:13" x14ac:dyDescent="0.2">
      <c r="A49" s="21" t="s">
        <v>105</v>
      </c>
      <c r="B49" s="18" t="s">
        <v>106</v>
      </c>
      <c r="C49" s="19">
        <v>0</v>
      </c>
      <c r="D49" s="19">
        <v>0</v>
      </c>
      <c r="E49" s="19">
        <v>0</v>
      </c>
      <c r="F49" s="19">
        <v>2800</v>
      </c>
      <c r="G49" s="12" t="str">
        <f t="shared" si="0"/>
        <v xml:space="preserve"> </v>
      </c>
      <c r="H49" s="19">
        <v>2800</v>
      </c>
      <c r="I49" s="19">
        <v>0</v>
      </c>
      <c r="J49" s="19">
        <v>2800</v>
      </c>
      <c r="K49" s="12">
        <f t="shared" si="1"/>
        <v>1</v>
      </c>
      <c r="L49" s="19">
        <v>0</v>
      </c>
      <c r="M49" s="13">
        <f t="shared" si="2"/>
        <v>2800</v>
      </c>
    </row>
    <row r="50" spans="1:13" x14ac:dyDescent="0.2">
      <c r="A50" s="21" t="s">
        <v>107</v>
      </c>
      <c r="B50" s="18" t="s">
        <v>108</v>
      </c>
      <c r="C50" s="19">
        <v>0</v>
      </c>
      <c r="D50" s="19">
        <v>0</v>
      </c>
      <c r="E50" s="19">
        <v>0</v>
      </c>
      <c r="F50" s="19">
        <v>7089</v>
      </c>
      <c r="G50" s="12" t="str">
        <f t="shared" si="0"/>
        <v xml:space="preserve"> </v>
      </c>
      <c r="H50" s="19">
        <v>7089</v>
      </c>
      <c r="I50" s="19">
        <v>0</v>
      </c>
      <c r="J50" s="19">
        <v>7089</v>
      </c>
      <c r="K50" s="12">
        <f t="shared" si="1"/>
        <v>1</v>
      </c>
      <c r="L50" s="19">
        <v>0</v>
      </c>
      <c r="M50" s="13">
        <f t="shared" si="2"/>
        <v>7089</v>
      </c>
    </row>
    <row r="51" spans="1:13" x14ac:dyDescent="0.2">
      <c r="A51" s="21" t="s">
        <v>109</v>
      </c>
      <c r="B51" s="18" t="s">
        <v>110</v>
      </c>
      <c r="C51" s="19">
        <v>45000</v>
      </c>
      <c r="D51" s="19">
        <v>0</v>
      </c>
      <c r="E51" s="19">
        <v>45000</v>
      </c>
      <c r="F51" s="19">
        <v>0</v>
      </c>
      <c r="G51" s="12">
        <f t="shared" si="0"/>
        <v>0</v>
      </c>
      <c r="H51" s="19">
        <v>0</v>
      </c>
      <c r="I51" s="19">
        <v>0</v>
      </c>
      <c r="J51" s="19">
        <v>0</v>
      </c>
      <c r="K51" s="12" t="str">
        <f t="shared" si="1"/>
        <v xml:space="preserve"> </v>
      </c>
      <c r="L51" s="19">
        <v>0</v>
      </c>
      <c r="M51" s="13">
        <f t="shared" si="2"/>
        <v>-45000</v>
      </c>
    </row>
    <row r="52" spans="1:13" x14ac:dyDescent="0.2">
      <c r="A52" s="21" t="s">
        <v>111</v>
      </c>
      <c r="B52" s="18" t="s">
        <v>112</v>
      </c>
      <c r="C52" s="19">
        <v>0</v>
      </c>
      <c r="D52" s="19">
        <v>0</v>
      </c>
      <c r="E52" s="19">
        <v>0</v>
      </c>
      <c r="F52" s="19">
        <v>4000</v>
      </c>
      <c r="G52" s="12" t="str">
        <f t="shared" si="0"/>
        <v xml:space="preserve"> </v>
      </c>
      <c r="H52" s="19">
        <v>4000</v>
      </c>
      <c r="I52" s="19">
        <v>0</v>
      </c>
      <c r="J52" s="19">
        <v>4000</v>
      </c>
      <c r="K52" s="12">
        <f t="shared" si="1"/>
        <v>1</v>
      </c>
      <c r="L52" s="19">
        <v>0</v>
      </c>
      <c r="M52" s="13">
        <f t="shared" si="2"/>
        <v>4000</v>
      </c>
    </row>
    <row r="53" spans="1:13" x14ac:dyDescent="0.2">
      <c r="A53" s="21" t="s">
        <v>113</v>
      </c>
      <c r="B53" s="18" t="s">
        <v>114</v>
      </c>
      <c r="C53" s="19">
        <v>0</v>
      </c>
      <c r="D53" s="19">
        <v>0</v>
      </c>
      <c r="E53" s="19">
        <v>0</v>
      </c>
      <c r="F53" s="19">
        <v>0</v>
      </c>
      <c r="G53" s="12" t="str">
        <f t="shared" si="0"/>
        <v xml:space="preserve"> </v>
      </c>
      <c r="H53" s="19">
        <v>0</v>
      </c>
      <c r="I53" s="19">
        <v>0</v>
      </c>
      <c r="J53" s="19">
        <v>0</v>
      </c>
      <c r="K53" s="12" t="str">
        <f t="shared" si="1"/>
        <v xml:space="preserve"> </v>
      </c>
      <c r="L53" s="19">
        <v>0</v>
      </c>
      <c r="M53" s="13">
        <f t="shared" si="2"/>
        <v>0</v>
      </c>
    </row>
    <row r="54" spans="1:13" x14ac:dyDescent="0.2">
      <c r="A54" s="21" t="s">
        <v>115</v>
      </c>
      <c r="B54" s="18" t="s">
        <v>116</v>
      </c>
      <c r="C54" s="19">
        <v>0</v>
      </c>
      <c r="D54" s="19">
        <v>0</v>
      </c>
      <c r="E54" s="19">
        <v>0</v>
      </c>
      <c r="F54" s="19">
        <v>0</v>
      </c>
      <c r="G54" s="12" t="str">
        <f t="shared" si="0"/>
        <v xml:space="preserve"> </v>
      </c>
      <c r="H54" s="19">
        <v>0</v>
      </c>
      <c r="I54" s="19">
        <v>0</v>
      </c>
      <c r="J54" s="19">
        <v>0</v>
      </c>
      <c r="K54" s="12" t="str">
        <f t="shared" si="1"/>
        <v xml:space="preserve"> </v>
      </c>
      <c r="L54" s="19">
        <v>0</v>
      </c>
      <c r="M54" s="13">
        <f t="shared" si="2"/>
        <v>0</v>
      </c>
    </row>
    <row r="55" spans="1:13" x14ac:dyDescent="0.2">
      <c r="A55" s="21" t="s">
        <v>117</v>
      </c>
      <c r="B55" s="18" t="s">
        <v>118</v>
      </c>
      <c r="C55" s="19">
        <v>330000</v>
      </c>
      <c r="D55" s="19">
        <v>0</v>
      </c>
      <c r="E55" s="19">
        <v>330000</v>
      </c>
      <c r="F55" s="19">
        <v>0</v>
      </c>
      <c r="G55" s="12">
        <f t="shared" si="0"/>
        <v>0</v>
      </c>
      <c r="H55" s="19">
        <v>0</v>
      </c>
      <c r="I55" s="19">
        <v>0</v>
      </c>
      <c r="J55" s="19">
        <v>0</v>
      </c>
      <c r="K55" s="12" t="str">
        <f t="shared" si="1"/>
        <v xml:space="preserve"> </v>
      </c>
      <c r="L55" s="19">
        <v>0</v>
      </c>
      <c r="M55" s="13">
        <f t="shared" si="2"/>
        <v>-330000</v>
      </c>
    </row>
    <row r="56" spans="1:13" x14ac:dyDescent="0.2">
      <c r="A56" s="21" t="s">
        <v>119</v>
      </c>
      <c r="B56" s="18" t="s">
        <v>120</v>
      </c>
      <c r="C56" s="19">
        <v>0</v>
      </c>
      <c r="D56" s="19">
        <v>0</v>
      </c>
      <c r="E56" s="19">
        <v>0</v>
      </c>
      <c r="F56" s="19">
        <v>0</v>
      </c>
      <c r="G56" s="12" t="str">
        <f t="shared" si="0"/>
        <v xml:space="preserve"> </v>
      </c>
      <c r="H56" s="19">
        <v>0</v>
      </c>
      <c r="I56" s="19">
        <v>0</v>
      </c>
      <c r="J56" s="19">
        <v>0</v>
      </c>
      <c r="K56" s="12" t="str">
        <f t="shared" si="1"/>
        <v xml:space="preserve"> </v>
      </c>
      <c r="L56" s="19">
        <v>0</v>
      </c>
      <c r="M56" s="13">
        <f t="shared" si="2"/>
        <v>0</v>
      </c>
    </row>
    <row r="57" spans="1:13" x14ac:dyDescent="0.2">
      <c r="A57" s="21" t="s">
        <v>121</v>
      </c>
      <c r="B57" s="18" t="s">
        <v>122</v>
      </c>
      <c r="C57" s="19">
        <v>0</v>
      </c>
      <c r="D57" s="19">
        <v>0</v>
      </c>
      <c r="E57" s="19">
        <v>0</v>
      </c>
      <c r="F57" s="19">
        <v>0</v>
      </c>
      <c r="G57" s="12" t="str">
        <f t="shared" si="0"/>
        <v xml:space="preserve"> </v>
      </c>
      <c r="H57" s="19">
        <v>0</v>
      </c>
      <c r="I57" s="19">
        <v>0</v>
      </c>
      <c r="J57" s="19">
        <v>0</v>
      </c>
      <c r="K57" s="12" t="str">
        <f t="shared" si="1"/>
        <v xml:space="preserve"> </v>
      </c>
      <c r="L57" s="19">
        <v>0</v>
      </c>
      <c r="M57" s="13">
        <f t="shared" si="2"/>
        <v>0</v>
      </c>
    </row>
    <row r="58" spans="1:13" x14ac:dyDescent="0.2">
      <c r="A58" s="21" t="s">
        <v>123</v>
      </c>
      <c r="B58" s="18" t="s">
        <v>124</v>
      </c>
      <c r="C58" s="19">
        <v>0</v>
      </c>
      <c r="D58" s="19">
        <v>0</v>
      </c>
      <c r="E58" s="19">
        <v>0</v>
      </c>
      <c r="F58" s="19">
        <v>4052</v>
      </c>
      <c r="G58" s="12" t="str">
        <f t="shared" si="0"/>
        <v xml:space="preserve"> </v>
      </c>
      <c r="H58" s="19">
        <v>1180</v>
      </c>
      <c r="I58" s="19">
        <v>0</v>
      </c>
      <c r="J58" s="19">
        <v>1180</v>
      </c>
      <c r="K58" s="12">
        <f t="shared" si="1"/>
        <v>0.29121421520236918</v>
      </c>
      <c r="L58" s="19">
        <v>2872</v>
      </c>
      <c r="M58" s="13">
        <f t="shared" si="2"/>
        <v>4052</v>
      </c>
    </row>
    <row r="59" spans="1:13" x14ac:dyDescent="0.2">
      <c r="A59" s="21" t="s">
        <v>125</v>
      </c>
      <c r="B59" s="18" t="s">
        <v>126</v>
      </c>
      <c r="C59" s="19">
        <v>0</v>
      </c>
      <c r="D59" s="19">
        <v>0</v>
      </c>
      <c r="E59" s="19">
        <v>0</v>
      </c>
      <c r="F59" s="19">
        <v>0</v>
      </c>
      <c r="G59" s="12" t="str">
        <f t="shared" si="0"/>
        <v xml:space="preserve"> </v>
      </c>
      <c r="H59" s="19">
        <v>0</v>
      </c>
      <c r="I59" s="19">
        <v>0</v>
      </c>
      <c r="J59" s="19">
        <v>0</v>
      </c>
      <c r="K59" s="12" t="str">
        <f t="shared" si="1"/>
        <v xml:space="preserve"> </v>
      </c>
      <c r="L59" s="19">
        <v>0</v>
      </c>
      <c r="M59" s="13">
        <f t="shared" si="2"/>
        <v>0</v>
      </c>
    </row>
    <row r="60" spans="1:13" x14ac:dyDescent="0.2">
      <c r="A60" s="21" t="s">
        <v>127</v>
      </c>
      <c r="B60" s="18" t="s">
        <v>128</v>
      </c>
      <c r="C60" s="19">
        <v>0</v>
      </c>
      <c r="D60" s="19">
        <v>0</v>
      </c>
      <c r="E60" s="19">
        <v>0</v>
      </c>
      <c r="F60" s="19">
        <v>3088.7</v>
      </c>
      <c r="G60" s="12" t="str">
        <f t="shared" si="0"/>
        <v xml:space="preserve"> </v>
      </c>
      <c r="H60" s="19">
        <v>21476.26</v>
      </c>
      <c r="I60" s="19">
        <v>0</v>
      </c>
      <c r="J60" s="19">
        <v>21476.26</v>
      </c>
      <c r="K60" s="12">
        <f t="shared" si="1"/>
        <v>6.9531712370900376</v>
      </c>
      <c r="L60" s="19">
        <v>-18387.560000000001</v>
      </c>
      <c r="M60" s="13">
        <f t="shared" si="2"/>
        <v>3088.7</v>
      </c>
    </row>
    <row r="61" spans="1:13" x14ac:dyDescent="0.2">
      <c r="A61" s="21" t="s">
        <v>129</v>
      </c>
      <c r="B61" s="18" t="s">
        <v>130</v>
      </c>
      <c r="C61" s="19">
        <v>0</v>
      </c>
      <c r="D61" s="19">
        <v>0</v>
      </c>
      <c r="E61" s="19">
        <v>0</v>
      </c>
      <c r="F61" s="19">
        <v>4762.4399999999996</v>
      </c>
      <c r="G61" s="12" t="str">
        <f t="shared" si="0"/>
        <v xml:space="preserve"> </v>
      </c>
      <c r="H61" s="19">
        <v>4256.66</v>
      </c>
      <c r="I61" s="19">
        <v>0</v>
      </c>
      <c r="J61" s="19">
        <v>4256.66</v>
      </c>
      <c r="K61" s="12">
        <f t="shared" si="1"/>
        <v>0.89379813708939115</v>
      </c>
      <c r="L61" s="19">
        <v>505.78</v>
      </c>
      <c r="M61" s="13">
        <f t="shared" si="2"/>
        <v>4762.4399999999996</v>
      </c>
    </row>
    <row r="62" spans="1:13" x14ac:dyDescent="0.2">
      <c r="A62" s="21" t="s">
        <v>131</v>
      </c>
      <c r="B62" s="18" t="s">
        <v>132</v>
      </c>
      <c r="C62" s="19">
        <v>0</v>
      </c>
      <c r="D62" s="19">
        <v>0</v>
      </c>
      <c r="E62" s="19">
        <v>0</v>
      </c>
      <c r="F62" s="19">
        <v>637.13</v>
      </c>
      <c r="G62" s="12" t="str">
        <f t="shared" si="0"/>
        <v xml:space="preserve"> </v>
      </c>
      <c r="H62" s="19">
        <v>637.13</v>
      </c>
      <c r="I62" s="19">
        <v>0</v>
      </c>
      <c r="J62" s="19">
        <v>637.13</v>
      </c>
      <c r="K62" s="12">
        <f t="shared" si="1"/>
        <v>1</v>
      </c>
      <c r="L62" s="19">
        <v>0</v>
      </c>
      <c r="M62" s="13">
        <f t="shared" si="2"/>
        <v>637.13</v>
      </c>
    </row>
    <row r="63" spans="1:13" x14ac:dyDescent="0.2">
      <c r="A63" s="21" t="s">
        <v>133</v>
      </c>
      <c r="B63" s="18" t="s">
        <v>134</v>
      </c>
      <c r="C63" s="19">
        <v>460000</v>
      </c>
      <c r="D63" s="19">
        <v>0</v>
      </c>
      <c r="E63" s="19">
        <v>460000</v>
      </c>
      <c r="F63" s="19">
        <v>0</v>
      </c>
      <c r="G63" s="12">
        <f t="shared" si="0"/>
        <v>0</v>
      </c>
      <c r="H63" s="19">
        <v>0</v>
      </c>
      <c r="I63" s="19">
        <v>0</v>
      </c>
      <c r="J63" s="19">
        <v>0</v>
      </c>
      <c r="K63" s="12" t="str">
        <f t="shared" si="1"/>
        <v xml:space="preserve"> </v>
      </c>
      <c r="L63" s="19">
        <v>0</v>
      </c>
      <c r="M63" s="13">
        <f t="shared" si="2"/>
        <v>-460000</v>
      </c>
    </row>
    <row r="64" spans="1:13" x14ac:dyDescent="0.2">
      <c r="A64" s="21" t="s">
        <v>135</v>
      </c>
      <c r="B64" s="18" t="s">
        <v>136</v>
      </c>
      <c r="C64" s="19">
        <v>0</v>
      </c>
      <c r="D64" s="19">
        <v>0</v>
      </c>
      <c r="E64" s="19">
        <v>0</v>
      </c>
      <c r="F64" s="19">
        <v>0</v>
      </c>
      <c r="G64" s="12" t="str">
        <f t="shared" si="0"/>
        <v xml:space="preserve"> </v>
      </c>
      <c r="H64" s="19">
        <v>0</v>
      </c>
      <c r="I64" s="19">
        <v>0</v>
      </c>
      <c r="J64" s="19">
        <v>0</v>
      </c>
      <c r="K64" s="12" t="str">
        <f t="shared" si="1"/>
        <v xml:space="preserve"> </v>
      </c>
      <c r="L64" s="19">
        <v>0</v>
      </c>
      <c r="M64" s="13">
        <f t="shared" si="2"/>
        <v>0</v>
      </c>
    </row>
    <row r="65" spans="1:13" x14ac:dyDescent="0.2">
      <c r="A65" s="21" t="s">
        <v>137</v>
      </c>
      <c r="B65" s="18" t="s">
        <v>138</v>
      </c>
      <c r="C65" s="19">
        <v>0</v>
      </c>
      <c r="D65" s="19">
        <v>0</v>
      </c>
      <c r="E65" s="19">
        <v>0</v>
      </c>
      <c r="F65" s="19">
        <v>0</v>
      </c>
      <c r="G65" s="12" t="str">
        <f t="shared" si="0"/>
        <v xml:space="preserve"> </v>
      </c>
      <c r="H65" s="19">
        <v>0</v>
      </c>
      <c r="I65" s="19">
        <v>0</v>
      </c>
      <c r="J65" s="19">
        <v>0</v>
      </c>
      <c r="K65" s="12" t="str">
        <f t="shared" si="1"/>
        <v xml:space="preserve"> </v>
      </c>
      <c r="L65" s="19">
        <v>0</v>
      </c>
      <c r="M65" s="13">
        <f t="shared" si="2"/>
        <v>0</v>
      </c>
    </row>
    <row r="66" spans="1:13" x14ac:dyDescent="0.2">
      <c r="A66" s="21" t="s">
        <v>139</v>
      </c>
      <c r="B66" s="18" t="s">
        <v>140</v>
      </c>
      <c r="C66" s="19">
        <v>0</v>
      </c>
      <c r="D66" s="19">
        <v>0</v>
      </c>
      <c r="E66" s="19">
        <v>0</v>
      </c>
      <c r="F66" s="19">
        <v>0</v>
      </c>
      <c r="G66" s="12" t="str">
        <f t="shared" si="0"/>
        <v xml:space="preserve"> </v>
      </c>
      <c r="H66" s="19">
        <v>0</v>
      </c>
      <c r="I66" s="19">
        <v>0</v>
      </c>
      <c r="J66" s="19">
        <v>0</v>
      </c>
      <c r="K66" s="12" t="str">
        <f t="shared" si="1"/>
        <v xml:space="preserve"> </v>
      </c>
      <c r="L66" s="19">
        <v>0</v>
      </c>
      <c r="M66" s="13">
        <f t="shared" si="2"/>
        <v>0</v>
      </c>
    </row>
    <row r="67" spans="1:13" x14ac:dyDescent="0.2">
      <c r="A67" s="21" t="s">
        <v>141</v>
      </c>
      <c r="B67" s="18" t="s">
        <v>142</v>
      </c>
      <c r="C67" s="19">
        <v>0</v>
      </c>
      <c r="D67" s="19">
        <v>0</v>
      </c>
      <c r="E67" s="19">
        <v>0</v>
      </c>
      <c r="F67" s="19">
        <v>0</v>
      </c>
      <c r="G67" s="12" t="str">
        <f t="shared" si="0"/>
        <v xml:space="preserve"> </v>
      </c>
      <c r="H67" s="19">
        <v>0</v>
      </c>
      <c r="I67" s="19">
        <v>0</v>
      </c>
      <c r="J67" s="19">
        <v>0</v>
      </c>
      <c r="K67" s="12" t="str">
        <f t="shared" si="1"/>
        <v xml:space="preserve"> </v>
      </c>
      <c r="L67" s="19">
        <v>0</v>
      </c>
      <c r="M67" s="13">
        <f t="shared" si="2"/>
        <v>0</v>
      </c>
    </row>
    <row r="68" spans="1:13" x14ac:dyDescent="0.2">
      <c r="A68" s="21" t="s">
        <v>143</v>
      </c>
      <c r="B68" s="18" t="s">
        <v>144</v>
      </c>
      <c r="C68" s="19">
        <v>0</v>
      </c>
      <c r="D68" s="19">
        <v>0</v>
      </c>
      <c r="E68" s="19">
        <v>0</v>
      </c>
      <c r="F68" s="19">
        <v>0</v>
      </c>
      <c r="G68" s="12" t="str">
        <f t="shared" si="0"/>
        <v xml:space="preserve"> </v>
      </c>
      <c r="H68" s="19">
        <v>0</v>
      </c>
      <c r="I68" s="19">
        <v>0</v>
      </c>
      <c r="J68" s="19">
        <v>0</v>
      </c>
      <c r="K68" s="12" t="str">
        <f t="shared" si="1"/>
        <v xml:space="preserve"> </v>
      </c>
      <c r="L68" s="19">
        <v>0</v>
      </c>
      <c r="M68" s="13">
        <f t="shared" si="2"/>
        <v>0</v>
      </c>
    </row>
    <row r="69" spans="1:13" x14ac:dyDescent="0.2">
      <c r="A69" s="21" t="s">
        <v>145</v>
      </c>
      <c r="B69" s="18" t="s">
        <v>146</v>
      </c>
      <c r="C69" s="19">
        <v>0</v>
      </c>
      <c r="D69" s="19">
        <v>0</v>
      </c>
      <c r="E69" s="19">
        <v>0</v>
      </c>
      <c r="F69" s="19">
        <v>0</v>
      </c>
      <c r="G69" s="12" t="str">
        <f t="shared" si="0"/>
        <v xml:space="preserve"> </v>
      </c>
      <c r="H69" s="19">
        <v>0</v>
      </c>
      <c r="I69" s="19">
        <v>0</v>
      </c>
      <c r="J69" s="19">
        <v>0</v>
      </c>
      <c r="K69" s="12" t="str">
        <f t="shared" si="1"/>
        <v xml:space="preserve"> </v>
      </c>
      <c r="L69" s="19">
        <v>0</v>
      </c>
      <c r="M69" s="13">
        <f t="shared" si="2"/>
        <v>0</v>
      </c>
    </row>
    <row r="70" spans="1:13" s="3" customFormat="1" x14ac:dyDescent="0.2">
      <c r="A70" s="2"/>
      <c r="B70" s="2" t="s">
        <v>16</v>
      </c>
      <c r="C70" s="14">
        <f>SUM(C7:C69)</f>
        <v>18123618</v>
      </c>
      <c r="D70" s="14">
        <f>SUM(D7:D69)</f>
        <v>0</v>
      </c>
      <c r="E70" s="14">
        <f>SUM(E7:E69)</f>
        <v>18123618</v>
      </c>
      <c r="F70" s="14">
        <f>SUM(F7:F69)</f>
        <v>313979.78000000003</v>
      </c>
      <c r="G70" s="15">
        <f t="shared" ref="G70:G82" si="3">F70/C70</f>
        <v>1.7324343296134359E-2</v>
      </c>
      <c r="H70" s="14">
        <f>SUM(H7:H69)</f>
        <v>324264.9499999999</v>
      </c>
      <c r="I70" s="14">
        <f>SUM(I7:I69)</f>
        <v>0</v>
      </c>
      <c r="J70" s="14">
        <f>SUM(J7:J69)</f>
        <v>324264.9499999999</v>
      </c>
      <c r="K70" s="15">
        <f t="shared" ref="K70" si="4">IF(F70=0," ",J70/F70)</f>
        <v>1.032757427882776</v>
      </c>
      <c r="L70" s="14">
        <f>SUM(L7:L69)</f>
        <v>-10285.17</v>
      </c>
      <c r="M70" s="14">
        <f>SUM(M7:M69)</f>
        <v>-17809638.220000003</v>
      </c>
    </row>
    <row r="71" spans="1:13" x14ac:dyDescent="0.2">
      <c r="A71" s="16"/>
      <c r="B71" s="16"/>
      <c r="C71" s="13"/>
      <c r="E71" s="13"/>
      <c r="G71" s="12"/>
      <c r="K71" s="12"/>
      <c r="M71" s="13"/>
    </row>
    <row r="72" spans="1:13" x14ac:dyDescent="0.2">
      <c r="A72" s="20" t="s">
        <v>147</v>
      </c>
      <c r="B72" s="18" t="s">
        <v>148</v>
      </c>
      <c r="C72" s="19">
        <v>0</v>
      </c>
      <c r="D72" s="19">
        <v>0</v>
      </c>
      <c r="E72" s="19">
        <v>0</v>
      </c>
      <c r="F72" s="19">
        <v>0</v>
      </c>
      <c r="G72" s="12">
        <v>0</v>
      </c>
      <c r="H72" s="19">
        <v>0</v>
      </c>
      <c r="I72" s="19">
        <v>0</v>
      </c>
      <c r="J72" s="19">
        <v>0</v>
      </c>
      <c r="K72" s="12" t="str">
        <f>IF(F72=0," ",J72/F72)</f>
        <v xml:space="preserve"> </v>
      </c>
      <c r="L72" s="19">
        <v>0</v>
      </c>
      <c r="M72" s="13">
        <f>F72-E72</f>
        <v>0</v>
      </c>
    </row>
    <row r="73" spans="1:13" s="3" customFormat="1" x14ac:dyDescent="0.2">
      <c r="B73" s="2" t="s">
        <v>18</v>
      </c>
      <c r="C73" s="17">
        <f>SUM(C72:C72)</f>
        <v>0</v>
      </c>
      <c r="D73" s="17">
        <f>SUM(D72:D72)</f>
        <v>0</v>
      </c>
      <c r="E73" s="17">
        <f>SUM(E72:E72)</f>
        <v>0</v>
      </c>
      <c r="F73" s="17">
        <f>SUM(F72:F72)</f>
        <v>0</v>
      </c>
      <c r="G73" s="15" t="str">
        <f t="shared" ref="G73" si="5">IF(C73=0," ",F73/C73)</f>
        <v xml:space="preserve"> </v>
      </c>
      <c r="H73" s="17">
        <f>SUM(H72:H72)</f>
        <v>0</v>
      </c>
      <c r="I73" s="17">
        <f>SUM(I72:I72)</f>
        <v>0</v>
      </c>
      <c r="J73" s="17">
        <f>SUM(J72:J72)</f>
        <v>0</v>
      </c>
      <c r="K73" s="15" t="str">
        <f t="shared" ref="K73" si="6">IF(F73=0," ",J73/F73)</f>
        <v xml:space="preserve"> </v>
      </c>
      <c r="L73" s="17">
        <f>SUM(L72:L72)</f>
        <v>0</v>
      </c>
      <c r="M73" s="17">
        <f>SUM(M72:M72)</f>
        <v>0</v>
      </c>
    </row>
    <row r="74" spans="1:13" x14ac:dyDescent="0.2">
      <c r="A74" s="16"/>
      <c r="B74" s="16"/>
      <c r="C74" s="13"/>
      <c r="E74" s="13"/>
      <c r="G74" s="12"/>
      <c r="K74" s="12"/>
      <c r="M74" s="13"/>
    </row>
    <row r="75" spans="1:13" x14ac:dyDescent="0.2">
      <c r="A75" s="20" t="s">
        <v>149</v>
      </c>
      <c r="B75" s="18" t="s">
        <v>150</v>
      </c>
      <c r="C75" s="19">
        <v>21500</v>
      </c>
      <c r="D75" s="19">
        <v>0</v>
      </c>
      <c r="E75" s="19">
        <v>21500</v>
      </c>
      <c r="F75" s="19">
        <v>0</v>
      </c>
      <c r="G75" s="12">
        <v>0</v>
      </c>
      <c r="H75" s="19">
        <v>0</v>
      </c>
      <c r="I75" s="19">
        <v>0</v>
      </c>
      <c r="J75" s="19">
        <v>0</v>
      </c>
      <c r="K75" s="12" t="str">
        <f>IF(F75=0," ",J75/F75)</f>
        <v xml:space="preserve"> </v>
      </c>
      <c r="L75" s="19">
        <v>0</v>
      </c>
      <c r="M75" s="13">
        <f>F75-E75</f>
        <v>-21500</v>
      </c>
    </row>
    <row r="76" spans="1:13" x14ac:dyDescent="0.2">
      <c r="A76" s="20" t="s">
        <v>151</v>
      </c>
      <c r="B76" s="18" t="s">
        <v>152</v>
      </c>
      <c r="C76" s="19">
        <v>0</v>
      </c>
      <c r="D76" s="19">
        <v>0</v>
      </c>
      <c r="E76" s="19">
        <v>0</v>
      </c>
      <c r="F76" s="19">
        <v>0</v>
      </c>
      <c r="G76" s="12">
        <v>0</v>
      </c>
      <c r="H76" s="19">
        <v>0</v>
      </c>
      <c r="I76" s="19">
        <v>0</v>
      </c>
      <c r="J76" s="19">
        <v>0</v>
      </c>
      <c r="K76" s="12" t="str">
        <f t="shared" ref="K76:K79" si="7">IF(F76=0," ",J76/F76)</f>
        <v xml:space="preserve"> </v>
      </c>
      <c r="L76" s="19">
        <v>0</v>
      </c>
      <c r="M76" s="13">
        <f t="shared" ref="M76:M79" si="8">F76-E76</f>
        <v>0</v>
      </c>
    </row>
    <row r="77" spans="1:13" x14ac:dyDescent="0.2">
      <c r="A77" s="20" t="s">
        <v>153</v>
      </c>
      <c r="B77" s="18" t="s">
        <v>154</v>
      </c>
      <c r="C77" s="19">
        <v>0</v>
      </c>
      <c r="D77" s="19">
        <v>0</v>
      </c>
      <c r="E77" s="19">
        <v>0</v>
      </c>
      <c r="F77" s="19">
        <v>0</v>
      </c>
      <c r="G77" s="12">
        <v>0</v>
      </c>
      <c r="H77" s="19">
        <v>0</v>
      </c>
      <c r="I77" s="19">
        <v>0</v>
      </c>
      <c r="J77" s="19">
        <v>0</v>
      </c>
      <c r="K77" s="12" t="str">
        <f t="shared" si="7"/>
        <v xml:space="preserve"> </v>
      </c>
      <c r="L77" s="19">
        <v>0</v>
      </c>
      <c r="M77" s="13">
        <f t="shared" si="8"/>
        <v>0</v>
      </c>
    </row>
    <row r="78" spans="1:13" x14ac:dyDescent="0.2">
      <c r="A78" s="20" t="s">
        <v>155</v>
      </c>
      <c r="B78" s="18" t="s">
        <v>156</v>
      </c>
      <c r="C78" s="19">
        <v>0</v>
      </c>
      <c r="D78" s="19">
        <v>0</v>
      </c>
      <c r="E78" s="19">
        <v>0</v>
      </c>
      <c r="F78" s="19">
        <v>0</v>
      </c>
      <c r="G78" s="12">
        <v>0</v>
      </c>
      <c r="H78" s="19">
        <v>0</v>
      </c>
      <c r="I78" s="19">
        <v>0</v>
      </c>
      <c r="J78" s="19">
        <v>0</v>
      </c>
      <c r="K78" s="12" t="str">
        <f t="shared" si="7"/>
        <v xml:space="preserve"> </v>
      </c>
      <c r="L78" s="19">
        <v>0</v>
      </c>
      <c r="M78" s="13">
        <f t="shared" si="8"/>
        <v>0</v>
      </c>
    </row>
    <row r="79" spans="1:13" x14ac:dyDescent="0.2">
      <c r="A79" s="20" t="s">
        <v>157</v>
      </c>
      <c r="B79" s="18" t="s">
        <v>158</v>
      </c>
      <c r="C79" s="19">
        <v>0</v>
      </c>
      <c r="D79" s="19">
        <v>131817.4</v>
      </c>
      <c r="E79" s="19">
        <v>131817.4</v>
      </c>
      <c r="F79" s="19">
        <v>0</v>
      </c>
      <c r="G79" s="12">
        <v>0</v>
      </c>
      <c r="H79" s="19">
        <v>0</v>
      </c>
      <c r="I79" s="19">
        <v>0</v>
      </c>
      <c r="J79" s="19">
        <v>0</v>
      </c>
      <c r="K79" s="12" t="str">
        <f t="shared" si="7"/>
        <v xml:space="preserve"> </v>
      </c>
      <c r="L79" s="19">
        <v>0</v>
      </c>
      <c r="M79" s="13">
        <f t="shared" si="8"/>
        <v>-131817.4</v>
      </c>
    </row>
    <row r="80" spans="1:13" s="3" customFormat="1" x14ac:dyDescent="0.2">
      <c r="B80" s="2" t="s">
        <v>19</v>
      </c>
      <c r="C80" s="17">
        <f>SUM(C75:C79)</f>
        <v>21500</v>
      </c>
      <c r="D80" s="17">
        <f>SUM(D75:D79)</f>
        <v>131817.4</v>
      </c>
      <c r="E80" s="17">
        <f>SUM(E75:E79)</f>
        <v>153317.4</v>
      </c>
      <c r="F80" s="17">
        <f>SUM(F75:F79)</f>
        <v>0</v>
      </c>
      <c r="G80" s="15">
        <f t="shared" si="3"/>
        <v>0</v>
      </c>
      <c r="H80" s="17">
        <f>SUM(H75:H79)</f>
        <v>0</v>
      </c>
      <c r="I80" s="17">
        <f>SUM(I75:I79)</f>
        <v>0</v>
      </c>
      <c r="J80" s="17">
        <f>SUM(J75:J79)</f>
        <v>0</v>
      </c>
      <c r="K80" s="15" t="str">
        <f t="shared" ref="K80" si="9">IF(F80=0," ",J80/F80)</f>
        <v xml:space="preserve"> </v>
      </c>
      <c r="L80" s="17">
        <f>SUM(L75:L79)</f>
        <v>0</v>
      </c>
      <c r="M80" s="17">
        <f>SUM(M75:M79)</f>
        <v>-153317.4</v>
      </c>
    </row>
    <row r="81" spans="2:13" x14ac:dyDescent="0.2">
      <c r="G81" s="12"/>
      <c r="K81" s="12"/>
    </row>
    <row r="82" spans="2:13" s="3" customFormat="1" x14ac:dyDescent="0.2">
      <c r="B82" s="7" t="s">
        <v>17</v>
      </c>
      <c r="C82" s="14">
        <f>C70+C73+C80</f>
        <v>18145118</v>
      </c>
      <c r="D82" s="14">
        <f>D70+D73+D80</f>
        <v>131817.4</v>
      </c>
      <c r="E82" s="14">
        <f>E70+E73+E80</f>
        <v>18276935.399999999</v>
      </c>
      <c r="F82" s="14">
        <f>F70+F73+F80</f>
        <v>313979.78000000003</v>
      </c>
      <c r="G82" s="15">
        <f t="shared" si="3"/>
        <v>1.7303815825281489E-2</v>
      </c>
      <c r="H82" s="14">
        <f>H70+H73+H80</f>
        <v>324264.9499999999</v>
      </c>
      <c r="I82" s="14">
        <f>I70+I73+I80</f>
        <v>0</v>
      </c>
      <c r="J82" s="14">
        <f>J70+J73+J80</f>
        <v>324264.9499999999</v>
      </c>
      <c r="K82" s="15">
        <f t="shared" ref="K82" si="10">J82/F82</f>
        <v>1.032757427882776</v>
      </c>
      <c r="L82" s="14">
        <f>L70+L73+L80</f>
        <v>-10285.17</v>
      </c>
      <c r="M82" s="14">
        <f>M70+M73+M80</f>
        <v>-17962955.620000001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47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marzo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2022-10-03T10:10:53Z</cp:lastPrinted>
  <dcterms:created xsi:type="dcterms:W3CDTF">2016-04-20T09:31:50Z</dcterms:created>
  <dcterms:modified xsi:type="dcterms:W3CDTF">2023-04-03T09:46:30Z</dcterms:modified>
</cp:coreProperties>
</file>