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1\PRESUPUESTO 2021 COMPLETO\Listados de trabajo\Pto gasto\"/>
    </mc:Choice>
  </mc:AlternateContent>
  <bookViews>
    <workbookView xWindow="0" yWindow="0" windowWidth="19200" windowHeight="11540"/>
  </bookViews>
  <sheets>
    <sheet name="1301" sheetId="1" r:id="rId1"/>
    <sheet name="1341" sheetId="2" r:id="rId2"/>
    <sheet name="1513" sheetId="3" r:id="rId3"/>
    <sheet name="1532" sheetId="4" r:id="rId4"/>
    <sheet name="1651" sheetId="5" r:id="rId5"/>
    <sheet name="4411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G6" i="6"/>
  <c r="F5" i="6"/>
  <c r="G5" i="6"/>
  <c r="E5" i="6"/>
  <c r="E6" i="6" s="1"/>
  <c r="F25" i="5"/>
  <c r="G25" i="5"/>
  <c r="E25" i="5"/>
  <c r="F23" i="5"/>
  <c r="G23" i="5"/>
  <c r="E23" i="5"/>
  <c r="F12" i="5"/>
  <c r="F26" i="5" s="1"/>
  <c r="G12" i="5"/>
  <c r="G26" i="5" s="1"/>
  <c r="E12" i="5"/>
  <c r="E26" i="5" s="1"/>
  <c r="F36" i="4"/>
  <c r="G36" i="4"/>
  <c r="E36" i="4"/>
  <c r="F30" i="4"/>
  <c r="G30" i="4"/>
  <c r="E30" i="4"/>
  <c r="F15" i="4"/>
  <c r="F37" i="4" s="1"/>
  <c r="G15" i="4"/>
  <c r="G37" i="4" s="1"/>
  <c r="E15" i="4"/>
  <c r="F19" i="3"/>
  <c r="F18" i="3"/>
  <c r="G18" i="3"/>
  <c r="E18" i="3"/>
  <c r="F16" i="3"/>
  <c r="G16" i="3"/>
  <c r="E16" i="3"/>
  <c r="F13" i="3"/>
  <c r="G13" i="3"/>
  <c r="G19" i="3" s="1"/>
  <c r="E13" i="3"/>
  <c r="E19" i="3" s="1"/>
  <c r="F39" i="2"/>
  <c r="G39" i="2"/>
  <c r="E39" i="2"/>
  <c r="F36" i="2"/>
  <c r="G36" i="2"/>
  <c r="E36" i="2"/>
  <c r="F33" i="2"/>
  <c r="G33" i="2"/>
  <c r="E33" i="2"/>
  <c r="F14" i="2"/>
  <c r="F40" i="2" s="1"/>
  <c r="G14" i="2"/>
  <c r="G40" i="2" s="1"/>
  <c r="E14" i="2"/>
  <c r="E40" i="2" s="1"/>
  <c r="G22" i="1"/>
  <c r="F21" i="1"/>
  <c r="G21" i="1"/>
  <c r="E21" i="1"/>
  <c r="F19" i="1"/>
  <c r="G19" i="1"/>
  <c r="E19" i="1"/>
  <c r="F10" i="1"/>
  <c r="F22" i="1" s="1"/>
  <c r="G10" i="1"/>
  <c r="E10" i="1"/>
  <c r="E22" i="1" s="1"/>
  <c r="E37" i="4" l="1"/>
</calcChain>
</file>

<file path=xl/sharedStrings.xml><?xml version="1.0" encoding="utf-8"?>
<sst xmlns="http://schemas.openxmlformats.org/spreadsheetml/2006/main" count="513" uniqueCount="110">
  <si>
    <t>ÁREA</t>
  </si>
  <si>
    <t>PROGRAMA</t>
  </si>
  <si>
    <t>APLICACIÓN</t>
  </si>
  <si>
    <t>DESCRIPCIÓN</t>
  </si>
  <si>
    <t>08</t>
  </si>
  <si>
    <t>1301</t>
  </si>
  <si>
    <t>12000</t>
  </si>
  <si>
    <t>Sueldos del Grupo A1.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</si>
  <si>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</si>
  <si>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</si>
  <si>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</si>
  <si>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</si>
  <si>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</si>
  <si>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</si>
  <si>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</si>
  <si>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</si>
  <si>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</si>
  <si>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</si>
  <si>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</si>
  <si>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</si>
  <si>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203</t>
  </si>
  <si>
    <t>Arrendamientos de maquinaria, instalaciones y utillaje.</t>
  </si>
  <si>
    <t>213</t>
  </si>
  <si>
    <t>Reparación de maquinaria, instalaciones técnicas y utillaje.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</si>
  <si>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</si>
  <si>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</si>
  <si>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</si>
  <si>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</si>
  <si>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</si>
  <si>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</si>
  <si>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22706</t>
  </si>
  <si>
    <t>Estudios y trabajos técnicos.</t>
  </si>
  <si>
    <t>23020</t>
  </si>
  <si>
    <t>Dietas del personal no directivo</t>
  </si>
  <si>
    <t>23120</t>
  </si>
  <si>
    <t>Locomoción del personal no directivo.</t>
  </si>
  <si>
    <t>83000</t>
  </si>
  <si>
    <t>Anuncios por cuenta de particulares</t>
  </si>
  <si>
    <t>DIFERENCIA</t>
  </si>
  <si>
    <t>CAPITULO II. GASTOS CORRIENTES EN BIENES Y SERVICIOS</t>
  </si>
  <si>
    <t>TOTAL PROGRAMA DIRECCION DEL AREA DE MOVILIDAD Y ESPACIO URBANO</t>
  </si>
  <si>
    <t>1341</t>
  </si>
  <si>
    <t>12001</t>
  </si>
  <si>
    <t>Sueldos del Grupo A2.</t>
  </si>
  <si>
    <t>13000</t>
  </si>
  <si>
    <t>Retribuciones básicas.</t>
  </si>
  <si>
    <t>13002</t>
  </si>
  <si>
    <t>Otras remuneraciones.</t>
  </si>
  <si>
    <t>151</t>
  </si>
  <si>
    <t>Gratificaciones.</t>
  </si>
  <si>
    <t>210</t>
  </si>
  <si>
    <t>Infraestructuras y bienes naturales.</t>
  </si>
  <si>
    <t>214</t>
  </si>
  <si>
    <t>Reparación de elementos de transporte.</t>
  </si>
  <si>
    <t>22100</t>
  </si>
  <si>
    <t>Energía eléctrica.</t>
  </si>
  <si>
    <t>22103</t>
  </si>
  <si>
    <t>Combustibles y carburantes.</t>
  </si>
  <si>
    <t>22104</t>
  </si>
  <si>
    <t>Vestuario.</t>
  </si>
  <si>
    <t>22199</t>
  </si>
  <si>
    <t>Otros suministros.</t>
  </si>
  <si>
    <t>22200</t>
  </si>
  <si>
    <t>Servicios de Telecomunicaciones.</t>
  </si>
  <si>
    <t>224</t>
  </si>
  <si>
    <t>Primas de seguros.</t>
  </si>
  <si>
    <t>225</t>
  </si>
  <si>
    <t>Tributos.</t>
  </si>
  <si>
    <t>22799</t>
  </si>
  <si>
    <t>Otros trabajos realizados por otras empresas y profes.</t>
  </si>
  <si>
    <t>479</t>
  </si>
  <si>
    <t>Otras subvenciones a Empresas privadas.</t>
  </si>
  <si>
    <t>609</t>
  </si>
  <si>
    <t>Otras invers nuevas en infraest y bienes dest al uso gral</t>
  </si>
  <si>
    <t>619</t>
  </si>
  <si>
    <t>Otras inver de reposic en infraest y bienes dest al uso gral</t>
  </si>
  <si>
    <t>640</t>
  </si>
  <si>
    <t>Gastos en inversiones de carácter inmaterial.</t>
  </si>
  <si>
    <t>CAPITULO IV. TRANSFERENCIAS CORRIENTES</t>
  </si>
  <si>
    <t>CAPITULO VI. INVERSIONES REALES</t>
  </si>
  <si>
    <t>TOTAL PROGRAMA MOVILIDAD</t>
  </si>
  <si>
    <t>CAPITULO VIII. ACTIVOS FINANCIEROS</t>
  </si>
  <si>
    <t>1513</t>
  </si>
  <si>
    <t>83100</t>
  </si>
  <si>
    <t>Obras por cuenta de particulares</t>
  </si>
  <si>
    <t>TOTAL PROGRAMA LICENCIAS URBANISTICAS</t>
  </si>
  <si>
    <t>1532</t>
  </si>
  <si>
    <t>13001</t>
  </si>
  <si>
    <t>Horas extraordinarias</t>
  </si>
  <si>
    <t>204</t>
  </si>
  <si>
    <t>Arrendamientos de material de transporte.</t>
  </si>
  <si>
    <t>22700</t>
  </si>
  <si>
    <t>Limpieza y aseo.</t>
  </si>
  <si>
    <t>622</t>
  </si>
  <si>
    <t>Edificios y otras construcciones.</t>
  </si>
  <si>
    <t>623</t>
  </si>
  <si>
    <t>Maquinaria, instalaciones técnicas y utillaje.</t>
  </si>
  <si>
    <t>624</t>
  </si>
  <si>
    <t>Elementos de transporte.</t>
  </si>
  <si>
    <t>CAPITULO I . GASTOS DE PERSONAL</t>
  </si>
  <si>
    <t>TOTAL PROGRAMA PAVIMENTACION DE VIAS PUBLICAS Y OTROS SERVICIOS</t>
  </si>
  <si>
    <t>1651</t>
  </si>
  <si>
    <t>TOTAL PROGRAMA ALUMBRADO PUBLICO</t>
  </si>
  <si>
    <t>4411</t>
  </si>
  <si>
    <t>44901</t>
  </si>
  <si>
    <t>Aportación corriente a AUVASA</t>
  </si>
  <si>
    <t>74901</t>
  </si>
  <si>
    <t>Aportación de capital a AUVASA</t>
  </si>
  <si>
    <t>TOTAL PROGRAMA TRANSPORTE COLECTIVO URBANO DE VIAJEROS</t>
  </si>
  <si>
    <t>CAPITULO VII. TRANSFERENCIAS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</si>
</sst>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D16" sqref="D16"/>
    </sheetView>
  </sheetViews>
  <sheetFormatPr baseColWidth="10" defaultRowHeight="14.5" x14ac:dyDescent="0.35"/>
  <cols>
    <col min="1" max="1" width="5.7265625" bestFit="1" customWidth="1"/>
    <col min="4" max="4" width="42.179687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38</v>
      </c>
    </row>
    <row r="3" spans="1:7" x14ac:dyDescent="0.35">
      <c r="A3" s="2" t="s">
        <v>4</v>
      </c>
      <c r="B3" s="2" t="s">
        <v>5</v>
      </c>
      <c r="C3" s="2" t="s">
        <v>6</v>
      </c>
      <c r="D3" s="2" t="s">
        <v>7</v>
      </c>
      <c r="E3" s="3">
        <v>112545</v>
      </c>
      <c r="F3" s="3">
        <v>127425</v>
      </c>
      <c r="G3" s="3">
        <v>-14880</v>
      </c>
    </row>
    <row r="4" spans="1:7" x14ac:dyDescent="0.35">
      <c r="A4" s="2" t="s">
        <v>4</v>
      </c>
      <c r="B4" s="2" t="s">
        <v>5</v>
      </c>
      <c r="C4" s="2" t="s">
        <v>8</v>
      </c>
      <c r="D4" s="2" t="s">
        <v>9</v>
      </c>
      <c r="E4" s="3">
        <v>21648</v>
      </c>
      <c r="F4" s="3">
        <v>32182</v>
      </c>
      <c r="G4" s="3">
        <v>-10534</v>
      </c>
    </row>
    <row r="5" spans="1:7" x14ac:dyDescent="0.35">
      <c r="A5" s="2" t="s">
        <v>4</v>
      </c>
      <c r="B5" s="2" t="s">
        <v>5</v>
      </c>
      <c r="C5" s="2" t="s">
        <v>10</v>
      </c>
      <c r="D5" s="2" t="s">
        <v>11</v>
      </c>
      <c r="E5" s="3">
        <v>27524</v>
      </c>
      <c r="F5" s="3">
        <v>18185</v>
      </c>
      <c r="G5" s="3">
        <v>9339</v>
      </c>
    </row>
    <row r="6" spans="1:7" x14ac:dyDescent="0.35">
      <c r="A6" s="2" t="s">
        <v>4</v>
      </c>
      <c r="B6" s="2" t="s">
        <v>5</v>
      </c>
      <c r="C6" s="2" t="s">
        <v>12</v>
      </c>
      <c r="D6" s="2" t="s">
        <v>13</v>
      </c>
      <c r="E6" s="3">
        <v>25563</v>
      </c>
      <c r="F6" s="3">
        <v>32885</v>
      </c>
      <c r="G6" s="3">
        <v>-7322</v>
      </c>
    </row>
    <row r="7" spans="1:7" x14ac:dyDescent="0.35">
      <c r="A7" s="2" t="s">
        <v>4</v>
      </c>
      <c r="B7" s="2" t="s">
        <v>5</v>
      </c>
      <c r="C7" s="2" t="s">
        <v>14</v>
      </c>
      <c r="D7" s="2" t="s">
        <v>15</v>
      </c>
      <c r="E7" s="3">
        <v>109221</v>
      </c>
      <c r="F7" s="3">
        <v>120857</v>
      </c>
      <c r="G7" s="3">
        <v>-11636</v>
      </c>
    </row>
    <row r="8" spans="1:7" x14ac:dyDescent="0.35">
      <c r="A8" s="2" t="s">
        <v>4</v>
      </c>
      <c r="B8" s="2" t="s">
        <v>5</v>
      </c>
      <c r="C8" s="2" t="s">
        <v>16</v>
      </c>
      <c r="D8" s="2" t="s">
        <v>17</v>
      </c>
      <c r="E8" s="3">
        <v>270094</v>
      </c>
      <c r="F8" s="3">
        <v>297854</v>
      </c>
      <c r="G8" s="3">
        <v>-27760</v>
      </c>
    </row>
    <row r="9" spans="1:7" x14ac:dyDescent="0.35">
      <c r="A9" s="2" t="s">
        <v>4</v>
      </c>
      <c r="B9" s="2" t="s">
        <v>5</v>
      </c>
      <c r="C9" s="2" t="s">
        <v>18</v>
      </c>
      <c r="D9" s="2" t="s">
        <v>19</v>
      </c>
      <c r="E9" s="3">
        <v>13086</v>
      </c>
      <c r="F9" s="3">
        <v>18750</v>
      </c>
      <c r="G9" s="3">
        <v>-5664</v>
      </c>
    </row>
    <row r="10" spans="1:7" x14ac:dyDescent="0.35">
      <c r="A10" s="9" t="s">
        <v>99</v>
      </c>
      <c r="B10" s="9"/>
      <c r="C10" s="9"/>
      <c r="D10" s="9"/>
      <c r="E10" s="6">
        <f>SUM(E3:E9)</f>
        <v>579681</v>
      </c>
      <c r="F10" s="6">
        <f t="shared" ref="F10:G10" si="0">SUM(F3:F9)</f>
        <v>648138</v>
      </c>
      <c r="G10" s="6">
        <f t="shared" si="0"/>
        <v>-68457</v>
      </c>
    </row>
    <row r="11" spans="1:7" x14ac:dyDescent="0.35">
      <c r="A11" s="2" t="s">
        <v>4</v>
      </c>
      <c r="B11" s="2" t="s">
        <v>5</v>
      </c>
      <c r="C11" s="2" t="s">
        <v>20</v>
      </c>
      <c r="D11" s="2" t="s">
        <v>21</v>
      </c>
      <c r="E11" s="3">
        <v>10000</v>
      </c>
      <c r="F11" s="3">
        <v>10000</v>
      </c>
      <c r="G11" s="1"/>
    </row>
    <row r="12" spans="1:7" x14ac:dyDescent="0.35">
      <c r="A12" s="2" t="s">
        <v>4</v>
      </c>
      <c r="B12" s="2" t="s">
        <v>5</v>
      </c>
      <c r="C12" s="2" t="s">
        <v>22</v>
      </c>
      <c r="D12" s="2" t="s">
        <v>23</v>
      </c>
      <c r="E12" s="3">
        <v>15000</v>
      </c>
      <c r="F12" s="3">
        <v>15000</v>
      </c>
      <c r="G12" s="1"/>
    </row>
    <row r="13" spans="1:7" x14ac:dyDescent="0.35">
      <c r="A13" s="2" t="s">
        <v>4</v>
      </c>
      <c r="B13" s="2" t="s">
        <v>5</v>
      </c>
      <c r="C13" s="2" t="s">
        <v>24</v>
      </c>
      <c r="D13" s="2" t="s">
        <v>25</v>
      </c>
      <c r="E13" s="3">
        <v>2500</v>
      </c>
      <c r="F13" s="3">
        <v>2500</v>
      </c>
      <c r="G13" s="1"/>
    </row>
    <row r="14" spans="1:7" x14ac:dyDescent="0.35">
      <c r="A14" s="2" t="s">
        <v>4</v>
      </c>
      <c r="B14" s="2" t="s">
        <v>5</v>
      </c>
      <c r="C14" s="2" t="s">
        <v>26</v>
      </c>
      <c r="D14" s="2" t="s">
        <v>27</v>
      </c>
      <c r="E14" s="3">
        <v>1500</v>
      </c>
      <c r="F14" s="3">
        <v>1500</v>
      </c>
      <c r="G14" s="1"/>
    </row>
    <row r="15" spans="1:7" x14ac:dyDescent="0.35">
      <c r="A15" s="2" t="s">
        <v>4</v>
      </c>
      <c r="B15" s="2" t="s">
        <v>5</v>
      </c>
      <c r="C15" s="2" t="s">
        <v>28</v>
      </c>
      <c r="D15" s="2" t="s">
        <v>29</v>
      </c>
      <c r="E15" s="3">
        <v>16000</v>
      </c>
      <c r="F15" s="3">
        <v>16000</v>
      </c>
      <c r="G15" s="1"/>
    </row>
    <row r="16" spans="1:7" x14ac:dyDescent="0.35">
      <c r="A16" s="2" t="s">
        <v>4</v>
      </c>
      <c r="B16" s="2" t="s">
        <v>5</v>
      </c>
      <c r="C16" s="2" t="s">
        <v>30</v>
      </c>
      <c r="D16" s="2" t="s">
        <v>31</v>
      </c>
      <c r="E16" s="3">
        <v>120000</v>
      </c>
      <c r="F16" s="3">
        <v>120000</v>
      </c>
      <c r="G16" s="1"/>
    </row>
    <row r="17" spans="1:7" x14ac:dyDescent="0.35">
      <c r="A17" s="2" t="s">
        <v>4</v>
      </c>
      <c r="B17" s="2" t="s">
        <v>5</v>
      </c>
      <c r="C17" s="2" t="s">
        <v>32</v>
      </c>
      <c r="D17" s="2" t="s">
        <v>33</v>
      </c>
      <c r="E17" s="3">
        <v>2000</v>
      </c>
      <c r="F17" s="3">
        <v>2500</v>
      </c>
      <c r="G17" s="3">
        <v>-500</v>
      </c>
    </row>
    <row r="18" spans="1:7" x14ac:dyDescent="0.35">
      <c r="A18" s="2" t="s">
        <v>4</v>
      </c>
      <c r="B18" s="2" t="s">
        <v>5</v>
      </c>
      <c r="C18" s="2" t="s">
        <v>34</v>
      </c>
      <c r="D18" s="2" t="s">
        <v>35</v>
      </c>
      <c r="E18" s="3">
        <v>2000</v>
      </c>
      <c r="F18" s="3">
        <v>2500</v>
      </c>
      <c r="G18" s="3">
        <v>-500</v>
      </c>
    </row>
    <row r="19" spans="1:7" x14ac:dyDescent="0.35">
      <c r="A19" s="9" t="s">
        <v>39</v>
      </c>
      <c r="B19" s="9"/>
      <c r="C19" s="9"/>
      <c r="D19" s="9"/>
      <c r="E19" s="6">
        <f>SUM(E11:E18)</f>
        <v>169000</v>
      </c>
      <c r="F19" s="6">
        <f t="shared" ref="F19:G19" si="1">SUM(F11:F18)</f>
        <v>170000</v>
      </c>
      <c r="G19" s="6">
        <f t="shared" si="1"/>
        <v>-1000</v>
      </c>
    </row>
    <row r="20" spans="1:7" x14ac:dyDescent="0.35">
      <c r="A20" s="2" t="s">
        <v>4</v>
      </c>
      <c r="B20" s="2" t="s">
        <v>5</v>
      </c>
      <c r="C20" s="2" t="s">
        <v>36</v>
      </c>
      <c r="D20" s="2" t="s">
        <v>37</v>
      </c>
      <c r="E20" s="1"/>
      <c r="F20" s="3">
        <v>20000</v>
      </c>
      <c r="G20" s="3">
        <v>-20000</v>
      </c>
    </row>
    <row r="21" spans="1:7" x14ac:dyDescent="0.35">
      <c r="A21" s="9" t="s">
        <v>81</v>
      </c>
      <c r="B21" s="9"/>
      <c r="C21" s="9"/>
      <c r="D21" s="9"/>
      <c r="E21" s="6">
        <f>SUM(E20)</f>
        <v>0</v>
      </c>
      <c r="F21" s="6">
        <f t="shared" ref="F21:G21" si="2">SUM(F20)</f>
        <v>20000</v>
      </c>
      <c r="G21" s="6">
        <f t="shared" si="2"/>
        <v>-20000</v>
      </c>
    </row>
    <row r="22" spans="1:7" x14ac:dyDescent="0.35">
      <c r="A22" s="10" t="s">
        <v>40</v>
      </c>
      <c r="B22" s="10"/>
      <c r="C22" s="10"/>
      <c r="D22" s="10"/>
      <c r="E22" s="6">
        <f>E10+E19+E21</f>
        <v>748681</v>
      </c>
      <c r="F22" s="6">
        <f t="shared" ref="F22:G22" si="3">F10+F19+F21</f>
        <v>838138</v>
      </c>
      <c r="G22" s="6">
        <f t="shared" si="3"/>
        <v>-89457</v>
      </c>
    </row>
  </sheetData>
  <mergeCells count="4">
    <mergeCell ref="A10:D10"/>
    <mergeCell ref="A19:D19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9 A22:G22 B21:G21 A11:G20 B10:G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opLeftCell="A31" workbookViewId="0">
      <selection activeCell="A15" sqref="A15"/>
    </sheetView>
  </sheetViews>
  <sheetFormatPr baseColWidth="10" defaultRowHeight="14.5" x14ac:dyDescent="0.35"/>
  <cols>
    <col min="1" max="1" width="5.7265625" bestFit="1" customWidth="1"/>
    <col min="4" max="4" width="42.453125" bestFit="1" customWidth="1"/>
    <col min="5" max="5" width="11.7265625" bestFit="1" customWidth="1"/>
  </cols>
  <sheetData>
    <row r="2" spans="1:7" x14ac:dyDescent="0.35">
      <c r="A2" s="7" t="s">
        <v>0</v>
      </c>
      <c r="B2" s="7" t="s">
        <v>1</v>
      </c>
      <c r="C2" s="7" t="s">
        <v>2</v>
      </c>
      <c r="D2" s="7" t="s">
        <v>3</v>
      </c>
      <c r="E2" s="7">
        <v>2021</v>
      </c>
      <c r="F2" s="7">
        <v>2020</v>
      </c>
      <c r="G2" s="8" t="s">
        <v>38</v>
      </c>
    </row>
    <row r="3" spans="1:7" x14ac:dyDescent="0.35">
      <c r="A3" s="2" t="s">
        <v>4</v>
      </c>
      <c r="B3" s="2" t="s">
        <v>41</v>
      </c>
      <c r="C3" s="2" t="s">
        <v>6</v>
      </c>
      <c r="D3" s="2" t="s">
        <v>7</v>
      </c>
      <c r="E3" s="3">
        <v>64286</v>
      </c>
      <c r="F3" s="3">
        <v>63712</v>
      </c>
      <c r="G3" s="3">
        <v>574</v>
      </c>
    </row>
    <row r="4" spans="1:7" x14ac:dyDescent="0.35">
      <c r="A4" s="2" t="s">
        <v>4</v>
      </c>
      <c r="B4" s="2" t="s">
        <v>41</v>
      </c>
      <c r="C4" s="2" t="s">
        <v>42</v>
      </c>
      <c r="D4" s="2" t="s">
        <v>43</v>
      </c>
      <c r="E4" s="3">
        <v>54174</v>
      </c>
      <c r="F4" s="3">
        <v>53691</v>
      </c>
      <c r="G4" s="3">
        <v>483</v>
      </c>
    </row>
    <row r="5" spans="1:7" x14ac:dyDescent="0.35">
      <c r="A5" s="2" t="s">
        <v>4</v>
      </c>
      <c r="B5" s="2" t="s">
        <v>41</v>
      </c>
      <c r="C5" s="2" t="s">
        <v>8</v>
      </c>
      <c r="D5" s="2" t="s">
        <v>9</v>
      </c>
      <c r="E5" s="3">
        <v>21648</v>
      </c>
      <c r="F5" s="3">
        <v>21454</v>
      </c>
      <c r="G5" s="3">
        <v>194</v>
      </c>
    </row>
    <row r="6" spans="1:7" x14ac:dyDescent="0.35">
      <c r="A6" s="2" t="s">
        <v>4</v>
      </c>
      <c r="B6" s="2" t="s">
        <v>41</v>
      </c>
      <c r="C6" s="2" t="s">
        <v>10</v>
      </c>
      <c r="D6" s="2" t="s">
        <v>11</v>
      </c>
      <c r="E6" s="3">
        <v>18349</v>
      </c>
      <c r="F6" s="3">
        <v>18185</v>
      </c>
      <c r="G6" s="3">
        <v>164</v>
      </c>
    </row>
    <row r="7" spans="1:7" x14ac:dyDescent="0.35">
      <c r="A7" s="2" t="s">
        <v>4</v>
      </c>
      <c r="B7" s="2" t="s">
        <v>41</v>
      </c>
      <c r="C7" s="2" t="s">
        <v>12</v>
      </c>
      <c r="D7" s="2" t="s">
        <v>13</v>
      </c>
      <c r="E7" s="3">
        <v>24426</v>
      </c>
      <c r="F7" s="3">
        <v>30407</v>
      </c>
      <c r="G7" s="3">
        <v>-5981</v>
      </c>
    </row>
    <row r="8" spans="1:7" x14ac:dyDescent="0.35">
      <c r="A8" s="2" t="s">
        <v>4</v>
      </c>
      <c r="B8" s="2" t="s">
        <v>41</v>
      </c>
      <c r="C8" s="2" t="s">
        <v>14</v>
      </c>
      <c r="D8" s="2" t="s">
        <v>15</v>
      </c>
      <c r="E8" s="3">
        <v>89920</v>
      </c>
      <c r="F8" s="3">
        <v>89118</v>
      </c>
      <c r="G8" s="3">
        <v>802</v>
      </c>
    </row>
    <row r="9" spans="1:7" x14ac:dyDescent="0.35">
      <c r="A9" s="2" t="s">
        <v>4</v>
      </c>
      <c r="B9" s="2" t="s">
        <v>41</v>
      </c>
      <c r="C9" s="2" t="s">
        <v>16</v>
      </c>
      <c r="D9" s="2" t="s">
        <v>17</v>
      </c>
      <c r="E9" s="3">
        <v>226725</v>
      </c>
      <c r="F9" s="3">
        <v>224702</v>
      </c>
      <c r="G9" s="3">
        <v>2023</v>
      </c>
    </row>
    <row r="10" spans="1:7" x14ac:dyDescent="0.35">
      <c r="A10" s="2" t="s">
        <v>4</v>
      </c>
      <c r="B10" s="2" t="s">
        <v>41</v>
      </c>
      <c r="C10" s="2" t="s">
        <v>18</v>
      </c>
      <c r="D10" s="2" t="s">
        <v>19</v>
      </c>
      <c r="E10" s="3">
        <v>10952</v>
      </c>
      <c r="F10" s="3">
        <v>14708</v>
      </c>
      <c r="G10" s="3">
        <v>-3756</v>
      </c>
    </row>
    <row r="11" spans="1:7" x14ac:dyDescent="0.35">
      <c r="A11" s="2" t="s">
        <v>4</v>
      </c>
      <c r="B11" s="2" t="s">
        <v>41</v>
      </c>
      <c r="C11" s="2" t="s">
        <v>44</v>
      </c>
      <c r="D11" s="2" t="s">
        <v>45</v>
      </c>
      <c r="E11" s="3">
        <v>48421</v>
      </c>
      <c r="F11" s="3">
        <v>47989</v>
      </c>
      <c r="G11" s="3">
        <v>432</v>
      </c>
    </row>
    <row r="12" spans="1:7" x14ac:dyDescent="0.35">
      <c r="A12" s="2" t="s">
        <v>4</v>
      </c>
      <c r="B12" s="2" t="s">
        <v>41</v>
      </c>
      <c r="C12" s="2" t="s">
        <v>46</v>
      </c>
      <c r="D12" s="2" t="s">
        <v>47</v>
      </c>
      <c r="E12" s="3">
        <v>55147</v>
      </c>
      <c r="F12" s="3">
        <v>54654</v>
      </c>
      <c r="G12" s="3">
        <v>493</v>
      </c>
    </row>
    <row r="13" spans="1:7" x14ac:dyDescent="0.35">
      <c r="A13" s="2" t="s">
        <v>4</v>
      </c>
      <c r="B13" s="2" t="s">
        <v>41</v>
      </c>
      <c r="C13" s="2" t="s">
        <v>48</v>
      </c>
      <c r="D13" s="2" t="s">
        <v>49</v>
      </c>
      <c r="E13" s="3">
        <v>10000</v>
      </c>
      <c r="F13" s="3">
        <v>10000</v>
      </c>
      <c r="G13" s="1"/>
    </row>
    <row r="14" spans="1:7" x14ac:dyDescent="0.35">
      <c r="A14" s="9" t="s">
        <v>99</v>
      </c>
      <c r="B14" s="9"/>
      <c r="C14" s="9"/>
      <c r="D14" s="9"/>
      <c r="E14" s="6">
        <f>SUM(E3:E13)</f>
        <v>624048</v>
      </c>
      <c r="F14" s="6">
        <f t="shared" ref="F14:G14" si="0">SUM(F3:F13)</f>
        <v>628620</v>
      </c>
      <c r="G14" s="6">
        <f t="shared" si="0"/>
        <v>-4572</v>
      </c>
    </row>
    <row r="15" spans="1:7" x14ac:dyDescent="0.35">
      <c r="A15" s="2" t="s">
        <v>4</v>
      </c>
      <c r="B15" s="2" t="s">
        <v>41</v>
      </c>
      <c r="C15" s="2" t="s">
        <v>20</v>
      </c>
      <c r="D15" s="2" t="s">
        <v>21</v>
      </c>
      <c r="E15" s="3">
        <v>6000</v>
      </c>
      <c r="F15" s="3">
        <v>4000</v>
      </c>
      <c r="G15" s="3">
        <v>2000</v>
      </c>
    </row>
    <row r="16" spans="1:7" x14ac:dyDescent="0.35">
      <c r="A16" s="2" t="s">
        <v>4</v>
      </c>
      <c r="B16" s="2" t="s">
        <v>41</v>
      </c>
      <c r="C16" s="2" t="s">
        <v>50</v>
      </c>
      <c r="D16" s="2" t="s">
        <v>51</v>
      </c>
      <c r="E16" s="3">
        <v>2000</v>
      </c>
      <c r="F16" s="3">
        <v>2000</v>
      </c>
      <c r="G16" s="1"/>
    </row>
    <row r="17" spans="1:7" x14ac:dyDescent="0.35">
      <c r="A17" s="2" t="s">
        <v>4</v>
      </c>
      <c r="B17" s="2" t="s">
        <v>41</v>
      </c>
      <c r="C17" s="2" t="s">
        <v>22</v>
      </c>
      <c r="D17" s="2" t="s">
        <v>23</v>
      </c>
      <c r="E17" s="3">
        <v>3000</v>
      </c>
      <c r="F17" s="3">
        <v>3000</v>
      </c>
      <c r="G17" s="1"/>
    </row>
    <row r="18" spans="1:7" x14ac:dyDescent="0.35">
      <c r="A18" s="2" t="s">
        <v>4</v>
      </c>
      <c r="B18" s="2" t="s">
        <v>41</v>
      </c>
      <c r="C18" s="2" t="s">
        <v>52</v>
      </c>
      <c r="D18" s="2" t="s">
        <v>53</v>
      </c>
      <c r="E18" s="3">
        <v>3000</v>
      </c>
      <c r="F18" s="3">
        <v>1800</v>
      </c>
      <c r="G18" s="3">
        <v>1200</v>
      </c>
    </row>
    <row r="19" spans="1:7" x14ac:dyDescent="0.35">
      <c r="A19" s="2" t="s">
        <v>4</v>
      </c>
      <c r="B19" s="2" t="s">
        <v>41</v>
      </c>
      <c r="C19" s="2" t="s">
        <v>54</v>
      </c>
      <c r="D19" s="2" t="s">
        <v>55</v>
      </c>
      <c r="E19" s="3">
        <v>224000</v>
      </c>
      <c r="F19" s="3">
        <v>224000</v>
      </c>
      <c r="G19" s="1"/>
    </row>
    <row r="20" spans="1:7" x14ac:dyDescent="0.35">
      <c r="A20" s="2" t="s">
        <v>4</v>
      </c>
      <c r="B20" s="2" t="s">
        <v>41</v>
      </c>
      <c r="C20" s="2" t="s">
        <v>56</v>
      </c>
      <c r="D20" s="2" t="s">
        <v>57</v>
      </c>
      <c r="E20" s="3">
        <v>3000</v>
      </c>
      <c r="F20" s="3">
        <v>2500</v>
      </c>
      <c r="G20" s="3">
        <v>500</v>
      </c>
    </row>
    <row r="21" spans="1:7" x14ac:dyDescent="0.35">
      <c r="A21" s="2" t="s">
        <v>4</v>
      </c>
      <c r="B21" s="2" t="s">
        <v>41</v>
      </c>
      <c r="C21" s="2" t="s">
        <v>58</v>
      </c>
      <c r="D21" s="2" t="s">
        <v>59</v>
      </c>
      <c r="E21" s="3">
        <v>1000</v>
      </c>
      <c r="F21" s="3">
        <v>1000</v>
      </c>
      <c r="G21" s="1"/>
    </row>
    <row r="22" spans="1:7" x14ac:dyDescent="0.35">
      <c r="A22" s="2" t="s">
        <v>4</v>
      </c>
      <c r="B22" s="2" t="s">
        <v>41</v>
      </c>
      <c r="C22" s="2" t="s">
        <v>60</v>
      </c>
      <c r="D22" s="2" t="s">
        <v>61</v>
      </c>
      <c r="E22" s="3">
        <v>1000</v>
      </c>
      <c r="F22" s="3">
        <v>1000</v>
      </c>
      <c r="G22" s="1"/>
    </row>
    <row r="23" spans="1:7" x14ac:dyDescent="0.35">
      <c r="A23" s="2" t="s">
        <v>4</v>
      </c>
      <c r="B23" s="2" t="s">
        <v>41</v>
      </c>
      <c r="C23" s="2" t="s">
        <v>62</v>
      </c>
      <c r="D23" s="2" t="s">
        <v>63</v>
      </c>
      <c r="E23" s="3">
        <v>2500</v>
      </c>
      <c r="F23" s="3">
        <v>2500</v>
      </c>
      <c r="G23" s="1"/>
    </row>
    <row r="24" spans="1:7" x14ac:dyDescent="0.35">
      <c r="A24" s="2" t="s">
        <v>4</v>
      </c>
      <c r="B24" s="2" t="s">
        <v>41</v>
      </c>
      <c r="C24" s="2" t="s">
        <v>64</v>
      </c>
      <c r="D24" s="2" t="s">
        <v>65</v>
      </c>
      <c r="E24" s="3">
        <v>1000</v>
      </c>
      <c r="F24" s="3">
        <v>300</v>
      </c>
      <c r="G24" s="3">
        <v>700</v>
      </c>
    </row>
    <row r="25" spans="1:7" x14ac:dyDescent="0.35">
      <c r="A25" s="2" t="s">
        <v>4</v>
      </c>
      <c r="B25" s="2" t="s">
        <v>41</v>
      </c>
      <c r="C25" s="2" t="s">
        <v>66</v>
      </c>
      <c r="D25" s="2" t="s">
        <v>67</v>
      </c>
      <c r="E25" s="3">
        <v>100</v>
      </c>
      <c r="F25" s="3">
        <v>100</v>
      </c>
      <c r="G25" s="1"/>
    </row>
    <row r="26" spans="1:7" x14ac:dyDescent="0.35">
      <c r="A26" s="2" t="s">
        <v>4</v>
      </c>
      <c r="B26" s="2" t="s">
        <v>41</v>
      </c>
      <c r="C26" s="2" t="s">
        <v>24</v>
      </c>
      <c r="D26" s="2" t="s">
        <v>25</v>
      </c>
      <c r="E26" s="3">
        <v>16000</v>
      </c>
      <c r="F26" s="3">
        <v>16000</v>
      </c>
      <c r="G26" s="1"/>
    </row>
    <row r="27" spans="1:7" x14ac:dyDescent="0.35">
      <c r="A27" s="2" t="s">
        <v>4</v>
      </c>
      <c r="B27" s="2" t="s">
        <v>41</v>
      </c>
      <c r="C27" s="2" t="s">
        <v>26</v>
      </c>
      <c r="D27" s="2" t="s">
        <v>27</v>
      </c>
      <c r="E27" s="3">
        <v>2500</v>
      </c>
      <c r="F27" s="3">
        <v>2500</v>
      </c>
      <c r="G27" s="1"/>
    </row>
    <row r="28" spans="1:7" x14ac:dyDescent="0.35">
      <c r="A28" s="2" t="s">
        <v>4</v>
      </c>
      <c r="B28" s="2" t="s">
        <v>41</v>
      </c>
      <c r="C28" s="2" t="s">
        <v>28</v>
      </c>
      <c r="D28" s="2" t="s">
        <v>29</v>
      </c>
      <c r="E28" s="3">
        <v>32000</v>
      </c>
      <c r="F28" s="3">
        <v>32000</v>
      </c>
      <c r="G28" s="1"/>
    </row>
    <row r="29" spans="1:7" x14ac:dyDescent="0.35">
      <c r="A29" s="2" t="s">
        <v>4</v>
      </c>
      <c r="B29" s="2" t="s">
        <v>41</v>
      </c>
      <c r="C29" s="2" t="s">
        <v>30</v>
      </c>
      <c r="D29" s="2" t="s">
        <v>31</v>
      </c>
      <c r="E29" s="3">
        <v>115500</v>
      </c>
      <c r="F29" s="3">
        <v>115500</v>
      </c>
      <c r="G29" s="1"/>
    </row>
    <row r="30" spans="1:7" x14ac:dyDescent="0.35">
      <c r="A30" s="2" t="s">
        <v>4</v>
      </c>
      <c r="B30" s="2" t="s">
        <v>41</v>
      </c>
      <c r="C30" s="2" t="s">
        <v>68</v>
      </c>
      <c r="D30" s="2" t="s">
        <v>69</v>
      </c>
      <c r="E30" s="3">
        <v>4000000</v>
      </c>
      <c r="F30" s="3">
        <v>4000000</v>
      </c>
      <c r="G30" s="1"/>
    </row>
    <row r="31" spans="1:7" x14ac:dyDescent="0.35">
      <c r="A31" s="2" t="s">
        <v>4</v>
      </c>
      <c r="B31" s="2" t="s">
        <v>41</v>
      </c>
      <c r="C31" s="2" t="s">
        <v>32</v>
      </c>
      <c r="D31" s="2" t="s">
        <v>33</v>
      </c>
      <c r="E31" s="3">
        <v>500</v>
      </c>
      <c r="F31" s="3">
        <v>500</v>
      </c>
      <c r="G31" s="1"/>
    </row>
    <row r="32" spans="1:7" x14ac:dyDescent="0.35">
      <c r="A32" s="2" t="s">
        <v>4</v>
      </c>
      <c r="B32" s="2" t="s">
        <v>41</v>
      </c>
      <c r="C32" s="2" t="s">
        <v>34</v>
      </c>
      <c r="D32" s="2" t="s">
        <v>35</v>
      </c>
      <c r="E32" s="3">
        <v>700</v>
      </c>
      <c r="F32" s="3">
        <v>700</v>
      </c>
      <c r="G32" s="1"/>
    </row>
    <row r="33" spans="1:7" x14ac:dyDescent="0.35">
      <c r="A33" s="9" t="s">
        <v>39</v>
      </c>
      <c r="B33" s="9"/>
      <c r="C33" s="9"/>
      <c r="D33" s="9"/>
      <c r="E33" s="6">
        <f>SUM(E15:E32)</f>
        <v>4413800</v>
      </c>
      <c r="F33" s="6">
        <f t="shared" ref="F33:G33" si="1">SUM(F15:F32)</f>
        <v>4409400</v>
      </c>
      <c r="G33" s="6">
        <f t="shared" si="1"/>
        <v>4400</v>
      </c>
    </row>
    <row r="34" spans="1:7" x14ac:dyDescent="0.35">
      <c r="A34" s="2" t="s">
        <v>4</v>
      </c>
      <c r="B34" s="2" t="s">
        <v>41</v>
      </c>
      <c r="C34" s="2" t="s">
        <v>70</v>
      </c>
      <c r="D34" s="2" t="s">
        <v>71</v>
      </c>
      <c r="E34" s="3">
        <v>60000</v>
      </c>
      <c r="F34" s="3">
        <v>60000</v>
      </c>
      <c r="G34" s="1"/>
    </row>
    <row r="35" spans="1:7" x14ac:dyDescent="0.35">
      <c r="A35" s="2" t="s">
        <v>4</v>
      </c>
      <c r="B35" s="2" t="s">
        <v>41</v>
      </c>
      <c r="C35" s="2" t="s">
        <v>72</v>
      </c>
      <c r="D35" s="2" t="s">
        <v>73</v>
      </c>
      <c r="E35" s="3">
        <v>80000</v>
      </c>
      <c r="F35" s="3">
        <v>18000</v>
      </c>
      <c r="G35" s="3">
        <v>62000</v>
      </c>
    </row>
    <row r="36" spans="1:7" x14ac:dyDescent="0.35">
      <c r="A36" s="9" t="s">
        <v>78</v>
      </c>
      <c r="B36" s="9"/>
      <c r="C36" s="9"/>
      <c r="D36" s="9"/>
      <c r="E36" s="6">
        <f>SUM(E34:E35)</f>
        <v>140000</v>
      </c>
      <c r="F36" s="6">
        <f t="shared" ref="F36:G36" si="2">SUM(F34:F35)</f>
        <v>78000</v>
      </c>
      <c r="G36" s="6">
        <f t="shared" si="2"/>
        <v>62000</v>
      </c>
    </row>
    <row r="37" spans="1:7" x14ac:dyDescent="0.35">
      <c r="A37" s="2" t="s">
        <v>4</v>
      </c>
      <c r="B37" s="2" t="s">
        <v>41</v>
      </c>
      <c r="C37" s="2" t="s">
        <v>74</v>
      </c>
      <c r="D37" s="2" t="s">
        <v>75</v>
      </c>
      <c r="E37" s="3">
        <v>3000000</v>
      </c>
      <c r="F37" s="3">
        <v>2541500</v>
      </c>
      <c r="G37" s="3">
        <v>458500</v>
      </c>
    </row>
    <row r="38" spans="1:7" x14ac:dyDescent="0.35">
      <c r="A38" s="2" t="s">
        <v>4</v>
      </c>
      <c r="B38" s="2" t="s">
        <v>41</v>
      </c>
      <c r="C38" s="2" t="s">
        <v>76</v>
      </c>
      <c r="D38" s="2" t="s">
        <v>77</v>
      </c>
      <c r="E38" s="3">
        <v>50000</v>
      </c>
      <c r="F38" s="1"/>
      <c r="G38" s="3">
        <v>50000</v>
      </c>
    </row>
    <row r="39" spans="1:7" x14ac:dyDescent="0.35">
      <c r="A39" s="9" t="s">
        <v>79</v>
      </c>
      <c r="B39" s="9"/>
      <c r="C39" s="9"/>
      <c r="D39" s="9"/>
      <c r="E39" s="6">
        <f>SUM(E37:E38)</f>
        <v>3050000</v>
      </c>
      <c r="F39" s="6">
        <f t="shared" ref="F39:G39" si="3">SUM(F37:F38)</f>
        <v>2541500</v>
      </c>
      <c r="G39" s="6">
        <f t="shared" si="3"/>
        <v>508500</v>
      </c>
    </row>
    <row r="40" spans="1:7" x14ac:dyDescent="0.35">
      <c r="A40" s="10" t="s">
        <v>80</v>
      </c>
      <c r="B40" s="10"/>
      <c r="C40" s="10"/>
      <c r="D40" s="10"/>
      <c r="E40" s="6">
        <f>E14+E33+E36+E39</f>
        <v>8227848</v>
      </c>
      <c r="F40" s="6">
        <f t="shared" ref="F40:G40" si="4">F14+F33+F36+F39</f>
        <v>7657520</v>
      </c>
      <c r="G40" s="6">
        <f t="shared" si="4"/>
        <v>570328</v>
      </c>
    </row>
  </sheetData>
  <mergeCells count="5">
    <mergeCell ref="A14:D14"/>
    <mergeCell ref="A33:D33"/>
    <mergeCell ref="A36:D36"/>
    <mergeCell ref="A39:D39"/>
    <mergeCell ref="A40:D40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H13 A15:H41 B14:H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A19" sqref="A19:D19"/>
    </sheetView>
  </sheetViews>
  <sheetFormatPr baseColWidth="10" defaultRowHeight="14.5" x14ac:dyDescent="0.35"/>
  <cols>
    <col min="1" max="1" width="5.7265625" bestFit="1" customWidth="1"/>
    <col min="4" max="4" width="24.1796875" bestFit="1" customWidth="1"/>
  </cols>
  <sheetData>
    <row r="2" spans="1:7" x14ac:dyDescent="0.35">
      <c r="A2" s="7" t="s">
        <v>0</v>
      </c>
      <c r="B2" s="7" t="s">
        <v>1</v>
      </c>
      <c r="C2" s="7" t="s">
        <v>2</v>
      </c>
      <c r="D2" s="7" t="s">
        <v>3</v>
      </c>
      <c r="E2" s="7">
        <v>2021</v>
      </c>
      <c r="F2" s="7">
        <v>2020</v>
      </c>
      <c r="G2" s="8" t="s">
        <v>38</v>
      </c>
    </row>
    <row r="3" spans="1:7" x14ac:dyDescent="0.35">
      <c r="A3" s="2" t="s">
        <v>4</v>
      </c>
      <c r="B3" s="2" t="s">
        <v>82</v>
      </c>
      <c r="C3" s="2" t="s">
        <v>6</v>
      </c>
      <c r="D3" s="2" t="s">
        <v>7</v>
      </c>
      <c r="E3" s="3">
        <v>176786</v>
      </c>
      <c r="F3" s="3">
        <v>175209</v>
      </c>
      <c r="G3" s="3">
        <v>1577</v>
      </c>
    </row>
    <row r="4" spans="1:7" x14ac:dyDescent="0.35">
      <c r="A4" s="2" t="s">
        <v>4</v>
      </c>
      <c r="B4" s="2" t="s">
        <v>82</v>
      </c>
      <c r="C4" s="2" t="s">
        <v>42</v>
      </c>
      <c r="D4" s="2" t="s">
        <v>43</v>
      </c>
      <c r="E4" s="3">
        <v>127191</v>
      </c>
      <c r="F4" s="3">
        <v>168075</v>
      </c>
      <c r="G4" s="3">
        <v>-40884</v>
      </c>
    </row>
    <row r="5" spans="1:7" x14ac:dyDescent="0.35">
      <c r="A5" s="2" t="s">
        <v>4</v>
      </c>
      <c r="B5" s="2" t="s">
        <v>82</v>
      </c>
      <c r="C5" s="2" t="s">
        <v>8</v>
      </c>
      <c r="D5" s="2" t="s">
        <v>9</v>
      </c>
      <c r="E5" s="3">
        <v>140711</v>
      </c>
      <c r="F5" s="3">
        <v>139454</v>
      </c>
      <c r="G5" s="3">
        <v>1257</v>
      </c>
    </row>
    <row r="6" spans="1:7" x14ac:dyDescent="0.35">
      <c r="A6" s="2" t="s">
        <v>4</v>
      </c>
      <c r="B6" s="2" t="s">
        <v>82</v>
      </c>
      <c r="C6" s="2" t="s">
        <v>10</v>
      </c>
      <c r="D6" s="2" t="s">
        <v>11</v>
      </c>
      <c r="E6" s="3">
        <v>82571</v>
      </c>
      <c r="F6" s="3">
        <v>81834</v>
      </c>
      <c r="G6" s="3">
        <v>737</v>
      </c>
    </row>
    <row r="7" spans="1:7" x14ac:dyDescent="0.35">
      <c r="A7" s="2" t="s">
        <v>4</v>
      </c>
      <c r="B7" s="2" t="s">
        <v>82</v>
      </c>
      <c r="C7" s="2" t="s">
        <v>12</v>
      </c>
      <c r="D7" s="2" t="s">
        <v>13</v>
      </c>
      <c r="E7" s="3">
        <v>106827</v>
      </c>
      <c r="F7" s="3">
        <v>102695</v>
      </c>
      <c r="G7" s="3">
        <v>4132</v>
      </c>
    </row>
    <row r="8" spans="1:7" x14ac:dyDescent="0.35">
      <c r="A8" s="2" t="s">
        <v>4</v>
      </c>
      <c r="B8" s="2" t="s">
        <v>82</v>
      </c>
      <c r="C8" s="2" t="s">
        <v>14</v>
      </c>
      <c r="D8" s="2" t="s">
        <v>15</v>
      </c>
      <c r="E8" s="3">
        <v>294988</v>
      </c>
      <c r="F8" s="3">
        <v>316704</v>
      </c>
      <c r="G8" s="3">
        <v>-21716</v>
      </c>
    </row>
    <row r="9" spans="1:7" x14ac:dyDescent="0.35">
      <c r="A9" s="2" t="s">
        <v>4</v>
      </c>
      <c r="B9" s="2" t="s">
        <v>82</v>
      </c>
      <c r="C9" s="2" t="s">
        <v>16</v>
      </c>
      <c r="D9" s="2" t="s">
        <v>17</v>
      </c>
      <c r="E9" s="3">
        <v>718952</v>
      </c>
      <c r="F9" s="3">
        <v>782106</v>
      </c>
      <c r="G9" s="3">
        <v>-63154</v>
      </c>
    </row>
    <row r="10" spans="1:7" x14ac:dyDescent="0.35">
      <c r="A10" s="2" t="s">
        <v>4</v>
      </c>
      <c r="B10" s="2" t="s">
        <v>82</v>
      </c>
      <c r="C10" s="2" t="s">
        <v>18</v>
      </c>
      <c r="D10" s="2" t="s">
        <v>19</v>
      </c>
      <c r="E10" s="3">
        <v>61073</v>
      </c>
      <c r="F10" s="3">
        <v>58648</v>
      </c>
      <c r="G10" s="3">
        <v>2425</v>
      </c>
    </row>
    <row r="11" spans="1:7" x14ac:dyDescent="0.35">
      <c r="A11" s="2" t="s">
        <v>4</v>
      </c>
      <c r="B11" s="2" t="s">
        <v>82</v>
      </c>
      <c r="C11" s="2" t="s">
        <v>44</v>
      </c>
      <c r="D11" s="2" t="s">
        <v>45</v>
      </c>
      <c r="E11" s="3">
        <v>77404</v>
      </c>
      <c r="F11" s="3">
        <v>73632</v>
      </c>
      <c r="G11" s="3">
        <v>3772</v>
      </c>
    </row>
    <row r="12" spans="1:7" x14ac:dyDescent="0.35">
      <c r="A12" s="2" t="s">
        <v>4</v>
      </c>
      <c r="B12" s="2" t="s">
        <v>82</v>
      </c>
      <c r="C12" s="2" t="s">
        <v>46</v>
      </c>
      <c r="D12" s="2" t="s">
        <v>47</v>
      </c>
      <c r="E12" s="3">
        <v>70402</v>
      </c>
      <c r="F12" s="3">
        <v>64689</v>
      </c>
      <c r="G12" s="3">
        <v>5713</v>
      </c>
    </row>
    <row r="13" spans="1:7" x14ac:dyDescent="0.35">
      <c r="A13" s="9" t="s">
        <v>99</v>
      </c>
      <c r="B13" s="9"/>
      <c r="C13" s="9"/>
      <c r="D13" s="9"/>
      <c r="E13" s="6">
        <f>SUM(E3:E12)</f>
        <v>1856905</v>
      </c>
      <c r="F13" s="6">
        <f t="shared" ref="F13:G13" si="0">SUM(F3:F12)</f>
        <v>1963046</v>
      </c>
      <c r="G13" s="6">
        <f t="shared" si="0"/>
        <v>-106141</v>
      </c>
    </row>
    <row r="14" spans="1:7" x14ac:dyDescent="0.35">
      <c r="A14" s="2" t="s">
        <v>4</v>
      </c>
      <c r="B14" s="2" t="s">
        <v>82</v>
      </c>
      <c r="C14" s="2" t="s">
        <v>24</v>
      </c>
      <c r="D14" s="2" t="s">
        <v>25</v>
      </c>
      <c r="E14" s="3">
        <v>500</v>
      </c>
      <c r="F14" s="3">
        <v>500</v>
      </c>
      <c r="G14" s="1"/>
    </row>
    <row r="15" spans="1:7" x14ac:dyDescent="0.35">
      <c r="A15" s="2" t="s">
        <v>4</v>
      </c>
      <c r="B15" s="2" t="s">
        <v>82</v>
      </c>
      <c r="C15" s="2" t="s">
        <v>28</v>
      </c>
      <c r="D15" s="2" t="s">
        <v>29</v>
      </c>
      <c r="E15" s="3">
        <v>1000</v>
      </c>
      <c r="F15" s="3">
        <v>1000</v>
      </c>
      <c r="G15" s="1"/>
    </row>
    <row r="16" spans="1:7" x14ac:dyDescent="0.35">
      <c r="A16" s="9" t="s">
        <v>39</v>
      </c>
      <c r="B16" s="9"/>
      <c r="C16" s="9"/>
      <c r="D16" s="9"/>
      <c r="E16" s="6">
        <f>SUM(E14:E15)</f>
        <v>1500</v>
      </c>
      <c r="F16" s="6">
        <f t="shared" ref="F16:G16" si="1">SUM(F14:F15)</f>
        <v>1500</v>
      </c>
      <c r="G16" s="6">
        <f t="shared" si="1"/>
        <v>0</v>
      </c>
    </row>
    <row r="17" spans="1:7" x14ac:dyDescent="0.35">
      <c r="A17" s="2" t="s">
        <v>4</v>
      </c>
      <c r="B17" s="2" t="s">
        <v>82</v>
      </c>
      <c r="C17" s="2" t="s">
        <v>83</v>
      </c>
      <c r="D17" s="2" t="s">
        <v>84</v>
      </c>
      <c r="E17" s="3">
        <v>400000</v>
      </c>
      <c r="F17" s="3">
        <v>400000</v>
      </c>
      <c r="G17" s="1"/>
    </row>
    <row r="18" spans="1:7" x14ac:dyDescent="0.35">
      <c r="A18" s="9" t="s">
        <v>81</v>
      </c>
      <c r="B18" s="9"/>
      <c r="C18" s="9"/>
      <c r="D18" s="9"/>
      <c r="E18" s="6">
        <f>SUM(E17)</f>
        <v>400000</v>
      </c>
      <c r="F18" s="6">
        <f t="shared" ref="F18:G18" si="2">SUM(F17)</f>
        <v>400000</v>
      </c>
      <c r="G18" s="6">
        <f t="shared" si="2"/>
        <v>0</v>
      </c>
    </row>
    <row r="19" spans="1:7" x14ac:dyDescent="0.35">
      <c r="A19" s="10" t="s">
        <v>85</v>
      </c>
      <c r="B19" s="10"/>
      <c r="C19" s="10"/>
      <c r="D19" s="10"/>
      <c r="E19" s="6">
        <f>E13+E16+E18</f>
        <v>2258405</v>
      </c>
      <c r="F19" s="6">
        <f t="shared" ref="F19:G19" si="3">F13+F16+F18</f>
        <v>2364546</v>
      </c>
      <c r="G19" s="6">
        <f t="shared" si="3"/>
        <v>-106141</v>
      </c>
    </row>
  </sheetData>
  <mergeCells count="4">
    <mergeCell ref="A13:D13"/>
    <mergeCell ref="A16:D16"/>
    <mergeCell ref="A18:D18"/>
    <mergeCell ref="A19:D19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12 A14:G19 B13:G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workbookViewId="0">
      <selection activeCell="A36" sqref="A36:D36"/>
    </sheetView>
  </sheetViews>
  <sheetFormatPr baseColWidth="10" defaultRowHeight="14.5" x14ac:dyDescent="0.35"/>
  <cols>
    <col min="1" max="1" width="5.7265625" bestFit="1" customWidth="1"/>
    <col min="4" max="4" width="42.453125" bestFit="1" customWidth="1"/>
    <col min="5" max="5" width="12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38</v>
      </c>
    </row>
    <row r="3" spans="1:7" x14ac:dyDescent="0.35">
      <c r="A3" s="2" t="s">
        <v>4</v>
      </c>
      <c r="B3" s="2" t="s">
        <v>86</v>
      </c>
      <c r="C3" s="2" t="s">
        <v>6</v>
      </c>
      <c r="D3" s="2" t="s">
        <v>7</v>
      </c>
      <c r="E3" s="3">
        <v>80357</v>
      </c>
      <c r="F3" s="3">
        <v>79641</v>
      </c>
      <c r="G3" s="3">
        <v>716</v>
      </c>
    </row>
    <row r="4" spans="1:7" x14ac:dyDescent="0.35">
      <c r="A4" s="2" t="s">
        <v>4</v>
      </c>
      <c r="B4" s="2" t="s">
        <v>86</v>
      </c>
      <c r="C4" s="2" t="s">
        <v>42</v>
      </c>
      <c r="D4" s="2" t="s">
        <v>43</v>
      </c>
      <c r="E4" s="3">
        <v>70662</v>
      </c>
      <c r="F4" s="3">
        <v>70031</v>
      </c>
      <c r="G4" s="3">
        <v>631</v>
      </c>
    </row>
    <row r="5" spans="1:7" x14ac:dyDescent="0.35">
      <c r="A5" s="2" t="s">
        <v>4</v>
      </c>
      <c r="B5" s="2" t="s">
        <v>86</v>
      </c>
      <c r="C5" s="2" t="s">
        <v>8</v>
      </c>
      <c r="D5" s="2" t="s">
        <v>9</v>
      </c>
      <c r="E5" s="3">
        <v>54120</v>
      </c>
      <c r="F5" s="3">
        <v>53636</v>
      </c>
      <c r="G5" s="3">
        <v>484</v>
      </c>
    </row>
    <row r="6" spans="1:7" x14ac:dyDescent="0.35">
      <c r="A6" s="2" t="s">
        <v>4</v>
      </c>
      <c r="B6" s="2" t="s">
        <v>86</v>
      </c>
      <c r="C6" s="2" t="s">
        <v>10</v>
      </c>
      <c r="D6" s="2" t="s">
        <v>11</v>
      </c>
      <c r="E6" s="3">
        <v>9175</v>
      </c>
      <c r="F6" s="3">
        <v>9093</v>
      </c>
      <c r="G6" s="3">
        <v>82</v>
      </c>
    </row>
    <row r="7" spans="1:7" x14ac:dyDescent="0.35">
      <c r="A7" s="2" t="s">
        <v>4</v>
      </c>
      <c r="B7" s="2" t="s">
        <v>86</v>
      </c>
      <c r="C7" s="2" t="s">
        <v>12</v>
      </c>
      <c r="D7" s="2" t="s">
        <v>13</v>
      </c>
      <c r="E7" s="3">
        <v>40112</v>
      </c>
      <c r="F7" s="3">
        <v>48103</v>
      </c>
      <c r="G7" s="3">
        <v>-7991</v>
      </c>
    </row>
    <row r="8" spans="1:7" x14ac:dyDescent="0.35">
      <c r="A8" s="2" t="s">
        <v>4</v>
      </c>
      <c r="B8" s="2" t="s">
        <v>86</v>
      </c>
      <c r="C8" s="2" t="s">
        <v>14</v>
      </c>
      <c r="D8" s="2" t="s">
        <v>15</v>
      </c>
      <c r="E8" s="3">
        <v>127777</v>
      </c>
      <c r="F8" s="3">
        <v>126637</v>
      </c>
      <c r="G8" s="3">
        <v>1140</v>
      </c>
    </row>
    <row r="9" spans="1:7" x14ac:dyDescent="0.35">
      <c r="A9" s="2" t="s">
        <v>4</v>
      </c>
      <c r="B9" s="2" t="s">
        <v>86</v>
      </c>
      <c r="C9" s="2" t="s">
        <v>16</v>
      </c>
      <c r="D9" s="2" t="s">
        <v>17</v>
      </c>
      <c r="E9" s="3">
        <v>323586</v>
      </c>
      <c r="F9" s="3">
        <v>320700</v>
      </c>
      <c r="G9" s="3">
        <v>2886</v>
      </c>
    </row>
    <row r="10" spans="1:7" x14ac:dyDescent="0.35">
      <c r="A10" s="2" t="s">
        <v>4</v>
      </c>
      <c r="B10" s="2" t="s">
        <v>86</v>
      </c>
      <c r="C10" s="2" t="s">
        <v>18</v>
      </c>
      <c r="D10" s="2" t="s">
        <v>19</v>
      </c>
      <c r="E10" s="3">
        <v>18670</v>
      </c>
      <c r="F10" s="3">
        <v>22484</v>
      </c>
      <c r="G10" s="3">
        <v>-3814</v>
      </c>
    </row>
    <row r="11" spans="1:7" x14ac:dyDescent="0.35">
      <c r="A11" s="2" t="s">
        <v>4</v>
      </c>
      <c r="B11" s="2" t="s">
        <v>86</v>
      </c>
      <c r="C11" s="2" t="s">
        <v>44</v>
      </c>
      <c r="D11" s="2" t="s">
        <v>45</v>
      </c>
      <c r="E11" s="3">
        <v>682195</v>
      </c>
      <c r="F11" s="3">
        <v>587696</v>
      </c>
      <c r="G11" s="3">
        <v>94499</v>
      </c>
    </row>
    <row r="12" spans="1:7" x14ac:dyDescent="0.35">
      <c r="A12" s="2" t="s">
        <v>4</v>
      </c>
      <c r="B12" s="2" t="s">
        <v>86</v>
      </c>
      <c r="C12" s="2" t="s">
        <v>87</v>
      </c>
      <c r="D12" s="2" t="s">
        <v>88</v>
      </c>
      <c r="E12" s="3">
        <v>23000</v>
      </c>
      <c r="F12" s="3">
        <v>15000</v>
      </c>
      <c r="G12" s="3">
        <v>8000</v>
      </c>
    </row>
    <row r="13" spans="1:7" x14ac:dyDescent="0.35">
      <c r="A13" s="2" t="s">
        <v>4</v>
      </c>
      <c r="B13" s="2" t="s">
        <v>86</v>
      </c>
      <c r="C13" s="2" t="s">
        <v>46</v>
      </c>
      <c r="D13" s="2" t="s">
        <v>47</v>
      </c>
      <c r="E13" s="3">
        <v>691528</v>
      </c>
      <c r="F13" s="3">
        <v>602187</v>
      </c>
      <c r="G13" s="3">
        <v>89341</v>
      </c>
    </row>
    <row r="14" spans="1:7" x14ac:dyDescent="0.35">
      <c r="A14" s="2" t="s">
        <v>4</v>
      </c>
      <c r="B14" s="2" t="s">
        <v>86</v>
      </c>
      <c r="C14" s="2" t="s">
        <v>48</v>
      </c>
      <c r="D14" s="2" t="s">
        <v>49</v>
      </c>
      <c r="E14" s="3">
        <v>1500</v>
      </c>
      <c r="F14" s="1"/>
      <c r="G14" s="3">
        <v>1500</v>
      </c>
    </row>
    <row r="15" spans="1:7" x14ac:dyDescent="0.35">
      <c r="A15" s="9" t="s">
        <v>99</v>
      </c>
      <c r="B15" s="9"/>
      <c r="C15" s="9"/>
      <c r="D15" s="9"/>
      <c r="E15" s="6">
        <f>SUM(E3:E14)</f>
        <v>2122682</v>
      </c>
      <c r="F15" s="6">
        <f t="shared" ref="F15:G15" si="0">SUM(F3:F14)</f>
        <v>1935208</v>
      </c>
      <c r="G15" s="6">
        <f t="shared" si="0"/>
        <v>187474</v>
      </c>
    </row>
    <row r="16" spans="1:7" x14ac:dyDescent="0.35">
      <c r="A16" s="2" t="s">
        <v>4</v>
      </c>
      <c r="B16" s="2" t="s">
        <v>86</v>
      </c>
      <c r="C16" s="2" t="s">
        <v>20</v>
      </c>
      <c r="D16" s="2" t="s">
        <v>21</v>
      </c>
      <c r="E16" s="3">
        <v>42000</v>
      </c>
      <c r="F16" s="3">
        <v>45000</v>
      </c>
      <c r="G16" s="3">
        <v>-3000</v>
      </c>
    </row>
    <row r="17" spans="1:7" x14ac:dyDescent="0.35">
      <c r="A17" s="2" t="s">
        <v>4</v>
      </c>
      <c r="B17" s="2" t="s">
        <v>86</v>
      </c>
      <c r="C17" s="2" t="s">
        <v>89</v>
      </c>
      <c r="D17" s="2" t="s">
        <v>90</v>
      </c>
      <c r="E17" s="3">
        <v>42000</v>
      </c>
      <c r="F17" s="3">
        <v>40000</v>
      </c>
      <c r="G17" s="3">
        <v>2000</v>
      </c>
    </row>
    <row r="18" spans="1:7" x14ac:dyDescent="0.35">
      <c r="A18" s="2" t="s">
        <v>4</v>
      </c>
      <c r="B18" s="2" t="s">
        <v>86</v>
      </c>
      <c r="C18" s="2" t="s">
        <v>50</v>
      </c>
      <c r="D18" s="2" t="s">
        <v>51</v>
      </c>
      <c r="E18" s="3">
        <v>245000</v>
      </c>
      <c r="F18" s="3">
        <v>165000</v>
      </c>
      <c r="G18" s="3">
        <v>80000</v>
      </c>
    </row>
    <row r="19" spans="1:7" x14ac:dyDescent="0.35">
      <c r="A19" s="2" t="s">
        <v>4</v>
      </c>
      <c r="B19" s="2" t="s">
        <v>86</v>
      </c>
      <c r="C19" s="2" t="s">
        <v>22</v>
      </c>
      <c r="D19" s="2" t="s">
        <v>23</v>
      </c>
      <c r="E19" s="3">
        <v>8000</v>
      </c>
      <c r="F19" s="3">
        <v>3000</v>
      </c>
      <c r="G19" s="3">
        <v>5000</v>
      </c>
    </row>
    <row r="20" spans="1:7" x14ac:dyDescent="0.35">
      <c r="A20" s="2" t="s">
        <v>4</v>
      </c>
      <c r="B20" s="2" t="s">
        <v>86</v>
      </c>
      <c r="C20" s="2" t="s">
        <v>52</v>
      </c>
      <c r="D20" s="2" t="s">
        <v>53</v>
      </c>
      <c r="E20" s="3">
        <v>50000</v>
      </c>
      <c r="F20" s="3">
        <v>55000</v>
      </c>
      <c r="G20" s="3">
        <v>-5000</v>
      </c>
    </row>
    <row r="21" spans="1:7" x14ac:dyDescent="0.35">
      <c r="A21" s="2" t="s">
        <v>4</v>
      </c>
      <c r="B21" s="2" t="s">
        <v>86</v>
      </c>
      <c r="C21" s="2" t="s">
        <v>56</v>
      </c>
      <c r="D21" s="2" t="s">
        <v>57</v>
      </c>
      <c r="E21" s="3">
        <v>65000</v>
      </c>
      <c r="F21" s="3">
        <v>67000</v>
      </c>
      <c r="G21" s="3">
        <v>-2000</v>
      </c>
    </row>
    <row r="22" spans="1:7" x14ac:dyDescent="0.35">
      <c r="A22" s="2" t="s">
        <v>4</v>
      </c>
      <c r="B22" s="2" t="s">
        <v>86</v>
      </c>
      <c r="C22" s="2" t="s">
        <v>58</v>
      </c>
      <c r="D22" s="2" t="s">
        <v>59</v>
      </c>
      <c r="E22" s="3">
        <v>2000</v>
      </c>
      <c r="F22" s="1"/>
      <c r="G22" s="3">
        <v>2000</v>
      </c>
    </row>
    <row r="23" spans="1:7" x14ac:dyDescent="0.35">
      <c r="A23" s="2" t="s">
        <v>4</v>
      </c>
      <c r="B23" s="2" t="s">
        <v>86</v>
      </c>
      <c r="C23" s="2" t="s">
        <v>60</v>
      </c>
      <c r="D23" s="2" t="s">
        <v>61</v>
      </c>
      <c r="E23" s="3">
        <v>30000</v>
      </c>
      <c r="F23" s="3">
        <v>30000</v>
      </c>
      <c r="G23" s="1"/>
    </row>
    <row r="24" spans="1:7" x14ac:dyDescent="0.35">
      <c r="A24" s="2" t="s">
        <v>4</v>
      </c>
      <c r="B24" s="2" t="s">
        <v>86</v>
      </c>
      <c r="C24" s="2" t="s">
        <v>66</v>
      </c>
      <c r="D24" s="2" t="s">
        <v>67</v>
      </c>
      <c r="E24" s="1"/>
      <c r="F24" s="1"/>
      <c r="G24" s="1"/>
    </row>
    <row r="25" spans="1:7" x14ac:dyDescent="0.35">
      <c r="A25" s="2" t="s">
        <v>4</v>
      </c>
      <c r="B25" s="2" t="s">
        <v>86</v>
      </c>
      <c r="C25" s="2" t="s">
        <v>26</v>
      </c>
      <c r="D25" s="2" t="s">
        <v>27</v>
      </c>
      <c r="E25" s="3">
        <v>4000</v>
      </c>
      <c r="F25" s="1"/>
      <c r="G25" s="3">
        <v>4000</v>
      </c>
    </row>
    <row r="26" spans="1:7" x14ac:dyDescent="0.35">
      <c r="A26" s="2" t="s">
        <v>4</v>
      </c>
      <c r="B26" s="2" t="s">
        <v>86</v>
      </c>
      <c r="C26" s="2" t="s">
        <v>28</v>
      </c>
      <c r="D26" s="2" t="s">
        <v>29</v>
      </c>
      <c r="E26" s="3">
        <v>6000</v>
      </c>
      <c r="F26" s="3">
        <v>6000</v>
      </c>
      <c r="G26" s="1"/>
    </row>
    <row r="27" spans="1:7" x14ac:dyDescent="0.35">
      <c r="A27" s="2" t="s">
        <v>4</v>
      </c>
      <c r="B27" s="2" t="s">
        <v>86</v>
      </c>
      <c r="C27" s="2" t="s">
        <v>91</v>
      </c>
      <c r="D27" s="2" t="s">
        <v>92</v>
      </c>
      <c r="E27" s="3">
        <v>9000</v>
      </c>
      <c r="F27" s="1"/>
      <c r="G27" s="3">
        <v>9000</v>
      </c>
    </row>
    <row r="28" spans="1:7" x14ac:dyDescent="0.35">
      <c r="A28" s="2" t="s">
        <v>4</v>
      </c>
      <c r="B28" s="2" t="s">
        <v>86</v>
      </c>
      <c r="C28" s="2" t="s">
        <v>30</v>
      </c>
      <c r="D28" s="2" t="s">
        <v>31</v>
      </c>
      <c r="E28" s="3">
        <v>29000</v>
      </c>
      <c r="F28" s="1"/>
      <c r="G28" s="3">
        <v>29000</v>
      </c>
    </row>
    <row r="29" spans="1:7" x14ac:dyDescent="0.35">
      <c r="A29" s="2" t="s">
        <v>4</v>
      </c>
      <c r="B29" s="2" t="s">
        <v>86</v>
      </c>
      <c r="C29" s="2" t="s">
        <v>68</v>
      </c>
      <c r="D29" s="2" t="s">
        <v>69</v>
      </c>
      <c r="E29" s="1"/>
      <c r="F29" s="1"/>
      <c r="G29" s="1"/>
    </row>
    <row r="30" spans="1:7" x14ac:dyDescent="0.35">
      <c r="A30" s="9" t="s">
        <v>39</v>
      </c>
      <c r="B30" s="9"/>
      <c r="C30" s="9"/>
      <c r="D30" s="9"/>
      <c r="E30" s="6">
        <f>SUM(E16:E29)</f>
        <v>532000</v>
      </c>
      <c r="F30" s="6">
        <f t="shared" ref="F30:G30" si="1">SUM(F16:F29)</f>
        <v>411000</v>
      </c>
      <c r="G30" s="6">
        <f t="shared" si="1"/>
        <v>121000</v>
      </c>
    </row>
    <row r="31" spans="1:7" x14ac:dyDescent="0.35">
      <c r="A31" s="2" t="s">
        <v>4</v>
      </c>
      <c r="B31" s="2" t="s">
        <v>86</v>
      </c>
      <c r="C31" s="2" t="s">
        <v>72</v>
      </c>
      <c r="D31" s="2" t="s">
        <v>73</v>
      </c>
      <c r="E31" s="3">
        <v>150000</v>
      </c>
      <c r="F31" s="1"/>
      <c r="G31" s="3">
        <v>150000</v>
      </c>
    </row>
    <row r="32" spans="1:7" x14ac:dyDescent="0.35">
      <c r="A32" s="2" t="s">
        <v>4</v>
      </c>
      <c r="B32" s="2" t="s">
        <v>86</v>
      </c>
      <c r="C32" s="2" t="s">
        <v>74</v>
      </c>
      <c r="D32" s="2" t="s">
        <v>75</v>
      </c>
      <c r="E32" s="3">
        <v>8342463</v>
      </c>
      <c r="F32" s="3">
        <v>7350300</v>
      </c>
      <c r="G32" s="3">
        <v>992163</v>
      </c>
    </row>
    <row r="33" spans="1:7" x14ac:dyDescent="0.35">
      <c r="A33" s="2" t="s">
        <v>4</v>
      </c>
      <c r="B33" s="2" t="s">
        <v>86</v>
      </c>
      <c r="C33" s="2" t="s">
        <v>93</v>
      </c>
      <c r="D33" s="2" t="s">
        <v>94</v>
      </c>
      <c r="E33" s="3">
        <v>150000</v>
      </c>
      <c r="F33" s="1"/>
      <c r="G33" s="3">
        <v>150000</v>
      </c>
    </row>
    <row r="34" spans="1:7" x14ac:dyDescent="0.35">
      <c r="A34" s="2" t="s">
        <v>4</v>
      </c>
      <c r="B34" s="2" t="s">
        <v>86</v>
      </c>
      <c r="C34" s="2" t="s">
        <v>95</v>
      </c>
      <c r="D34" s="2" t="s">
        <v>96</v>
      </c>
      <c r="E34" s="3">
        <v>1000</v>
      </c>
      <c r="F34" s="1"/>
      <c r="G34" s="3">
        <v>1000</v>
      </c>
    </row>
    <row r="35" spans="1:7" x14ac:dyDescent="0.35">
      <c r="A35" s="2" t="s">
        <v>4</v>
      </c>
      <c r="B35" s="2" t="s">
        <v>86</v>
      </c>
      <c r="C35" s="2" t="s">
        <v>97</v>
      </c>
      <c r="D35" s="2" t="s">
        <v>98</v>
      </c>
      <c r="E35" s="3">
        <v>220000</v>
      </c>
      <c r="F35" s="1"/>
      <c r="G35" s="3">
        <v>220000</v>
      </c>
    </row>
    <row r="36" spans="1:7" x14ac:dyDescent="0.35">
      <c r="A36" s="9" t="s">
        <v>79</v>
      </c>
      <c r="B36" s="9"/>
      <c r="C36" s="9"/>
      <c r="D36" s="9"/>
      <c r="E36" s="6">
        <f>SUM(E31:E35)</f>
        <v>8863463</v>
      </c>
      <c r="F36" s="6">
        <f t="shared" ref="F36:G36" si="2">SUM(F31:F35)</f>
        <v>7350300</v>
      </c>
      <c r="G36" s="6">
        <f t="shared" si="2"/>
        <v>1513163</v>
      </c>
    </row>
    <row r="37" spans="1:7" x14ac:dyDescent="0.35">
      <c r="A37" s="10" t="s">
        <v>100</v>
      </c>
      <c r="B37" s="10"/>
      <c r="C37" s="10"/>
      <c r="D37" s="10"/>
      <c r="E37" s="6">
        <f>E15+E30+E36</f>
        <v>11518145</v>
      </c>
      <c r="F37" s="6">
        <f t="shared" ref="F37:G37" si="3">F15+F30+F36</f>
        <v>9696508</v>
      </c>
      <c r="G37" s="6">
        <f t="shared" si="3"/>
        <v>1821637</v>
      </c>
    </row>
  </sheetData>
  <mergeCells count="4">
    <mergeCell ref="A37:D37"/>
    <mergeCell ref="A36:D36"/>
    <mergeCell ref="A30:D30"/>
    <mergeCell ref="A15:D15"/>
  </mergeCells>
  <pageMargins left="0.70866141732283472" right="0.70866141732283472" top="0.19685039370078741" bottom="0.19685039370078741" header="0.31496062992125984" footer="0.31496062992125984"/>
  <pageSetup paperSize="9" orientation="landscape" r:id="rId1"/>
  <ignoredErrors>
    <ignoredError sqref="A3:G4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25" sqref="A25:D26"/>
    </sheetView>
  </sheetViews>
  <sheetFormatPr baseColWidth="10" defaultRowHeight="14.5" x14ac:dyDescent="0.35"/>
  <cols>
    <col min="1" max="1" width="5.7265625" bestFit="1" customWidth="1"/>
    <col min="4" max="4" width="42.453125" bestFit="1" customWidth="1"/>
    <col min="5" max="5" width="11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38</v>
      </c>
    </row>
    <row r="3" spans="1:7" x14ac:dyDescent="0.35">
      <c r="A3" s="2" t="s">
        <v>4</v>
      </c>
      <c r="B3" s="2" t="s">
        <v>101</v>
      </c>
      <c r="C3" s="2" t="s">
        <v>42</v>
      </c>
      <c r="D3" s="2" t="s">
        <v>43</v>
      </c>
      <c r="E3" s="3">
        <v>14132</v>
      </c>
      <c r="F3" s="3">
        <v>14006</v>
      </c>
      <c r="G3" s="3">
        <v>126</v>
      </c>
    </row>
    <row r="4" spans="1:7" x14ac:dyDescent="0.35">
      <c r="A4" s="2" t="s">
        <v>4</v>
      </c>
      <c r="B4" s="2" t="s">
        <v>101</v>
      </c>
      <c r="C4" s="2" t="s">
        <v>8</v>
      </c>
      <c r="D4" s="2" t="s">
        <v>9</v>
      </c>
      <c r="E4" s="3">
        <v>10824</v>
      </c>
      <c r="F4" s="3">
        <v>10727</v>
      </c>
      <c r="G4" s="3">
        <v>97</v>
      </c>
    </row>
    <row r="5" spans="1:7" x14ac:dyDescent="0.35">
      <c r="A5" s="2" t="s">
        <v>4</v>
      </c>
      <c r="B5" s="2" t="s">
        <v>101</v>
      </c>
      <c r="C5" s="2" t="s">
        <v>12</v>
      </c>
      <c r="D5" s="2" t="s">
        <v>13</v>
      </c>
      <c r="E5" s="3">
        <v>8181</v>
      </c>
      <c r="F5" s="3">
        <v>7598</v>
      </c>
      <c r="G5" s="3">
        <v>583</v>
      </c>
    </row>
    <row r="6" spans="1:7" x14ac:dyDescent="0.35">
      <c r="A6" s="2" t="s">
        <v>4</v>
      </c>
      <c r="B6" s="2" t="s">
        <v>101</v>
      </c>
      <c r="C6" s="2" t="s">
        <v>14</v>
      </c>
      <c r="D6" s="2" t="s">
        <v>15</v>
      </c>
      <c r="E6" s="3">
        <v>15677</v>
      </c>
      <c r="F6" s="3">
        <v>15537</v>
      </c>
      <c r="G6" s="3">
        <v>140</v>
      </c>
    </row>
    <row r="7" spans="1:7" x14ac:dyDescent="0.35">
      <c r="A7" s="2" t="s">
        <v>4</v>
      </c>
      <c r="B7" s="2" t="s">
        <v>101</v>
      </c>
      <c r="C7" s="2" t="s">
        <v>16</v>
      </c>
      <c r="D7" s="2" t="s">
        <v>17</v>
      </c>
      <c r="E7" s="3">
        <v>38473</v>
      </c>
      <c r="F7" s="3">
        <v>38130</v>
      </c>
      <c r="G7" s="3">
        <v>343</v>
      </c>
    </row>
    <row r="8" spans="1:7" x14ac:dyDescent="0.35">
      <c r="A8" s="2" t="s">
        <v>4</v>
      </c>
      <c r="B8" s="2" t="s">
        <v>101</v>
      </c>
      <c r="C8" s="2" t="s">
        <v>18</v>
      </c>
      <c r="D8" s="2" t="s">
        <v>19</v>
      </c>
      <c r="E8" s="3">
        <v>3655</v>
      </c>
      <c r="F8" s="3">
        <v>3406</v>
      </c>
      <c r="G8" s="3">
        <v>249</v>
      </c>
    </row>
    <row r="9" spans="1:7" x14ac:dyDescent="0.35">
      <c r="A9" s="2" t="s">
        <v>4</v>
      </c>
      <c r="B9" s="2" t="s">
        <v>101</v>
      </c>
      <c r="C9" s="2" t="s">
        <v>44</v>
      </c>
      <c r="D9" s="2" t="s">
        <v>45</v>
      </c>
      <c r="E9" s="3">
        <v>94932</v>
      </c>
      <c r="F9" s="3">
        <v>89256</v>
      </c>
      <c r="G9" s="3">
        <v>5676</v>
      </c>
    </row>
    <row r="10" spans="1:7" x14ac:dyDescent="0.35">
      <c r="A10" s="2" t="s">
        <v>4</v>
      </c>
      <c r="B10" s="2" t="s">
        <v>101</v>
      </c>
      <c r="C10" s="2" t="s">
        <v>46</v>
      </c>
      <c r="D10" s="2" t="s">
        <v>47</v>
      </c>
      <c r="E10" s="3">
        <v>90320</v>
      </c>
      <c r="F10" s="3">
        <v>89515</v>
      </c>
      <c r="G10" s="3">
        <v>805</v>
      </c>
    </row>
    <row r="11" spans="1:7" x14ac:dyDescent="0.35">
      <c r="A11" s="2" t="s">
        <v>4</v>
      </c>
      <c r="B11" s="2" t="s">
        <v>101</v>
      </c>
      <c r="C11" s="2" t="s">
        <v>48</v>
      </c>
      <c r="D11" s="2" t="s">
        <v>49</v>
      </c>
      <c r="E11" s="1"/>
      <c r="F11" s="1"/>
      <c r="G11" s="1"/>
    </row>
    <row r="12" spans="1:7" x14ac:dyDescent="0.35">
      <c r="A12" s="9" t="s">
        <v>99</v>
      </c>
      <c r="B12" s="9"/>
      <c r="C12" s="9"/>
      <c r="D12" s="9"/>
      <c r="E12" s="6">
        <f>SUM(E3:E11)</f>
        <v>276194</v>
      </c>
      <c r="F12" s="6">
        <f t="shared" ref="F12:G12" si="0">SUM(F3:F11)</f>
        <v>268175</v>
      </c>
      <c r="G12" s="6">
        <f t="shared" si="0"/>
        <v>8019</v>
      </c>
    </row>
    <row r="13" spans="1:7" x14ac:dyDescent="0.35">
      <c r="A13" s="2" t="s">
        <v>4</v>
      </c>
      <c r="B13" s="2" t="s">
        <v>101</v>
      </c>
      <c r="C13" s="2" t="s">
        <v>89</v>
      </c>
      <c r="D13" s="2" t="s">
        <v>90</v>
      </c>
      <c r="E13" s="3">
        <v>6000</v>
      </c>
      <c r="F13" s="1"/>
      <c r="G13" s="3">
        <v>6000</v>
      </c>
    </row>
    <row r="14" spans="1:7" x14ac:dyDescent="0.35">
      <c r="A14" s="2" t="s">
        <v>4</v>
      </c>
      <c r="B14" s="2" t="s">
        <v>101</v>
      </c>
      <c r="C14" s="2" t="s">
        <v>22</v>
      </c>
      <c r="D14" s="2" t="s">
        <v>23</v>
      </c>
      <c r="E14" s="3">
        <v>107000</v>
      </c>
      <c r="F14" s="3">
        <v>107000</v>
      </c>
      <c r="G14" s="1"/>
    </row>
    <row r="15" spans="1:7" x14ac:dyDescent="0.35">
      <c r="A15" s="2" t="s">
        <v>4</v>
      </c>
      <c r="B15" s="2" t="s">
        <v>101</v>
      </c>
      <c r="C15" s="2" t="s">
        <v>52</v>
      </c>
      <c r="D15" s="2" t="s">
        <v>53</v>
      </c>
      <c r="E15" s="3">
        <v>15000</v>
      </c>
      <c r="F15" s="3">
        <v>10000</v>
      </c>
      <c r="G15" s="3">
        <v>5000</v>
      </c>
    </row>
    <row r="16" spans="1:7" x14ac:dyDescent="0.35">
      <c r="A16" s="2" t="s">
        <v>4</v>
      </c>
      <c r="B16" s="2" t="s">
        <v>101</v>
      </c>
      <c r="C16" s="2" t="s">
        <v>54</v>
      </c>
      <c r="D16" s="2" t="s">
        <v>55</v>
      </c>
      <c r="E16" s="3">
        <v>2600000</v>
      </c>
      <c r="F16" s="3">
        <v>2800000</v>
      </c>
      <c r="G16" s="3">
        <v>-200000</v>
      </c>
    </row>
    <row r="17" spans="1:7" x14ac:dyDescent="0.35">
      <c r="A17" s="2" t="s">
        <v>4</v>
      </c>
      <c r="B17" s="2" t="s">
        <v>101</v>
      </c>
      <c r="C17" s="2" t="s">
        <v>58</v>
      </c>
      <c r="D17" s="2" t="s">
        <v>59</v>
      </c>
      <c r="E17" s="3">
        <v>1000</v>
      </c>
      <c r="F17" s="1"/>
      <c r="G17" s="3">
        <v>1000</v>
      </c>
    </row>
    <row r="18" spans="1:7" x14ac:dyDescent="0.35">
      <c r="A18" s="2" t="s">
        <v>4</v>
      </c>
      <c r="B18" s="2" t="s">
        <v>101</v>
      </c>
      <c r="C18" s="2" t="s">
        <v>60</v>
      </c>
      <c r="D18" s="2" t="s">
        <v>61</v>
      </c>
      <c r="E18" s="3">
        <v>20000</v>
      </c>
      <c r="F18" s="3">
        <v>20000</v>
      </c>
      <c r="G18" s="1"/>
    </row>
    <row r="19" spans="1:7" x14ac:dyDescent="0.35">
      <c r="A19" s="2" t="s">
        <v>4</v>
      </c>
      <c r="B19" s="2" t="s">
        <v>101</v>
      </c>
      <c r="C19" s="2" t="s">
        <v>26</v>
      </c>
      <c r="D19" s="2" t="s">
        <v>27</v>
      </c>
      <c r="E19" s="3">
        <v>2000</v>
      </c>
      <c r="F19" s="1"/>
      <c r="G19" s="3">
        <v>2000</v>
      </c>
    </row>
    <row r="20" spans="1:7" x14ac:dyDescent="0.35">
      <c r="A20" s="2" t="s">
        <v>4</v>
      </c>
      <c r="B20" s="2" t="s">
        <v>101</v>
      </c>
      <c r="C20" s="2" t="s">
        <v>28</v>
      </c>
      <c r="D20" s="2" t="s">
        <v>29</v>
      </c>
      <c r="E20" s="3">
        <v>6000</v>
      </c>
      <c r="F20" s="3">
        <v>5000</v>
      </c>
      <c r="G20" s="3">
        <v>1000</v>
      </c>
    </row>
    <row r="21" spans="1:7" x14ac:dyDescent="0.35">
      <c r="A21" s="2" t="s">
        <v>4</v>
      </c>
      <c r="B21" s="2" t="s">
        <v>101</v>
      </c>
      <c r="C21" s="2" t="s">
        <v>91</v>
      </c>
      <c r="D21" s="2" t="s">
        <v>92</v>
      </c>
      <c r="E21" s="3">
        <v>1600</v>
      </c>
      <c r="F21" s="1"/>
      <c r="G21" s="3">
        <v>1600</v>
      </c>
    </row>
    <row r="22" spans="1:7" x14ac:dyDescent="0.35">
      <c r="A22" s="2" t="s">
        <v>4</v>
      </c>
      <c r="B22" s="2" t="s">
        <v>101</v>
      </c>
      <c r="C22" s="2" t="s">
        <v>30</v>
      </c>
      <c r="D22" s="2" t="s">
        <v>31</v>
      </c>
      <c r="E22" s="3">
        <v>14500</v>
      </c>
      <c r="F22" s="1"/>
      <c r="G22" s="3">
        <v>14500</v>
      </c>
    </row>
    <row r="23" spans="1:7" x14ac:dyDescent="0.35">
      <c r="A23" s="9" t="s">
        <v>39</v>
      </c>
      <c r="B23" s="9"/>
      <c r="C23" s="9"/>
      <c r="D23" s="9"/>
      <c r="E23" s="6">
        <f>SUM(E13:E22)</f>
        <v>2773100</v>
      </c>
      <c r="F23" s="6">
        <f t="shared" ref="F23:G23" si="1">SUM(F13:F22)</f>
        <v>2942000</v>
      </c>
      <c r="G23" s="6">
        <f t="shared" si="1"/>
        <v>-168900</v>
      </c>
    </row>
    <row r="24" spans="1:7" x14ac:dyDescent="0.35">
      <c r="A24" s="2" t="s">
        <v>4</v>
      </c>
      <c r="B24" s="2" t="s">
        <v>101</v>
      </c>
      <c r="C24" s="2" t="s">
        <v>74</v>
      </c>
      <c r="D24" s="2" t="s">
        <v>75</v>
      </c>
      <c r="E24" s="3">
        <v>2255849</v>
      </c>
      <c r="F24" s="3">
        <v>2048122</v>
      </c>
      <c r="G24" s="3">
        <v>207727</v>
      </c>
    </row>
    <row r="25" spans="1:7" x14ac:dyDescent="0.35">
      <c r="A25" s="9" t="s">
        <v>79</v>
      </c>
      <c r="B25" s="9"/>
      <c r="C25" s="9"/>
      <c r="D25" s="9"/>
      <c r="E25" s="6">
        <f>SUM(E24)</f>
        <v>2255849</v>
      </c>
      <c r="F25" s="6">
        <f t="shared" ref="F25:G25" si="2">SUM(F24)</f>
        <v>2048122</v>
      </c>
      <c r="G25" s="6">
        <f t="shared" si="2"/>
        <v>207727</v>
      </c>
    </row>
    <row r="26" spans="1:7" x14ac:dyDescent="0.35">
      <c r="A26" s="10" t="s">
        <v>102</v>
      </c>
      <c r="B26" s="10"/>
      <c r="C26" s="10"/>
      <c r="D26" s="10"/>
      <c r="E26" s="6">
        <f>E12+E23+E25</f>
        <v>5305143</v>
      </c>
      <c r="F26" s="6">
        <f t="shared" ref="F26:G26" si="3">F12+F23+F25</f>
        <v>5258297</v>
      </c>
      <c r="G26" s="6">
        <f t="shared" si="3"/>
        <v>46846</v>
      </c>
    </row>
  </sheetData>
  <mergeCells count="4">
    <mergeCell ref="A12:D12"/>
    <mergeCell ref="A23:D23"/>
    <mergeCell ref="A25:D25"/>
    <mergeCell ref="A26:D2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25 A27:G27 B26:G2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A3" sqref="A3:D4"/>
    </sheetView>
  </sheetViews>
  <sheetFormatPr baseColWidth="10" defaultRowHeight="14.5" x14ac:dyDescent="0.35"/>
  <cols>
    <col min="1" max="1" width="5.7265625" bestFit="1" customWidth="1"/>
    <col min="4" max="4" width="26.1796875" customWidth="1"/>
    <col min="5" max="5" width="12.72656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38</v>
      </c>
    </row>
    <row r="3" spans="1:7" x14ac:dyDescent="0.35">
      <c r="A3" s="2" t="s">
        <v>4</v>
      </c>
      <c r="B3" s="2" t="s">
        <v>103</v>
      </c>
      <c r="C3" s="2" t="s">
        <v>104</v>
      </c>
      <c r="D3" s="2" t="s">
        <v>105</v>
      </c>
      <c r="E3" s="3">
        <v>15565400</v>
      </c>
      <c r="F3" s="3">
        <v>15520900</v>
      </c>
      <c r="G3" s="3">
        <v>44500</v>
      </c>
    </row>
    <row r="4" spans="1:7" x14ac:dyDescent="0.35">
      <c r="A4" s="2" t="s">
        <v>4</v>
      </c>
      <c r="B4" s="2" t="s">
        <v>103</v>
      </c>
      <c r="C4" s="2" t="s">
        <v>106</v>
      </c>
      <c r="D4" s="2" t="s">
        <v>107</v>
      </c>
      <c r="E4" s="3">
        <v>5150000</v>
      </c>
      <c r="F4" s="1"/>
      <c r="G4" s="3">
        <v>5150000</v>
      </c>
    </row>
    <row r="5" spans="1:7" x14ac:dyDescent="0.35">
      <c r="A5" s="9" t="s">
        <v>109</v>
      </c>
      <c r="B5" s="9"/>
      <c r="C5" s="9"/>
      <c r="D5" s="9"/>
      <c r="E5" s="6">
        <f>SUM(E3:E4)</f>
        <v>20715400</v>
      </c>
      <c r="F5" s="6">
        <f t="shared" ref="F5:G5" si="0">SUM(F3:F4)</f>
        <v>15520900</v>
      </c>
      <c r="G5" s="6">
        <f t="shared" si="0"/>
        <v>5194500</v>
      </c>
    </row>
    <row r="6" spans="1:7" x14ac:dyDescent="0.35">
      <c r="A6" s="10" t="s">
        <v>108</v>
      </c>
      <c r="B6" s="10"/>
      <c r="C6" s="10"/>
      <c r="D6" s="10"/>
      <c r="E6" s="6">
        <f>E5</f>
        <v>20715400</v>
      </c>
      <c r="F6" s="6">
        <f t="shared" ref="F6:G6" si="1">F5</f>
        <v>15520900</v>
      </c>
      <c r="G6" s="6">
        <f t="shared" si="1"/>
        <v>5194500</v>
      </c>
    </row>
  </sheetData>
  <mergeCells count="2"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1301</vt:lpstr>
      <vt:lpstr>1341</vt:lpstr>
      <vt:lpstr>1513</vt:lpstr>
      <vt:lpstr>1532</vt:lpstr>
      <vt:lpstr>1651</vt:lpstr>
      <vt:lpstr>4411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cp:lastPrinted>2020-12-14T08:50:17Z</cp:lastPrinted>
  <dcterms:created xsi:type="dcterms:W3CDTF">2020-12-13T09:52:16Z</dcterms:created>
  <dcterms:modified xsi:type="dcterms:W3CDTF">2020-12-16T12:15:55Z</dcterms:modified>
</cp:coreProperties>
</file>